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comments5.xml" ContentType="application/vnd.openxmlformats-officedocument.spreadsheetml.comments+xml"/>
  <Override PartName="/xl/drawings/drawing9.xml" ContentType="application/vnd.openxmlformats-officedocument.drawing+xml"/>
  <Override PartName="/xl/comments6.xml" ContentType="application/vnd.openxmlformats-officedocument.spreadsheetml.comments+xml"/>
  <Override PartName="/xl/drawings/drawing10.xml" ContentType="application/vnd.openxmlformats-officedocument.drawing+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drawings/drawing12.xml" ContentType="application/vnd.openxmlformats-officedocument.drawing+xml"/>
  <Override PartName="/xl/comments9.xml" ContentType="application/vnd.openxmlformats-officedocument.spreadsheetml.comments+xml"/>
  <Override PartName="/xl/drawings/drawing13.xml" ContentType="application/vnd.openxmlformats-officedocument.drawing+xml"/>
  <Override PartName="/xl/comments10.xml" ContentType="application/vnd.openxmlformats-officedocument.spreadsheetml.comments+xml"/>
  <Override PartName="/xl/drawings/drawing14.xml" ContentType="application/vnd.openxmlformats-officedocument.drawing+xml"/>
  <Override PartName="/xl/comments11.xml" ContentType="application/vnd.openxmlformats-officedocument.spreadsheetml.comments+xml"/>
  <Override PartName="/xl/drawings/drawing15.xml" ContentType="application/vnd.openxmlformats-officedocument.drawing+xml"/>
  <Override PartName="/xl/comments12.xml" ContentType="application/vnd.openxmlformats-officedocument.spreadsheetml.comments+xml"/>
  <Override PartName="/xl/drawings/drawing16.xml" ContentType="application/vnd.openxmlformats-officedocument.drawing+xml"/>
  <Override PartName="/xl/comments13.xml" ContentType="application/vnd.openxmlformats-officedocument.spreadsheetml.comments+xml"/>
  <Override PartName="/xl/drawings/drawing17.xml" ContentType="application/vnd.openxmlformats-officedocument.drawing+xml"/>
  <Override PartName="/xl/comments14.xml" ContentType="application/vnd.openxmlformats-officedocument.spreadsheetml.comments+xml"/>
  <Override PartName="/xl/drawings/drawing18.xml" ContentType="application/vnd.openxmlformats-officedocument.drawing+xml"/>
  <Override PartName="/xl/comments15.xml" ContentType="application/vnd.openxmlformats-officedocument.spreadsheetml.comments+xml"/>
  <Override PartName="/xl/drawings/drawing19.xml" ContentType="application/vnd.openxmlformats-officedocument.drawing+xml"/>
  <Override PartName="/xl/comments16.xml" ContentType="application/vnd.openxmlformats-officedocument.spreadsheetml.comments+xml"/>
  <Override PartName="/xl/drawings/drawing20.xml" ContentType="application/vnd.openxmlformats-officedocument.drawing+xml"/>
  <Override PartName="/xl/comments17.xml" ContentType="application/vnd.openxmlformats-officedocument.spreadsheetml.comments+xml"/>
  <Override PartName="/xl/drawings/drawing21.xml" ContentType="application/vnd.openxmlformats-officedocument.drawing+xml"/>
  <Override PartName="/xl/comments18.xml" ContentType="application/vnd.openxmlformats-officedocument.spreadsheetml.comments+xml"/>
  <Override PartName="/xl/drawings/drawing22.xml" ContentType="application/vnd.openxmlformats-officedocument.drawing+xml"/>
  <Override PartName="/xl/comments19.xml" ContentType="application/vnd.openxmlformats-officedocument.spreadsheetml.comments+xml"/>
  <Override PartName="/xl/drawings/drawing23.xml" ContentType="application/vnd.openxmlformats-officedocument.drawing+xml"/>
  <Override PartName="/xl/comments20.xml" ContentType="application/vnd.openxmlformats-officedocument.spreadsheetml.comments+xml"/>
  <Override PartName="/xl/drawings/drawing24.xml" ContentType="application/vnd.openxmlformats-officedocument.drawing+xml"/>
  <Override PartName="/xl/comments21.xml" ContentType="application/vnd.openxmlformats-officedocument.spreadsheetml.comments+xml"/>
  <Override PartName="/xl/drawings/drawing25.xml" ContentType="application/vnd.openxmlformats-officedocument.drawing+xml"/>
  <Override PartName="/xl/comments22.xml" ContentType="application/vnd.openxmlformats-officedocument.spreadsheetml.comments+xml"/>
  <Override PartName="/xl/drawings/drawing26.xml" ContentType="application/vnd.openxmlformats-officedocument.drawing+xml"/>
  <Override PartName="/xl/comments2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arit\OneDrive\Escritorio\"/>
    </mc:Choice>
  </mc:AlternateContent>
  <bookViews>
    <workbookView xWindow="0" yWindow="0" windowWidth="20490" windowHeight="7005" tabRatio="936" activeTab="4"/>
  </bookViews>
  <sheets>
    <sheet name="Plan Acción" sheetId="26" r:id="rId1"/>
    <sheet name="Misión Visión " sheetId="25" r:id="rId2"/>
    <sheet name="Índice" sheetId="30" r:id="rId3"/>
    <sheet name="Planeación" sheetId="2" r:id="rId4"/>
    <sheet name="Comunicaciones" sheetId="3" r:id="rId5"/>
    <sheet name="Control Interno" sheetId="4" r:id="rId6"/>
    <sheet name="Control Disciplinario Interno" sheetId="5" r:id="rId7"/>
    <sheet name="Estudios Estratégicos" sheetId="6" r:id="rId8"/>
    <sheet name="C4" sheetId="29" r:id="rId9"/>
    <sheet name="Sub Seguridad Convivencia" sheetId="37" r:id="rId10"/>
    <sheet name="D. Prevención" sheetId="9" r:id="rId11"/>
    <sheet name="D. Seguridad" sheetId="10" r:id="rId12"/>
    <sheet name="Sub Acceso Justicia" sheetId="11" r:id="rId13"/>
    <sheet name="D. Acceso Justicia" sheetId="12" r:id="rId14"/>
    <sheet name="D. Responsabilidad Penal Adoles" sheetId="31" r:id="rId15"/>
    <sheet name="Cárcel Distrital" sheetId="28" r:id="rId16"/>
    <sheet name="Sub Inversiones Fortalecimiento" sheetId="15" r:id="rId17"/>
    <sheet name="Dir. Técnica" sheetId="16" r:id="rId18"/>
    <sheet name="D.Operaciones Fortalecimien" sheetId="33" r:id="rId19"/>
    <sheet name="D Bienes SCAJ" sheetId="18" r:id="rId20"/>
    <sheet name="Sub Gestión Institucional" sheetId="19" r:id="rId21"/>
    <sheet name="D TIC" sheetId="34" r:id="rId22"/>
    <sheet name="DGH" sheetId="35" r:id="rId23"/>
    <sheet name="D. Jurídica Contratos" sheetId="32" r:id="rId24"/>
    <sheet name="D.Recursos Físicos Documental" sheetId="21" r:id="rId25"/>
    <sheet name="D. Financiera" sheetId="22" r:id="rId26"/>
  </sheets>
  <externalReferences>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s>
  <definedNames>
    <definedName name="_xlnm._FilterDatabase" localSheetId="4" hidden="1">Comunicaciones!#REF!</definedName>
    <definedName name="_xlnm._FilterDatabase" localSheetId="25" hidden="1">'D. Financiera'!#REF!</definedName>
    <definedName name="_xlnm.Print_Area" localSheetId="8">'C4'!$B$7:$AT$17</definedName>
    <definedName name="_xlnm.Print_Area" localSheetId="15">'Cárcel Distrital'!$B$7:$AT$21</definedName>
    <definedName name="_xlnm.Print_Area" localSheetId="4">Comunicaciones!#REF!</definedName>
    <definedName name="_xlnm.Print_Area" localSheetId="6">'Control Disciplinario Interno'!$B$7:$AT$16</definedName>
    <definedName name="_xlnm.Print_Area" localSheetId="5">'Control Interno'!$B$7:$AT$26</definedName>
    <definedName name="_xlnm.Print_Area" localSheetId="19">'D Bienes SCAJ'!$B$7:$AT$18</definedName>
    <definedName name="_xlnm.Print_Area" localSheetId="21">'D TIC'!$B$13:$AT$19</definedName>
    <definedName name="_xlnm.Print_Area" localSheetId="13">'D. Acceso Justicia'!$B$7:$AT$19</definedName>
    <definedName name="_xlnm.Print_Area" localSheetId="25">'D. Financiera'!#REF!</definedName>
    <definedName name="_xlnm.Print_Area" localSheetId="23">'D. Jurídica Contratos'!#REF!</definedName>
    <definedName name="_xlnm.Print_Area" localSheetId="14">'D. Responsabilidad Penal Adoles'!$B$7:$AT$16</definedName>
    <definedName name="_xlnm.Print_Area" localSheetId="18">'D.Operaciones Fortalecimien'!$B$7:$AT$26</definedName>
    <definedName name="_xlnm.Print_Area" localSheetId="24">'D.Recursos Físicos Documental'!$B$7:$AT$17</definedName>
    <definedName name="_xlnm.Print_Area" localSheetId="22">DGH!$B$7:$AT$14</definedName>
    <definedName name="_xlnm.Print_Area" localSheetId="17">'Dir. Técnica'!$B$7:$AT$18</definedName>
    <definedName name="_xlnm.Print_Area" localSheetId="7">'Estudios Estratégicos'!$B$7:$AT$19</definedName>
    <definedName name="_xlnm.Print_Area" localSheetId="3">Planeación!$B$8:$AT$24</definedName>
    <definedName name="_xlnm.Print_Area" localSheetId="12">'Sub Acceso Justicia'!$B$7:$AT$15</definedName>
    <definedName name="_xlnm.Print_Area" localSheetId="20">'Sub Gestión Institucional'!$B$12:$AT$16</definedName>
    <definedName name="_xlnm.Print_Area" localSheetId="16">'Sub Inversiones Fortalecimiento'!$B$7:$AT$17</definedName>
    <definedName name="Tipo_de_indicador">[1]!Tabla21[Tipo_de_indicador]</definedName>
    <definedName name="_xlnm.Print_Titles" localSheetId="8">'C4'!$7:$12</definedName>
    <definedName name="_xlnm.Print_Titles" localSheetId="15">'Cárcel Distrital'!$7:$12</definedName>
    <definedName name="_xlnm.Print_Titles" localSheetId="4">Comunicaciones!#REF!</definedName>
    <definedName name="_xlnm.Print_Titles" localSheetId="6">'Control Disciplinario Interno'!$7:$12</definedName>
    <definedName name="_xlnm.Print_Titles" localSheetId="5">'Control Interno'!$7:$12</definedName>
    <definedName name="_xlnm.Print_Titles" localSheetId="19">'D Bienes SCAJ'!$7:$12</definedName>
    <definedName name="_xlnm.Print_Titles" localSheetId="21">'D TIC'!#REF!</definedName>
    <definedName name="_xlnm.Print_Titles" localSheetId="13">'D. Acceso Justicia'!$7:$12</definedName>
    <definedName name="_xlnm.Print_Titles" localSheetId="25">'D. Financiera'!#REF!</definedName>
    <definedName name="_xlnm.Print_Titles" localSheetId="23">'D. Jurídica Contratos'!#REF!</definedName>
    <definedName name="_xlnm.Print_Titles" localSheetId="14">'D. Responsabilidad Penal Adoles'!$7:$12</definedName>
    <definedName name="_xlnm.Print_Titles" localSheetId="18">'D.Operaciones Fortalecimien'!$7:$12</definedName>
    <definedName name="_xlnm.Print_Titles" localSheetId="24">'D.Recursos Físicos Documental'!$7:$12</definedName>
    <definedName name="_xlnm.Print_Titles" localSheetId="22">DGH!$7:$12</definedName>
    <definedName name="_xlnm.Print_Titles" localSheetId="17">'Dir. Técnica'!$7:$12</definedName>
    <definedName name="_xlnm.Print_Titles" localSheetId="7">'Estudios Estratégicos'!$7:$12</definedName>
    <definedName name="_xlnm.Print_Titles" localSheetId="3">Planeación!$8:$12</definedName>
    <definedName name="_xlnm.Print_Titles" localSheetId="12">'Sub Acceso Justicia'!$7:$12</definedName>
    <definedName name="_xlnm.Print_Titles" localSheetId="20">'Sub Gestión Institucional'!#REF!</definedName>
    <definedName name="_xlnm.Print_Titles" localSheetId="16">'Sub Inversiones Fortalecimiento'!$7:$12</definedName>
    <definedName name="Unidad_de_medida">[1]!Tabla24[Unidad_de_medida]</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T12" i="21" l="1"/>
  <c r="G13" i="34"/>
  <c r="J13" i="34"/>
  <c r="M13" i="34"/>
  <c r="P13" i="34"/>
  <c r="Q13" i="34"/>
  <c r="R13" i="34"/>
  <c r="J14" i="34"/>
  <c r="M14" i="34"/>
  <c r="P14" i="34"/>
  <c r="S14" i="34"/>
  <c r="T14" i="34" s="1"/>
  <c r="J15" i="34"/>
  <c r="M15" i="34"/>
  <c r="P15" i="34"/>
  <c r="Q15" i="34"/>
  <c r="S15" i="34" s="1"/>
  <c r="T15" i="34" s="1"/>
  <c r="G16" i="34"/>
  <c r="J16" i="34"/>
  <c r="M16" i="34"/>
  <c r="P16" i="34"/>
  <c r="Q16" i="34"/>
  <c r="R16" i="34"/>
  <c r="S16" i="34" s="1"/>
  <c r="T16" i="34" s="1"/>
  <c r="G17" i="34"/>
  <c r="J17" i="34"/>
  <c r="M17" i="34"/>
  <c r="P17" i="34"/>
  <c r="Q17" i="34"/>
  <c r="R17" i="34"/>
  <c r="G18" i="34"/>
  <c r="J18" i="34"/>
  <c r="M18" i="34"/>
  <c r="P18" i="34"/>
  <c r="S18" i="34"/>
  <c r="T18" i="34" s="1"/>
  <c r="G19" i="34"/>
  <c r="J19" i="34"/>
  <c r="M19" i="34"/>
  <c r="P19" i="34"/>
  <c r="S19" i="34"/>
  <c r="T19" i="34" s="1"/>
  <c r="T12" i="22"/>
  <c r="S17" i="34" l="1"/>
  <c r="T17" i="34" s="1"/>
  <c r="S13" i="34"/>
  <c r="T13" i="34" s="1"/>
  <c r="T12" i="34" l="1"/>
  <c r="R17" i="29"/>
  <c r="P173" i="31"/>
  <c r="P172" i="31"/>
  <c r="G14" i="31"/>
  <c r="R14" i="12"/>
  <c r="G14" i="37"/>
  <c r="Q17" i="29"/>
  <c r="R16" i="29"/>
  <c r="Q16" i="29"/>
  <c r="R15" i="29"/>
  <c r="Q15" i="29"/>
  <c r="R14" i="29"/>
  <c r="Q14" i="29"/>
  <c r="Q13" i="29"/>
  <c r="R15" i="6"/>
  <c r="R19" i="6"/>
  <c r="R18" i="6"/>
  <c r="R17" i="6"/>
  <c r="R16" i="6"/>
  <c r="R16" i="32"/>
  <c r="Q16" i="32"/>
  <c r="R15" i="32"/>
  <c r="Q15" i="32"/>
  <c r="R14" i="32"/>
  <c r="Q14" i="32"/>
  <c r="R13" i="32"/>
  <c r="Q13" i="32"/>
  <c r="R18" i="18"/>
  <c r="R17" i="18"/>
  <c r="R16" i="18"/>
  <c r="R15" i="18"/>
  <c r="R14" i="18"/>
  <c r="R18" i="16"/>
  <c r="R17" i="16"/>
  <c r="R16" i="16"/>
  <c r="R15" i="16"/>
  <c r="R14" i="16"/>
  <c r="R13" i="16"/>
  <c r="G17" i="15"/>
  <c r="R21" i="28"/>
  <c r="Q21" i="28"/>
  <c r="R20" i="28"/>
  <c r="Q20" i="28"/>
  <c r="R19" i="28"/>
  <c r="Q19" i="28"/>
  <c r="R18" i="28"/>
  <c r="Q18" i="28"/>
  <c r="R17" i="28"/>
  <c r="Q17" i="28"/>
  <c r="R16" i="28"/>
  <c r="Q16" i="28"/>
  <c r="R15" i="28"/>
  <c r="Q15" i="28"/>
  <c r="R14" i="28"/>
  <c r="Q14" i="28"/>
  <c r="S16" i="31"/>
  <c r="T16" i="31" s="1"/>
  <c r="R15" i="31"/>
  <c r="R14" i="31"/>
  <c r="AU13" i="11"/>
  <c r="AU14" i="11"/>
  <c r="AU15" i="11"/>
  <c r="R21" i="10"/>
  <c r="R20" i="10"/>
  <c r="R19" i="10"/>
  <c r="R18" i="10"/>
  <c r="R17" i="10"/>
  <c r="R16" i="10"/>
  <c r="R15" i="10"/>
  <c r="R14" i="10"/>
  <c r="R13" i="10"/>
  <c r="R22" i="9"/>
  <c r="R21" i="9"/>
  <c r="R20" i="9"/>
  <c r="R19" i="9"/>
  <c r="R18" i="9"/>
  <c r="R17" i="9"/>
  <c r="R16" i="9"/>
  <c r="R15" i="9"/>
  <c r="R14" i="9"/>
  <c r="S14" i="9" s="1"/>
  <c r="T14" i="9" s="1"/>
  <c r="R13" i="9"/>
  <c r="G22" i="9"/>
  <c r="G21" i="9"/>
  <c r="G20" i="9"/>
  <c r="G19" i="9"/>
  <c r="G18" i="9"/>
  <c r="Q22" i="9"/>
  <c r="S22" i="9" s="1"/>
  <c r="T22" i="9" s="1"/>
  <c r="Q21" i="9"/>
  <c r="S21" i="9" s="1"/>
  <c r="T21" i="9" s="1"/>
  <c r="Q20" i="9"/>
  <c r="S20" i="9" s="1"/>
  <c r="T20" i="9" s="1"/>
  <c r="Q19" i="9"/>
  <c r="S19" i="9" s="1"/>
  <c r="T19" i="9" s="1"/>
  <c r="Q18" i="9"/>
  <c r="S18" i="9" s="1"/>
  <c r="T18" i="9" s="1"/>
  <c r="Q17" i="9"/>
  <c r="S17" i="9" s="1"/>
  <c r="T17" i="9" s="1"/>
  <c r="Q16" i="9"/>
  <c r="S16" i="9" s="1"/>
  <c r="T16" i="9" s="1"/>
  <c r="Q15" i="9"/>
  <c r="S15" i="9" s="1"/>
  <c r="T15" i="9" s="1"/>
  <c r="Q14" i="37"/>
  <c r="R14" i="37"/>
  <c r="S14" i="37"/>
  <c r="T14" i="37" s="1"/>
  <c r="S13" i="37"/>
  <c r="T13" i="37" s="1"/>
  <c r="R13" i="37"/>
  <c r="Q13" i="37"/>
  <c r="G13" i="37"/>
  <c r="AU14" i="37"/>
  <c r="AU13" i="37"/>
  <c r="R16" i="5"/>
  <c r="R15" i="5"/>
  <c r="R14" i="5"/>
  <c r="R13" i="5"/>
  <c r="Q13" i="5"/>
  <c r="Q14" i="5"/>
  <c r="Q15" i="5"/>
  <c r="Q16" i="5"/>
  <c r="G13" i="4"/>
  <c r="G13" i="6"/>
  <c r="R17" i="3"/>
  <c r="S17" i="3" s="1"/>
  <c r="T17" i="3" s="1"/>
  <c r="R15" i="3"/>
  <c r="S15" i="3" s="1"/>
  <c r="T15" i="3" s="1"/>
  <c r="R14" i="3"/>
  <c r="S14" i="3" s="1"/>
  <c r="T14" i="3" s="1"/>
  <c r="R13" i="3"/>
  <c r="S13" i="3" s="1"/>
  <c r="T13" i="3" s="1"/>
  <c r="S16" i="3"/>
  <c r="T16" i="3" s="1"/>
  <c r="R14" i="2"/>
  <c r="S14" i="2" s="1"/>
  <c r="AU14" i="35"/>
  <c r="AU13" i="35"/>
  <c r="AV13" i="29"/>
  <c r="AV14" i="29"/>
  <c r="AU14" i="29"/>
  <c r="AV16" i="29"/>
  <c r="AU16" i="29"/>
  <c r="AV17" i="29"/>
  <c r="AU16" i="15"/>
  <c r="AU13" i="15"/>
  <c r="AU15" i="29"/>
  <c r="AV15" i="29"/>
  <c r="AU13" i="31"/>
  <c r="AV13" i="31"/>
  <c r="AU14" i="31"/>
  <c r="AV14" i="31"/>
  <c r="AU15" i="31"/>
  <c r="AV15" i="31"/>
  <c r="AU16" i="31"/>
  <c r="AV16" i="31"/>
  <c r="G16" i="31"/>
  <c r="G15" i="31"/>
  <c r="G13" i="31"/>
  <c r="AU14" i="6"/>
  <c r="AU15" i="6"/>
  <c r="AU16" i="6"/>
  <c r="AU17" i="6"/>
  <c r="AU18" i="6"/>
  <c r="AU19" i="6"/>
  <c r="AU13" i="6"/>
  <c r="R24" i="2"/>
  <c r="S24" i="2" s="1"/>
  <c r="T24" i="2" s="1"/>
  <c r="G24" i="2"/>
  <c r="D24" i="2"/>
  <c r="R23" i="2"/>
  <c r="S23" i="2" s="1"/>
  <c r="T23" i="2" s="1"/>
  <c r="G23" i="2"/>
  <c r="D23" i="2"/>
  <c r="R22" i="2"/>
  <c r="S22" i="2" s="1"/>
  <c r="T22" i="2" s="1"/>
  <c r="G22" i="2"/>
  <c r="D22" i="2"/>
  <c r="R21" i="2"/>
  <c r="S21" i="2" s="1"/>
  <c r="Q21" i="2"/>
  <c r="G21" i="2"/>
  <c r="D21" i="2"/>
  <c r="R20" i="2"/>
  <c r="S20" i="2" s="1"/>
  <c r="T20" i="2" s="1"/>
  <c r="G20" i="2"/>
  <c r="D20" i="2"/>
  <c r="R19" i="2"/>
  <c r="Q19" i="2"/>
  <c r="G19" i="2"/>
  <c r="D19" i="2"/>
  <c r="R18" i="2"/>
  <c r="S18" i="2" s="1"/>
  <c r="Q18" i="2"/>
  <c r="G18" i="2"/>
  <c r="D18" i="2"/>
  <c r="R17" i="2"/>
  <c r="Q17" i="2"/>
  <c r="D17" i="2"/>
  <c r="R16" i="2"/>
  <c r="S16" i="2" s="1"/>
  <c r="Q16" i="2"/>
  <c r="G16" i="2"/>
  <c r="D16" i="2"/>
  <c r="R15" i="2"/>
  <c r="S15" i="2" s="1"/>
  <c r="Q15" i="2"/>
  <c r="G15" i="2"/>
  <c r="D15" i="2"/>
  <c r="Q14" i="2"/>
  <c r="G14" i="2"/>
  <c r="G25" i="2" s="1"/>
  <c r="D14" i="2"/>
  <c r="R13" i="2"/>
  <c r="S13" i="2" s="1"/>
  <c r="Q13" i="2"/>
  <c r="D13" i="2"/>
  <c r="D25" i="2" s="1"/>
  <c r="G13" i="35"/>
  <c r="J13" i="35"/>
  <c r="M13" i="35"/>
  <c r="P13" i="35"/>
  <c r="Q13" i="35"/>
  <c r="S13" i="35" s="1"/>
  <c r="T13" i="35" s="1"/>
  <c r="T12" i="35" s="1"/>
  <c r="AY13" i="35"/>
  <c r="BC13" i="35"/>
  <c r="BG13" i="35"/>
  <c r="G14" i="35"/>
  <c r="J14" i="35"/>
  <c r="M14" i="35"/>
  <c r="P14" i="35"/>
  <c r="Q14" i="35"/>
  <c r="S14" i="35" s="1"/>
  <c r="T14" i="35" s="1"/>
  <c r="R14" i="35"/>
  <c r="AY14" i="35"/>
  <c r="BC14" i="35"/>
  <c r="BG14" i="35"/>
  <c r="T12" i="3" l="1"/>
  <c r="T12" i="37"/>
  <c r="S17" i="2"/>
  <c r="S19" i="2"/>
  <c r="S14" i="29"/>
  <c r="S15" i="29"/>
  <c r="S16" i="29"/>
  <c r="S17" i="29"/>
  <c r="S14" i="32"/>
  <c r="T14" i="32" s="1"/>
  <c r="S15" i="32"/>
  <c r="T15" i="32" s="1"/>
  <c r="S16" i="32"/>
  <c r="T16" i="32" s="1"/>
  <c r="S13" i="32"/>
  <c r="T13" i="32" s="1"/>
  <c r="S14" i="28"/>
  <c r="T14" i="28" s="1"/>
  <c r="S15" i="28"/>
  <c r="T15" i="28" s="1"/>
  <c r="S16" i="28"/>
  <c r="T16" i="28" s="1"/>
  <c r="S17" i="28"/>
  <c r="T17" i="28" s="1"/>
  <c r="S18" i="28"/>
  <c r="T18" i="28" s="1"/>
  <c r="S19" i="28"/>
  <c r="T19" i="28" s="1"/>
  <c r="S20" i="28"/>
  <c r="T20" i="28" s="1"/>
  <c r="S21" i="28"/>
  <c r="T21" i="28" s="1"/>
  <c r="S13" i="31"/>
  <c r="T13" i="31" s="1"/>
  <c r="T13" i="2"/>
  <c r="T14" i="2"/>
  <c r="T15" i="2"/>
  <c r="T16" i="2"/>
  <c r="T17" i="2"/>
  <c r="T18" i="2"/>
  <c r="T19" i="2"/>
  <c r="T21" i="2"/>
  <c r="T12" i="2" l="1"/>
  <c r="T12" i="32"/>
  <c r="AU1" i="12" l="1"/>
  <c r="BF27" i="33" l="1"/>
  <c r="R17" i="33"/>
  <c r="K17" i="33"/>
  <c r="J17" i="33"/>
  <c r="G17" i="33"/>
  <c r="R16" i="33"/>
  <c r="H16" i="33"/>
  <c r="G16" i="33"/>
  <c r="R15" i="33"/>
  <c r="H15" i="33"/>
  <c r="G15" i="33"/>
  <c r="R14" i="33"/>
  <c r="Q14" i="33"/>
  <c r="P14" i="33"/>
  <c r="M14" i="33"/>
  <c r="J14" i="33"/>
  <c r="G14" i="33"/>
  <c r="R13" i="33"/>
  <c r="Q13" i="33"/>
  <c r="P13" i="33"/>
  <c r="M13" i="33"/>
  <c r="J13" i="33"/>
  <c r="G13" i="33"/>
  <c r="S13" i="33" l="1"/>
  <c r="T13" i="33" s="1"/>
  <c r="S14" i="33"/>
  <c r="T14" i="33" s="1"/>
  <c r="J16" i="33"/>
  <c r="M17" i="33"/>
  <c r="J15" i="33"/>
  <c r="K16" i="33"/>
  <c r="N17" i="33"/>
  <c r="P17" i="33" s="1"/>
  <c r="K15" i="33"/>
  <c r="Q17" i="33" l="1"/>
  <c r="S17" i="33" s="1"/>
  <c r="T17" i="33" s="1"/>
  <c r="M15" i="33"/>
  <c r="N15" i="33"/>
  <c r="P15" i="33" s="1"/>
  <c r="N16" i="33"/>
  <c r="M16" i="33"/>
  <c r="Q15" i="33" l="1"/>
  <c r="P16" i="33"/>
  <c r="Q16" i="33"/>
  <c r="S16" i="33" s="1"/>
  <c r="T16" i="33" s="1"/>
  <c r="S15" i="33" l="1"/>
  <c r="T15" i="33" s="1"/>
  <c r="T12" i="33" s="1"/>
  <c r="Q15" i="31"/>
  <c r="S15" i="31" s="1"/>
  <c r="T15" i="31" s="1"/>
  <c r="Q14" i="31"/>
  <c r="S14" i="31" s="1"/>
  <c r="T14" i="31" s="1"/>
  <c r="T12" i="31" s="1"/>
  <c r="BF17" i="31"/>
  <c r="BG16" i="31"/>
  <c r="BC16" i="31"/>
  <c r="AY16" i="31"/>
  <c r="BG15" i="31"/>
  <c r="BC15" i="31"/>
  <c r="AY15" i="31"/>
  <c r="BG14" i="31"/>
  <c r="BC14" i="31"/>
  <c r="AY14" i="31"/>
  <c r="BG13" i="31"/>
  <c r="BC13" i="31"/>
  <c r="AY13" i="31"/>
  <c r="BF18" i="29" l="1"/>
  <c r="P17" i="29"/>
  <c r="M17" i="29"/>
  <c r="J17" i="29"/>
  <c r="G17" i="29"/>
  <c r="D17" i="29"/>
  <c r="T17" i="29" s="1"/>
  <c r="P16" i="29"/>
  <c r="M16" i="29"/>
  <c r="J16" i="29"/>
  <c r="G16" i="29"/>
  <c r="D16" i="29"/>
  <c r="T16" i="29" s="1"/>
  <c r="P15" i="29"/>
  <c r="M15" i="29"/>
  <c r="J15" i="29"/>
  <c r="G15" i="29"/>
  <c r="D15" i="29"/>
  <c r="T15" i="29" s="1"/>
  <c r="P14" i="29"/>
  <c r="M14" i="29"/>
  <c r="J14" i="29"/>
  <c r="G14" i="29"/>
  <c r="D14" i="29"/>
  <c r="T14" i="29" s="1"/>
  <c r="BG13" i="29"/>
  <c r="BC13" i="29"/>
  <c r="AY13" i="29"/>
  <c r="P13" i="29"/>
  <c r="M13" i="29"/>
  <c r="J13" i="29"/>
  <c r="G13" i="29"/>
  <c r="D13" i="29"/>
  <c r="T13" i="29" s="1"/>
  <c r="T12" i="29" l="1"/>
  <c r="BF22" i="28"/>
  <c r="P21" i="28"/>
  <c r="M21" i="28"/>
  <c r="J21" i="28"/>
  <c r="G21" i="28"/>
  <c r="P20" i="28"/>
  <c r="M20" i="28"/>
  <c r="J20" i="28"/>
  <c r="G20" i="28"/>
  <c r="P19" i="28"/>
  <c r="M19" i="28"/>
  <c r="J19" i="28"/>
  <c r="G19" i="28"/>
  <c r="P18" i="28"/>
  <c r="M18" i="28"/>
  <c r="J18" i="28"/>
  <c r="G18" i="28"/>
  <c r="P17" i="28"/>
  <c r="M17" i="28"/>
  <c r="J17" i="28"/>
  <c r="G17" i="28"/>
  <c r="P16" i="28"/>
  <c r="M16" i="28"/>
  <c r="J16" i="28"/>
  <c r="G16" i="28"/>
  <c r="P15" i="28"/>
  <c r="M15" i="28"/>
  <c r="J15" i="28"/>
  <c r="G15" i="28"/>
  <c r="P14" i="28"/>
  <c r="M14" i="28"/>
  <c r="J14" i="28"/>
  <c r="G14" i="28"/>
  <c r="BG13" i="28"/>
  <c r="BC13" i="28"/>
  <c r="AY13" i="28"/>
  <c r="R13" i="28"/>
  <c r="Q13" i="28"/>
  <c r="P13" i="28"/>
  <c r="M13" i="28"/>
  <c r="J13" i="28"/>
  <c r="G13" i="28"/>
  <c r="S13" i="28" l="1"/>
  <c r="T13" i="28" s="1"/>
  <c r="T12" i="28" s="1"/>
  <c r="BG16" i="19" l="1"/>
  <c r="BC16" i="19"/>
  <c r="AY16" i="19"/>
  <c r="AU16" i="19"/>
  <c r="R16" i="19"/>
  <c r="Q16" i="19"/>
  <c r="P16" i="19"/>
  <c r="M16" i="19"/>
  <c r="J16" i="19"/>
  <c r="G16" i="19"/>
  <c r="BG15" i="19"/>
  <c r="BC15" i="19"/>
  <c r="AY15" i="19"/>
  <c r="R15" i="19"/>
  <c r="Q15" i="19"/>
  <c r="P15" i="19"/>
  <c r="M15" i="19"/>
  <c r="J15" i="19"/>
  <c r="G15" i="19"/>
  <c r="BG14" i="19"/>
  <c r="BC14" i="19"/>
  <c r="AY14" i="19"/>
  <c r="AU14" i="19"/>
  <c r="R14" i="19"/>
  <c r="Q14" i="19"/>
  <c r="P14" i="19"/>
  <c r="M14" i="19"/>
  <c r="J14" i="19"/>
  <c r="G14" i="19"/>
  <c r="BG13" i="19"/>
  <c r="BC13" i="19"/>
  <c r="AY13" i="19"/>
  <c r="AU13" i="19"/>
  <c r="R13" i="19"/>
  <c r="Q13" i="19"/>
  <c r="P13" i="19"/>
  <c r="M13" i="19"/>
  <c r="J13" i="19"/>
  <c r="G13" i="19"/>
  <c r="BG12" i="19"/>
  <c r="BC12" i="19"/>
  <c r="AY12" i="19"/>
  <c r="AU12" i="19"/>
  <c r="R12" i="19"/>
  <c r="Q12" i="19"/>
  <c r="P12" i="19"/>
  <c r="M12" i="19"/>
  <c r="J12" i="19"/>
  <c r="G12" i="19"/>
  <c r="S12" i="19" l="1"/>
  <c r="T12" i="19" s="1"/>
  <c r="S16" i="19"/>
  <c r="T16" i="19" s="1"/>
  <c r="S15" i="19"/>
  <c r="T15" i="19" s="1"/>
  <c r="S13" i="19"/>
  <c r="T13" i="19" s="1"/>
  <c r="S14" i="19"/>
  <c r="T14" i="19" s="1"/>
  <c r="T11" i="19" l="1"/>
  <c r="BF19" i="18"/>
  <c r="Q18" i="18"/>
  <c r="S18" i="18" s="1"/>
  <c r="T18" i="18" s="1"/>
  <c r="P18" i="18"/>
  <c r="M18" i="18"/>
  <c r="J18" i="18"/>
  <c r="G18" i="18"/>
  <c r="Q17" i="18"/>
  <c r="S17" i="18" s="1"/>
  <c r="T17" i="18" s="1"/>
  <c r="P17" i="18"/>
  <c r="M17" i="18"/>
  <c r="J17" i="18"/>
  <c r="G17" i="18"/>
  <c r="Q16" i="18"/>
  <c r="S16" i="18" s="1"/>
  <c r="T16" i="18" s="1"/>
  <c r="P16" i="18"/>
  <c r="M16" i="18"/>
  <c r="J16" i="18"/>
  <c r="G16" i="18"/>
  <c r="Q15" i="18"/>
  <c r="S15" i="18" s="1"/>
  <c r="T15" i="18" s="1"/>
  <c r="P15" i="18"/>
  <c r="M15" i="18"/>
  <c r="J15" i="18"/>
  <c r="G15" i="18"/>
  <c r="P14" i="18"/>
  <c r="M14" i="18"/>
  <c r="J14" i="18"/>
  <c r="G14" i="18"/>
  <c r="BG13" i="18"/>
  <c r="BC13" i="18"/>
  <c r="AY13" i="18"/>
  <c r="R13" i="18"/>
  <c r="Q13" i="18"/>
  <c r="P13" i="18"/>
  <c r="M13" i="18"/>
  <c r="J13" i="18"/>
  <c r="G13" i="18"/>
  <c r="S14" i="18" l="1"/>
  <c r="S13" i="18"/>
  <c r="T14" i="18" l="1"/>
  <c r="U14" i="18" s="1"/>
  <c r="T13" i="18"/>
  <c r="T12" i="18" s="1"/>
  <c r="BF19" i="16"/>
  <c r="Q18" i="16"/>
  <c r="S18" i="16" s="1"/>
  <c r="T18" i="16" s="1"/>
  <c r="P18" i="16"/>
  <c r="M18" i="16"/>
  <c r="J18" i="16"/>
  <c r="G18" i="16"/>
  <c r="Q17" i="16"/>
  <c r="S17" i="16" s="1"/>
  <c r="T17" i="16" s="1"/>
  <c r="P17" i="16"/>
  <c r="M17" i="16"/>
  <c r="J17" i="16"/>
  <c r="G17" i="16"/>
  <c r="Q16" i="16"/>
  <c r="S16" i="16" s="1"/>
  <c r="T16" i="16" s="1"/>
  <c r="P16" i="16"/>
  <c r="M16" i="16"/>
  <c r="J16" i="16"/>
  <c r="G16" i="16"/>
  <c r="Q15" i="16"/>
  <c r="S15" i="16" s="1"/>
  <c r="T15" i="16" s="1"/>
  <c r="P15" i="16"/>
  <c r="M15" i="16"/>
  <c r="J15" i="16"/>
  <c r="G15" i="16"/>
  <c r="Q14" i="16"/>
  <c r="S14" i="16" s="1"/>
  <c r="T14" i="16" s="1"/>
  <c r="P14" i="16"/>
  <c r="M14" i="16"/>
  <c r="J14" i="16"/>
  <c r="G14" i="16"/>
  <c r="BG13" i="16"/>
  <c r="BC13" i="16"/>
  <c r="AY13" i="16"/>
  <c r="Q13" i="16"/>
  <c r="S13" i="16" s="1"/>
  <c r="T13" i="16" s="1"/>
  <c r="T12" i="16" s="1"/>
  <c r="P13" i="16"/>
  <c r="M13" i="16"/>
  <c r="J13" i="16"/>
  <c r="G13" i="16"/>
  <c r="BF18" i="15" l="1"/>
  <c r="R17" i="15"/>
  <c r="Q17" i="15"/>
  <c r="BG16" i="15"/>
  <c r="BC16" i="15"/>
  <c r="AY16" i="15"/>
  <c r="R16" i="15"/>
  <c r="Q16" i="15"/>
  <c r="P16" i="15"/>
  <c r="M16" i="15"/>
  <c r="J16" i="15"/>
  <c r="G16" i="15"/>
  <c r="R15" i="15"/>
  <c r="S15" i="15" s="1"/>
  <c r="T15" i="15" s="1"/>
  <c r="P15" i="15"/>
  <c r="M15" i="15"/>
  <c r="J15" i="15"/>
  <c r="G15" i="15"/>
  <c r="R14" i="15"/>
  <c r="Q14" i="15"/>
  <c r="P14" i="15"/>
  <c r="M14" i="15"/>
  <c r="J14" i="15"/>
  <c r="G14" i="15"/>
  <c r="BG13" i="15"/>
  <c r="BC13" i="15"/>
  <c r="AY13" i="15"/>
  <c r="R13" i="15"/>
  <c r="S13" i="15" s="1"/>
  <c r="T13" i="15" s="1"/>
  <c r="P13" i="15"/>
  <c r="M13" i="15"/>
  <c r="J13" i="15"/>
  <c r="G13" i="15"/>
  <c r="S17" i="15" l="1"/>
  <c r="T17" i="15" s="1"/>
  <c r="S16" i="15"/>
  <c r="T16" i="15" s="1"/>
  <c r="S14" i="15"/>
  <c r="T14" i="15" s="1"/>
  <c r="T12" i="15" s="1"/>
  <c r="BF20" i="12" l="1"/>
  <c r="BG19" i="12"/>
  <c r="BC19" i="12"/>
  <c r="AY19" i="12"/>
  <c r="AU19" i="12"/>
  <c r="R19" i="12"/>
  <c r="Q19" i="12"/>
  <c r="P19" i="12"/>
  <c r="M19" i="12"/>
  <c r="J19" i="12"/>
  <c r="G19" i="12"/>
  <c r="BG18" i="12"/>
  <c r="BC18" i="12"/>
  <c r="AY18" i="12"/>
  <c r="AU18" i="12"/>
  <c r="R18" i="12"/>
  <c r="Q18" i="12"/>
  <c r="P18" i="12"/>
  <c r="M18" i="12"/>
  <c r="J18" i="12"/>
  <c r="G18" i="12"/>
  <c r="BG17" i="12"/>
  <c r="BC17" i="12"/>
  <c r="AY17" i="12"/>
  <c r="AU17" i="12"/>
  <c r="R17" i="12"/>
  <c r="Q17" i="12"/>
  <c r="P17" i="12"/>
  <c r="M17" i="12"/>
  <c r="J17" i="12"/>
  <c r="G17" i="12"/>
  <c r="BG16" i="12"/>
  <c r="BC16" i="12"/>
  <c r="AY16" i="12"/>
  <c r="AU16" i="12"/>
  <c r="Q16" i="12"/>
  <c r="P16" i="12"/>
  <c r="M16" i="12"/>
  <c r="J16" i="12"/>
  <c r="G16" i="12"/>
  <c r="BG15" i="12"/>
  <c r="BC15" i="12"/>
  <c r="AY15" i="12"/>
  <c r="AU15" i="12"/>
  <c r="Q15" i="12"/>
  <c r="P15" i="12"/>
  <c r="M15" i="12"/>
  <c r="J15" i="12"/>
  <c r="G15" i="12"/>
  <c r="BG14" i="12"/>
  <c r="BC14" i="12"/>
  <c r="AY14" i="12"/>
  <c r="AU14" i="12"/>
  <c r="Q14" i="12"/>
  <c r="P14" i="12"/>
  <c r="M14" i="12"/>
  <c r="J14" i="12"/>
  <c r="G14" i="12"/>
  <c r="BG13" i="12"/>
  <c r="BC13" i="12"/>
  <c r="AY13" i="12"/>
  <c r="AU13" i="12"/>
  <c r="R13" i="12"/>
  <c r="Q13" i="12"/>
  <c r="P13" i="12"/>
  <c r="M13" i="12"/>
  <c r="J13" i="12"/>
  <c r="S14" i="12" l="1"/>
  <c r="T14" i="12" s="1"/>
  <c r="S16" i="12"/>
  <c r="T16" i="12" s="1"/>
  <c r="S15" i="12"/>
  <c r="T15" i="12" s="1"/>
  <c r="S17" i="12"/>
  <c r="T17" i="12" s="1"/>
  <c r="S19" i="12"/>
  <c r="T19" i="12" s="1"/>
  <c r="S13" i="12"/>
  <c r="T13" i="12" s="1"/>
  <c r="T12" i="12" s="1"/>
  <c r="S18" i="12"/>
  <c r="T18" i="12" s="1"/>
  <c r="BF16" i="11" l="1"/>
  <c r="BG15" i="11"/>
  <c r="BC15" i="11"/>
  <c r="AY15" i="11"/>
  <c r="Q15" i="11"/>
  <c r="S15" i="11" s="1"/>
  <c r="T15" i="11" s="1"/>
  <c r="P15" i="11"/>
  <c r="M15" i="11"/>
  <c r="J15" i="11"/>
  <c r="G15" i="11"/>
  <c r="BG14" i="11"/>
  <c r="BC14" i="11"/>
  <c r="AY14" i="11"/>
  <c r="R14" i="11"/>
  <c r="Q14" i="11"/>
  <c r="P14" i="11"/>
  <c r="M14" i="11"/>
  <c r="J14" i="11"/>
  <c r="G14" i="11"/>
  <c r="BG13" i="11"/>
  <c r="BC13" i="11"/>
  <c r="AY13" i="11"/>
  <c r="R13" i="11"/>
  <c r="Q13" i="11"/>
  <c r="P13" i="11"/>
  <c r="M13" i="11"/>
  <c r="J13" i="11"/>
  <c r="G13" i="11"/>
  <c r="S13" i="11" l="1"/>
  <c r="T13" i="11" s="1"/>
  <c r="S14" i="11"/>
  <c r="T14" i="11" s="1"/>
  <c r="T12" i="11" l="1"/>
  <c r="BF22" i="10"/>
  <c r="D22" i="10"/>
  <c r="Q21" i="10"/>
  <c r="S21" i="10" s="1"/>
  <c r="T21" i="10" s="1"/>
  <c r="P21" i="10"/>
  <c r="M21" i="10"/>
  <c r="J21" i="10"/>
  <c r="G21" i="10"/>
  <c r="S20" i="10"/>
  <c r="T20" i="10" s="1"/>
  <c r="P20" i="10"/>
  <c r="M20" i="10"/>
  <c r="J20" i="10"/>
  <c r="G20" i="10"/>
  <c r="S19" i="10"/>
  <c r="T19" i="10" s="1"/>
  <c r="P19" i="10"/>
  <c r="M19" i="10"/>
  <c r="J19" i="10"/>
  <c r="G19" i="10"/>
  <c r="S18" i="10"/>
  <c r="T18" i="10" s="1"/>
  <c r="P18" i="10"/>
  <c r="M18" i="10"/>
  <c r="J18" i="10"/>
  <c r="G18" i="10"/>
  <c r="S17" i="10"/>
  <c r="T17" i="10" s="1"/>
  <c r="P17" i="10"/>
  <c r="M17" i="10"/>
  <c r="J17" i="10"/>
  <c r="G17" i="10"/>
  <c r="S16" i="10"/>
  <c r="T16" i="10" s="1"/>
  <c r="P16" i="10"/>
  <c r="M16" i="10"/>
  <c r="J16" i="10"/>
  <c r="G16" i="10"/>
  <c r="Q15" i="10"/>
  <c r="S15" i="10" s="1"/>
  <c r="T15" i="10" s="1"/>
  <c r="P15" i="10"/>
  <c r="M15" i="10"/>
  <c r="J15" i="10"/>
  <c r="G15" i="10"/>
  <c r="Q14" i="10"/>
  <c r="S14" i="10" s="1"/>
  <c r="T14" i="10" s="1"/>
  <c r="P14" i="10"/>
  <c r="M14" i="10"/>
  <c r="J14" i="10"/>
  <c r="G14" i="10"/>
  <c r="Q13" i="10"/>
  <c r="S13" i="10" s="1"/>
  <c r="T13" i="10" s="1"/>
  <c r="P13" i="10"/>
  <c r="M13" i="10"/>
  <c r="J13" i="10"/>
  <c r="G13" i="10"/>
  <c r="P17" i="9"/>
  <c r="M17" i="9"/>
  <c r="J17" i="9"/>
  <c r="G17" i="9"/>
  <c r="P16" i="9"/>
  <c r="M16" i="9"/>
  <c r="J16" i="9"/>
  <c r="G16" i="9"/>
  <c r="P15" i="9"/>
  <c r="M15" i="9"/>
  <c r="J15" i="9"/>
  <c r="G15" i="9"/>
  <c r="P14" i="9"/>
  <c r="M14" i="9"/>
  <c r="J14" i="9"/>
  <c r="G14" i="9"/>
  <c r="BG13" i="9"/>
  <c r="BC13" i="9"/>
  <c r="AY13" i="9"/>
  <c r="Q13" i="9"/>
  <c r="P13" i="9"/>
  <c r="M13" i="9"/>
  <c r="J13" i="9"/>
  <c r="G13" i="9"/>
  <c r="T12" i="10" l="1"/>
  <c r="S13" i="9"/>
  <c r="T13" i="9" s="1"/>
  <c r="T12" i="9" s="1"/>
  <c r="BF20" i="6" l="1"/>
  <c r="Q19" i="6"/>
  <c r="S19" i="6" s="1"/>
  <c r="T19" i="6" s="1"/>
  <c r="P19" i="6"/>
  <c r="M19" i="6"/>
  <c r="J19" i="6"/>
  <c r="G19" i="6"/>
  <c r="Q18" i="6"/>
  <c r="S18" i="6" s="1"/>
  <c r="T18" i="6" s="1"/>
  <c r="P18" i="6"/>
  <c r="M18" i="6"/>
  <c r="J18" i="6"/>
  <c r="G18" i="6"/>
  <c r="Q17" i="6"/>
  <c r="S17" i="6" s="1"/>
  <c r="T17" i="6" s="1"/>
  <c r="P17" i="6"/>
  <c r="M17" i="6"/>
  <c r="J17" i="6"/>
  <c r="G17" i="6"/>
  <c r="Q16" i="6"/>
  <c r="S16" i="6" s="1"/>
  <c r="T16" i="6" s="1"/>
  <c r="P16" i="6"/>
  <c r="M16" i="6"/>
  <c r="J16" i="6"/>
  <c r="G16" i="6"/>
  <c r="Q15" i="6"/>
  <c r="S15" i="6" s="1"/>
  <c r="T15" i="6" s="1"/>
  <c r="P15" i="6"/>
  <c r="M15" i="6"/>
  <c r="J15" i="6"/>
  <c r="G15" i="6"/>
  <c r="R14" i="6"/>
  <c r="Q14" i="6"/>
  <c r="P14" i="6"/>
  <c r="M14" i="6"/>
  <c r="J14" i="6"/>
  <c r="G14" i="6"/>
  <c r="BG13" i="6"/>
  <c r="BC13" i="6"/>
  <c r="AY13" i="6"/>
  <c r="R13" i="6"/>
  <c r="Q13" i="6"/>
  <c r="P13" i="6"/>
  <c r="M13" i="6"/>
  <c r="J13" i="6"/>
  <c r="S14" i="6" l="1"/>
  <c r="T14" i="6" s="1"/>
  <c r="S13" i="6"/>
  <c r="T13" i="6" s="1"/>
  <c r="T12" i="6" s="1"/>
  <c r="BF17" i="5" l="1"/>
  <c r="S16" i="5"/>
  <c r="T16" i="5" s="1"/>
  <c r="P16" i="5"/>
  <c r="M16" i="5"/>
  <c r="J16" i="5"/>
  <c r="G16" i="5"/>
  <c r="S15" i="5"/>
  <c r="T15" i="5" s="1"/>
  <c r="P15" i="5"/>
  <c r="M15" i="5"/>
  <c r="J15" i="5"/>
  <c r="G15" i="5"/>
  <c r="P14" i="5"/>
  <c r="M14" i="5"/>
  <c r="J14" i="5"/>
  <c r="G14" i="5"/>
  <c r="BG13" i="5"/>
  <c r="BC13" i="5"/>
  <c r="AY13" i="5"/>
  <c r="S13" i="5"/>
  <c r="T13" i="5" s="1"/>
  <c r="P13" i="5"/>
  <c r="M13" i="5"/>
  <c r="J13" i="5"/>
  <c r="S14" i="5" l="1"/>
  <c r="T14" i="5" s="1"/>
  <c r="T12" i="5" s="1"/>
  <c r="BF27" i="4" l="1"/>
  <c r="R17" i="4"/>
  <c r="P17" i="4"/>
  <c r="M17" i="4"/>
  <c r="J17" i="4"/>
  <c r="G17" i="4"/>
  <c r="R16" i="4"/>
  <c r="P16" i="4"/>
  <c r="M16" i="4"/>
  <c r="J16" i="4"/>
  <c r="G16" i="4"/>
  <c r="R15" i="4"/>
  <c r="P15" i="4"/>
  <c r="M15" i="4"/>
  <c r="J15" i="4"/>
  <c r="G15" i="4"/>
  <c r="R14" i="4"/>
  <c r="S14" i="4" s="1"/>
  <c r="T14" i="4" s="1"/>
  <c r="P14" i="4"/>
  <c r="M14" i="4"/>
  <c r="J14" i="4"/>
  <c r="G14" i="4"/>
  <c r="R13" i="4"/>
  <c r="P13" i="4"/>
  <c r="M13" i="4"/>
  <c r="J13" i="4"/>
  <c r="S16" i="4" l="1"/>
  <c r="T16" i="4" s="1"/>
  <c r="S15" i="4"/>
  <c r="T15" i="4" s="1"/>
  <c r="S17" i="4"/>
  <c r="T17" i="4" s="1"/>
  <c r="S13" i="4"/>
  <c r="T13" i="4" s="1"/>
  <c r="T12" i="4" l="1"/>
</calcChain>
</file>

<file path=xl/comments1.xml><?xml version="1.0" encoding="utf-8"?>
<comments xmlns="http://schemas.openxmlformats.org/spreadsheetml/2006/main">
  <authors>
    <author>Olga Quintero</author>
    <author/>
    <author>Olga Patricia Quintero Castellanos</author>
  </authors>
  <commentList>
    <comment ref="B11" authorId="0" shapeId="0">
      <text>
        <r>
          <rPr>
            <sz val="9"/>
            <color rgb="FF000000"/>
            <rFont val="Tahoma"/>
            <family val="2"/>
          </rPr>
          <t xml:space="preserve">Numerar cada meta
</t>
        </r>
      </text>
    </comment>
    <comment ref="C11" authorId="0" shapeId="0">
      <text>
        <r>
          <rPr>
            <sz val="9"/>
            <color rgb="FF000000"/>
            <rFont val="Tahoma"/>
            <family val="2"/>
          </rPr>
          <t>Definir las metas a las que se compromete la dependencia para la vigencia</t>
        </r>
      </text>
    </comment>
    <comment ref="D11" authorId="0" shapeId="0">
      <text>
        <r>
          <rPr>
            <sz val="9"/>
            <color rgb="FF000000"/>
            <rFont val="Tahoma"/>
            <family val="2"/>
          </rPr>
          <t xml:space="preserve">Peso de cada meta dentro del total de metas definidas, la suma de las mismas debe ser del 100%
</t>
        </r>
      </text>
    </comment>
    <comment ref="U11" authorId="1" shapeId="0">
      <text>
        <r>
          <rPr>
            <sz val="8"/>
            <color rgb="FF000000"/>
            <rFont val="Tahoma"/>
            <family val="2"/>
          </rPr>
          <t xml:space="preserve">Designación que identifica el indicador respectivo. Ej. “Informe de seguimiento plan
de desarrollo”
</t>
        </r>
      </text>
    </comment>
    <comment ref="V11" authorId="1" shapeId="0">
      <text>
        <r>
          <rPr>
            <sz val="8"/>
            <color rgb="FF000000"/>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rgb="FF000000"/>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rgb="FF000000"/>
            <rFont val="Tahoma"/>
            <family val="2"/>
          </rPr>
          <t>Olga Quintero:</t>
        </r>
        <r>
          <rPr>
            <sz val="9"/>
            <color rgb="FF000000"/>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rgb="FF000000"/>
            <rFont val="Tahoma"/>
            <family val="2"/>
          </rPr>
          <t>Olga Patricia Quintero Castellanos:</t>
        </r>
        <r>
          <rPr>
            <sz val="9"/>
            <color rgb="FF000000"/>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rgb="FF000000"/>
            <rFont val="Tahoma"/>
            <family val="2"/>
          </rPr>
          <t>Olga Patricia Quintero Castellanos:</t>
        </r>
        <r>
          <rPr>
            <sz val="9"/>
            <color rgb="FF000000"/>
            <rFont val="Tahoma"/>
            <family val="2"/>
          </rPr>
          <t xml:space="preserve">
Escriba el valor ejecutado de la meta en la misma unidad en que este programada</t>
        </r>
      </text>
    </comment>
    <comment ref="AW12" authorId="0" shapeId="0">
      <text>
        <r>
          <rPr>
            <sz val="9"/>
            <color rgb="FF000000"/>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rgb="FF000000"/>
            <rFont val="Tahoma"/>
            <family val="2"/>
          </rPr>
          <t xml:space="preserve">Soportes fisicos y/o digitales,
 que permiten dar cuenta de los logros y resultados de la meta
</t>
        </r>
      </text>
    </comment>
    <comment ref="AZ12" authorId="2" shapeId="0">
      <text>
        <r>
          <rPr>
            <b/>
            <sz val="9"/>
            <color rgb="FF000000"/>
            <rFont val="Tahoma"/>
            <family val="2"/>
          </rPr>
          <t>Olga Patricia Quintero Castellanos:</t>
        </r>
        <r>
          <rPr>
            <sz val="9"/>
            <color rgb="FF000000"/>
            <rFont val="Tahoma"/>
            <family val="2"/>
          </rPr>
          <t xml:space="preserve">
Escriba el valor ejecutado de la meta en la misma unidad en que este programada</t>
        </r>
      </text>
    </comment>
    <comment ref="BA12" authorId="0" shapeId="0">
      <text>
        <r>
          <rPr>
            <sz val="9"/>
            <color rgb="FF000000"/>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rgb="FF000000"/>
            <rFont val="Tahoma"/>
            <family val="2"/>
          </rPr>
          <t xml:space="preserve">Soportes fisicos y/o digitales,
 que permiten dar cuenta de los logros y resultados de la meta
</t>
        </r>
      </text>
    </comment>
    <comment ref="BD12" authorId="2" shapeId="0">
      <text>
        <r>
          <rPr>
            <b/>
            <sz val="9"/>
            <color rgb="FF000000"/>
            <rFont val="Tahoma"/>
            <family val="2"/>
          </rPr>
          <t>Olga Patricia Quintero Castellanos:</t>
        </r>
        <r>
          <rPr>
            <sz val="9"/>
            <color rgb="FF000000"/>
            <rFont val="Tahoma"/>
            <family val="2"/>
          </rPr>
          <t xml:space="preserve">
Escriba el valor ejecutado de la meta en la misma unidad en que este programada</t>
        </r>
      </text>
    </comment>
    <comment ref="BE12" authorId="0" shapeId="0">
      <text>
        <r>
          <rPr>
            <sz val="9"/>
            <color rgb="FF000000"/>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rgb="FF000000"/>
            <rFont val="Tahoma"/>
            <family val="2"/>
          </rPr>
          <t xml:space="preserve">Soportes fisicos y/o digitales,
 que permiten dar cuenta de los logros y resultados de la meta
</t>
        </r>
      </text>
    </comment>
    <comment ref="BH12" authorId="2" shapeId="0">
      <text>
        <r>
          <rPr>
            <b/>
            <sz val="9"/>
            <color rgb="FF000000"/>
            <rFont val="Tahoma"/>
            <family val="2"/>
          </rPr>
          <t>Olga Patricia Quintero Castellanos:</t>
        </r>
        <r>
          <rPr>
            <sz val="9"/>
            <color rgb="FF000000"/>
            <rFont val="Tahoma"/>
            <family val="2"/>
          </rPr>
          <t xml:space="preserve">
Escriba el valor ejecutado de la meta en la misma unidad en que este programada</t>
        </r>
      </text>
    </comment>
    <comment ref="BI12" authorId="0" shapeId="0">
      <text>
        <r>
          <rPr>
            <sz val="9"/>
            <color rgb="FF000000"/>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rgb="FF000000"/>
            <rFont val="Tahoma"/>
            <family val="2"/>
          </rPr>
          <t xml:space="preserve">Soportes fisicos y/o digitales,
 que permiten dar cuenta de los logros y resultados de la meta
</t>
        </r>
      </text>
    </comment>
    <comment ref="C20" authorId="0" shapeId="0">
      <text>
        <r>
          <rPr>
            <b/>
            <sz val="9"/>
            <color rgb="FF000000"/>
            <rFont val="Tahoma"/>
            <family val="2"/>
          </rPr>
          <t>Olga Quintero:</t>
        </r>
        <r>
          <rPr>
            <sz val="9"/>
            <color rgb="FF000000"/>
            <rFont val="Tahoma"/>
            <family val="2"/>
          </rPr>
          <t xml:space="preserve">
</t>
        </r>
        <r>
          <rPr>
            <sz val="9"/>
            <color rgb="FF000000"/>
            <rFont val="Tahoma"/>
            <family val="2"/>
          </rPr>
          <t xml:space="preserve">PEI - 4 Enero, Abril, Julio, octubre
</t>
        </r>
        <r>
          <rPr>
            <sz val="9"/>
            <color rgb="FF000000"/>
            <rFont val="Tahoma"/>
            <family val="2"/>
          </rPr>
          <t xml:space="preserve">POA- 4 Enero, Abril, julio, octubre
</t>
        </r>
        <r>
          <rPr>
            <sz val="9"/>
            <color rgb="FF000000"/>
            <rFont val="Tahoma"/>
            <family val="2"/>
          </rPr>
          <t xml:space="preserve">PA -  4 Enero, Abril, Julio, octubre
</t>
        </r>
        <r>
          <rPr>
            <sz val="9"/>
            <color rgb="FF000000"/>
            <rFont val="Tahoma"/>
            <family val="2"/>
          </rPr>
          <t xml:space="preserve">PAAC en lo relacionado con Planeación - 3 enero, mayo, septiembre;
</t>
        </r>
        <r>
          <rPr>
            <sz val="9"/>
            <color rgb="FF000000"/>
            <rFont val="Tahoma"/>
            <family val="2"/>
          </rPr>
          <t xml:space="preserve">Plan de Adecuación y Sostenibilidad - 3 Abril, julio, octubre
</t>
        </r>
      </text>
    </comment>
  </commentList>
</comments>
</file>

<file path=xl/comments10.xml><?xml version="1.0" encoding="utf-8"?>
<comments xmlns="http://schemas.openxmlformats.org/spreadsheetml/2006/main">
  <authors>
    <author>Olga Quintero</author>
    <author/>
    <author>Olga Patricia Quintero Castellanos</author>
  </authors>
  <commentList>
    <comment ref="B11" authorId="0" shapeId="0">
      <text>
        <r>
          <rPr>
            <sz val="9"/>
            <color rgb="FF000000"/>
            <rFont val="Tahoma"/>
            <family val="2"/>
          </rPr>
          <t xml:space="preserve">Numerar cada meta
</t>
        </r>
      </text>
    </comment>
    <comment ref="C11" authorId="0" shapeId="0">
      <text>
        <r>
          <rPr>
            <sz val="9"/>
            <color rgb="FF000000"/>
            <rFont val="Tahoma"/>
            <family val="2"/>
          </rPr>
          <t>Definir las metas a las que se compromete la dependencia para la vigencia</t>
        </r>
      </text>
    </comment>
    <comment ref="D11" authorId="0" shapeId="0">
      <text>
        <r>
          <rPr>
            <sz val="9"/>
            <color rgb="FF000000"/>
            <rFont val="Tahoma"/>
            <family val="2"/>
          </rPr>
          <t xml:space="preserve">Peso de cada meta dentro del total de metas definidas, la suma de las mismas debe ser del 100%
</t>
        </r>
      </text>
    </comment>
    <comment ref="U11" authorId="1" shapeId="0">
      <text>
        <r>
          <rPr>
            <sz val="8"/>
            <color rgb="FF000000"/>
            <rFont val="Tahoma"/>
            <family val="2"/>
          </rPr>
          <t xml:space="preserve">Designación que identifica el indicador respectivo. Ej. “Informe de seguimiento plan
de desarrollo”
</t>
        </r>
      </text>
    </comment>
    <comment ref="V11" authorId="1" shapeId="0">
      <text>
        <r>
          <rPr>
            <sz val="8"/>
            <color rgb="FF000000"/>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rgb="FF000000"/>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rgb="FF000000"/>
            <rFont val="Tahoma"/>
            <family val="2"/>
          </rPr>
          <t>Olga Quintero:</t>
        </r>
        <r>
          <rPr>
            <sz val="9"/>
            <color rgb="FF000000"/>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rgb="FF000000"/>
            <rFont val="Tahoma"/>
            <family val="2"/>
          </rPr>
          <t>Olga Patricia Quintero Castellanos:</t>
        </r>
        <r>
          <rPr>
            <sz val="9"/>
            <color rgb="FF000000"/>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rgb="FF000000"/>
            <rFont val="Tahoma"/>
            <family val="2"/>
          </rPr>
          <t>Olga Patricia Quintero Castellanos:</t>
        </r>
        <r>
          <rPr>
            <sz val="9"/>
            <color rgb="FF000000"/>
            <rFont val="Tahoma"/>
            <family val="2"/>
          </rPr>
          <t xml:space="preserve">
Escriba el valor ejecutado de la meta en la misma unidad en que este programada</t>
        </r>
      </text>
    </comment>
    <comment ref="AW12" authorId="0" shapeId="0">
      <text>
        <r>
          <rPr>
            <sz val="9"/>
            <color rgb="FF000000"/>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rgb="FF000000"/>
            <rFont val="Tahoma"/>
            <family val="2"/>
          </rPr>
          <t xml:space="preserve">Soportes fisicos y/o digitales,
 que permiten dar cuenta de los logros y resultados de la meta
</t>
        </r>
      </text>
    </comment>
    <comment ref="AZ12" authorId="2" shapeId="0">
      <text>
        <r>
          <rPr>
            <b/>
            <sz val="9"/>
            <color rgb="FF000000"/>
            <rFont val="Tahoma"/>
            <family val="2"/>
          </rPr>
          <t>Olga Patricia Quintero Castellanos:</t>
        </r>
        <r>
          <rPr>
            <sz val="9"/>
            <color rgb="FF000000"/>
            <rFont val="Tahoma"/>
            <family val="2"/>
          </rPr>
          <t xml:space="preserve">
Escriba el valor ejecutado de la meta en la misma unidad en que este programada</t>
        </r>
      </text>
    </comment>
    <comment ref="BA12" authorId="0" shapeId="0">
      <text>
        <r>
          <rPr>
            <sz val="9"/>
            <color rgb="FF000000"/>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rgb="FF000000"/>
            <rFont val="Tahoma"/>
            <family val="2"/>
          </rPr>
          <t xml:space="preserve">Soportes fisicos y/o digitales,
 que permiten dar cuenta de los logros y resultados de la meta
</t>
        </r>
      </text>
    </comment>
    <comment ref="BD12" authorId="2" shapeId="0">
      <text>
        <r>
          <rPr>
            <b/>
            <sz val="9"/>
            <color rgb="FF000000"/>
            <rFont val="Tahoma"/>
            <family val="2"/>
          </rPr>
          <t>Olga Patricia Quintero Castellanos:</t>
        </r>
        <r>
          <rPr>
            <sz val="9"/>
            <color rgb="FF000000"/>
            <rFont val="Tahoma"/>
            <family val="2"/>
          </rPr>
          <t xml:space="preserve">
Escriba el valor ejecutado de la meta en la misma unidad en que este programada</t>
        </r>
      </text>
    </comment>
    <comment ref="BE12" authorId="0" shapeId="0">
      <text>
        <r>
          <rPr>
            <sz val="9"/>
            <color rgb="FF000000"/>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rgb="FF000000"/>
            <rFont val="Tahoma"/>
            <family val="2"/>
          </rPr>
          <t xml:space="preserve">Soportes fisicos y/o digitales,
 que permiten dar cuenta de los logros y resultados de la meta
</t>
        </r>
      </text>
    </comment>
    <comment ref="BH12" authorId="2" shapeId="0">
      <text>
        <r>
          <rPr>
            <b/>
            <sz val="9"/>
            <color rgb="FF000000"/>
            <rFont val="Tahoma"/>
            <family val="2"/>
          </rPr>
          <t>Olga Patricia Quintero Castellanos:</t>
        </r>
        <r>
          <rPr>
            <sz val="9"/>
            <color rgb="FF000000"/>
            <rFont val="Tahoma"/>
            <family val="2"/>
          </rPr>
          <t xml:space="preserve">
Escriba el valor ejecutado de la meta en la misma unidad en que este programada</t>
        </r>
      </text>
    </comment>
    <comment ref="BI12" authorId="0" shapeId="0">
      <text>
        <r>
          <rPr>
            <sz val="9"/>
            <color rgb="FF000000"/>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rgb="FF000000"/>
            <rFont val="Tahoma"/>
            <family val="2"/>
          </rPr>
          <t xml:space="preserve">Soportes fisicos y/o digitales,
 que permiten dar cuenta de los logros y resultados de la meta
</t>
        </r>
      </text>
    </comment>
  </commentList>
</comments>
</file>

<file path=xl/comments11.xml><?xml version="1.0" encoding="utf-8"?>
<comments xmlns="http://schemas.openxmlformats.org/spreadsheetml/2006/main">
  <authors>
    <author>Olga Quintero</author>
    <author/>
    <author>Olga Patricia Quintero Castellanos</author>
  </authors>
  <commentList>
    <comment ref="B11" authorId="0" shapeId="0">
      <text>
        <r>
          <rPr>
            <sz val="9"/>
            <color rgb="FF000000"/>
            <rFont val="Tahoma"/>
            <family val="2"/>
          </rPr>
          <t xml:space="preserve">Numerar cada meta
</t>
        </r>
      </text>
    </comment>
    <comment ref="C11" authorId="0" shapeId="0">
      <text>
        <r>
          <rPr>
            <sz val="9"/>
            <color rgb="FF000000"/>
            <rFont val="Tahoma"/>
            <family val="2"/>
          </rPr>
          <t>Definir las metas a las que se compromete la dependencia para la vigencia</t>
        </r>
      </text>
    </comment>
    <comment ref="D11" authorId="0" shapeId="0">
      <text>
        <r>
          <rPr>
            <sz val="9"/>
            <color rgb="FF000000"/>
            <rFont val="Tahoma"/>
            <family val="2"/>
          </rPr>
          <t xml:space="preserve">Peso de cada meta dentro del total de metas definidas, la suma de las mismas debe ser del 100%
</t>
        </r>
      </text>
    </comment>
    <comment ref="U11" authorId="1" shapeId="0">
      <text>
        <r>
          <rPr>
            <sz val="8"/>
            <color rgb="FF000000"/>
            <rFont val="Tahoma"/>
            <family val="2"/>
          </rPr>
          <t xml:space="preserve">Designación que identifica el indicador respectivo. Ej. “Informe de seguimiento plan
de desarrollo”
</t>
        </r>
      </text>
    </comment>
    <comment ref="V11" authorId="1" shapeId="0">
      <text>
        <r>
          <rPr>
            <sz val="8"/>
            <color rgb="FF000000"/>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rgb="FF000000"/>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rgb="FF000000"/>
            <rFont val="Tahoma"/>
            <family val="2"/>
          </rPr>
          <t>Olga Quintero:</t>
        </r>
        <r>
          <rPr>
            <sz val="9"/>
            <color rgb="FF000000"/>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rgb="FF000000"/>
            <rFont val="Tahoma"/>
            <family val="2"/>
          </rPr>
          <t>Olga Patricia Quintero Castellanos:</t>
        </r>
        <r>
          <rPr>
            <sz val="9"/>
            <color rgb="FF000000"/>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rgb="FF000000"/>
            <rFont val="Tahoma"/>
            <family val="2"/>
          </rPr>
          <t>Olga Patricia Quintero Castellanos:</t>
        </r>
        <r>
          <rPr>
            <sz val="9"/>
            <color rgb="FF000000"/>
            <rFont val="Tahoma"/>
            <family val="2"/>
          </rPr>
          <t xml:space="preserve">
Escriba el valor ejecutado de la meta en la misma unidad en que este programada</t>
        </r>
      </text>
    </comment>
    <comment ref="AW12" authorId="0" shapeId="0">
      <text>
        <r>
          <rPr>
            <sz val="9"/>
            <color rgb="FF000000"/>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rgb="FF000000"/>
            <rFont val="Tahoma"/>
            <family val="2"/>
          </rPr>
          <t xml:space="preserve">Soportes fisicos y/o digitales,
 que permiten dar cuenta de los logros y resultados de la meta
</t>
        </r>
      </text>
    </comment>
    <comment ref="AZ12" authorId="2" shapeId="0">
      <text>
        <r>
          <rPr>
            <b/>
            <sz val="9"/>
            <color rgb="FF000000"/>
            <rFont val="Tahoma"/>
            <family val="2"/>
          </rPr>
          <t>Olga Patricia Quintero Castellanos:</t>
        </r>
        <r>
          <rPr>
            <sz val="9"/>
            <color rgb="FF000000"/>
            <rFont val="Tahoma"/>
            <family val="2"/>
          </rPr>
          <t xml:space="preserve">
Escriba el valor ejecutado de la meta en la misma unidad en que este programada</t>
        </r>
      </text>
    </comment>
    <comment ref="BA12" authorId="0" shapeId="0">
      <text>
        <r>
          <rPr>
            <sz val="9"/>
            <color rgb="FF000000"/>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rgb="FF000000"/>
            <rFont val="Tahoma"/>
            <family val="2"/>
          </rPr>
          <t xml:space="preserve">Soportes fisicos y/o digitales,
 que permiten dar cuenta de los logros y resultados de la meta
</t>
        </r>
      </text>
    </comment>
    <comment ref="BD12" authorId="2" shapeId="0">
      <text>
        <r>
          <rPr>
            <b/>
            <sz val="9"/>
            <color rgb="FF000000"/>
            <rFont val="Tahoma"/>
            <family val="2"/>
          </rPr>
          <t>Olga Patricia Quintero Castellanos:</t>
        </r>
        <r>
          <rPr>
            <sz val="9"/>
            <color rgb="FF000000"/>
            <rFont val="Tahoma"/>
            <family val="2"/>
          </rPr>
          <t xml:space="preserve">
Escriba el valor ejecutado de la meta en la misma unidad en que este programada</t>
        </r>
      </text>
    </comment>
    <comment ref="BE12" authorId="0" shapeId="0">
      <text>
        <r>
          <rPr>
            <sz val="9"/>
            <color rgb="FF000000"/>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rgb="FF000000"/>
            <rFont val="Tahoma"/>
            <family val="2"/>
          </rPr>
          <t xml:space="preserve">Soportes fisicos y/o digitales,
 que permiten dar cuenta de los logros y resultados de la meta
</t>
        </r>
      </text>
    </comment>
    <comment ref="BH12" authorId="2" shapeId="0">
      <text>
        <r>
          <rPr>
            <b/>
            <sz val="9"/>
            <color rgb="FF000000"/>
            <rFont val="Tahoma"/>
            <family val="2"/>
          </rPr>
          <t>Olga Patricia Quintero Castellanos:</t>
        </r>
        <r>
          <rPr>
            <sz val="9"/>
            <color rgb="FF000000"/>
            <rFont val="Tahoma"/>
            <family val="2"/>
          </rPr>
          <t xml:space="preserve">
Escriba el valor ejecutado de la meta en la misma unidad en que este programada</t>
        </r>
      </text>
    </comment>
    <comment ref="BI12" authorId="0" shapeId="0">
      <text>
        <r>
          <rPr>
            <sz val="9"/>
            <color rgb="FF000000"/>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rgb="FF000000"/>
            <rFont val="Tahoma"/>
            <family val="2"/>
          </rPr>
          <t xml:space="preserve">Soportes fisicos y/o digitales,
 que permiten dar cuenta de los logros y resultados de la meta
</t>
        </r>
      </text>
    </comment>
  </commentList>
</comments>
</file>

<file path=xl/comments12.xml><?xml version="1.0" encoding="utf-8"?>
<comments xmlns="http://schemas.openxmlformats.org/spreadsheetml/2006/main">
  <authors>
    <author>Olga Quintero</author>
    <author/>
    <author>Olga Patricia Quintero Castellanos</author>
    <author>Claudia Patricia Ardila Díaz</author>
  </authors>
  <commentList>
    <comment ref="B11" authorId="0" shapeId="0">
      <text>
        <r>
          <rPr>
            <sz val="9"/>
            <color rgb="FF000000"/>
            <rFont val="Tahoma"/>
            <family val="2"/>
          </rPr>
          <t xml:space="preserve">Numerar cada meta
</t>
        </r>
      </text>
    </comment>
    <comment ref="C11" authorId="0" shapeId="0">
      <text>
        <r>
          <rPr>
            <sz val="9"/>
            <color rgb="FF000000"/>
            <rFont val="Tahoma"/>
            <family val="2"/>
          </rPr>
          <t>Definir las metas a las que se compromete la dependencia para la vigencia</t>
        </r>
      </text>
    </comment>
    <comment ref="D11" authorId="0" shapeId="0">
      <text>
        <r>
          <rPr>
            <sz val="9"/>
            <color rgb="FF000000"/>
            <rFont val="Tahoma"/>
            <family val="2"/>
          </rPr>
          <t xml:space="preserve">Peso de cada meta dentro del total de metas definidas, la suma de las mismas debe ser del 100%
</t>
        </r>
      </text>
    </comment>
    <comment ref="U11" authorId="1" shapeId="0">
      <text>
        <r>
          <rPr>
            <sz val="8"/>
            <color rgb="FF000000"/>
            <rFont val="Tahoma"/>
            <family val="2"/>
          </rPr>
          <t xml:space="preserve">Designación que identifica el indicador respectivo. Ej. “Informe de seguimiento plan
de desarrollo”
</t>
        </r>
      </text>
    </comment>
    <comment ref="V11" authorId="1" shapeId="0">
      <text>
        <r>
          <rPr>
            <sz val="8"/>
            <color rgb="FF000000"/>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rgb="FF000000"/>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rgb="FF000000"/>
            <rFont val="Tahoma"/>
            <family val="2"/>
          </rPr>
          <t>Olga Quintero:</t>
        </r>
        <r>
          <rPr>
            <sz val="9"/>
            <color rgb="FF000000"/>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rgb="FF000000"/>
            <rFont val="Tahoma"/>
            <family val="2"/>
          </rPr>
          <t>Olga Patricia Quintero Castellanos:</t>
        </r>
        <r>
          <rPr>
            <sz val="9"/>
            <color rgb="FF000000"/>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rgb="FF000000"/>
            <rFont val="Tahoma"/>
            <family val="2"/>
          </rPr>
          <t>Olga Patricia Quintero Castellanos:</t>
        </r>
        <r>
          <rPr>
            <sz val="9"/>
            <color rgb="FF000000"/>
            <rFont val="Tahoma"/>
            <family val="2"/>
          </rPr>
          <t xml:space="preserve">
Escriba el valor ejecutado de la meta en la misma unidad en que este programada</t>
        </r>
      </text>
    </comment>
    <comment ref="AW12" authorId="0" shapeId="0">
      <text>
        <r>
          <rPr>
            <sz val="9"/>
            <color rgb="FF000000"/>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rgb="FF000000"/>
            <rFont val="Tahoma"/>
            <family val="2"/>
          </rPr>
          <t xml:space="preserve">Soportes fisicos y/o digitales,
 que permiten dar cuenta de los logros y resultados de la meta
</t>
        </r>
      </text>
    </comment>
    <comment ref="AZ12" authorId="2" shapeId="0">
      <text>
        <r>
          <rPr>
            <b/>
            <sz val="9"/>
            <color rgb="FF000000"/>
            <rFont val="Tahoma"/>
            <family val="2"/>
          </rPr>
          <t>Olga Patricia Quintero Castellanos:</t>
        </r>
        <r>
          <rPr>
            <sz val="9"/>
            <color rgb="FF000000"/>
            <rFont val="Tahoma"/>
            <family val="2"/>
          </rPr>
          <t xml:space="preserve">
Escriba el valor ejecutado de la meta en la misma unidad en que este programada</t>
        </r>
      </text>
    </comment>
    <comment ref="BA12" authorId="0" shapeId="0">
      <text>
        <r>
          <rPr>
            <sz val="9"/>
            <color rgb="FF000000"/>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rgb="FF000000"/>
            <rFont val="Tahoma"/>
            <family val="2"/>
          </rPr>
          <t xml:space="preserve">Soportes fisicos y/o digitales,
 que permiten dar cuenta de los logros y resultados de la meta
</t>
        </r>
      </text>
    </comment>
    <comment ref="BD12" authorId="2" shapeId="0">
      <text>
        <r>
          <rPr>
            <b/>
            <sz val="9"/>
            <color rgb="FF000000"/>
            <rFont val="Tahoma"/>
            <family val="2"/>
          </rPr>
          <t>Olga Patricia Quintero Castellanos:</t>
        </r>
        <r>
          <rPr>
            <sz val="9"/>
            <color rgb="FF000000"/>
            <rFont val="Tahoma"/>
            <family val="2"/>
          </rPr>
          <t xml:space="preserve">
Escriba el valor ejecutado de la meta en la misma unidad en que este programada</t>
        </r>
      </text>
    </comment>
    <comment ref="BE12" authorId="0" shapeId="0">
      <text>
        <r>
          <rPr>
            <sz val="9"/>
            <color rgb="FF000000"/>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rgb="FF000000"/>
            <rFont val="Tahoma"/>
            <family val="2"/>
          </rPr>
          <t xml:space="preserve">Soportes fisicos y/o digitales,
 que permiten dar cuenta de los logros y resultados de la meta
</t>
        </r>
      </text>
    </comment>
    <comment ref="BH12" authorId="2" shapeId="0">
      <text>
        <r>
          <rPr>
            <b/>
            <sz val="9"/>
            <color rgb="FF000000"/>
            <rFont val="Tahoma"/>
            <family val="2"/>
          </rPr>
          <t>Olga Patricia Quintero Castellanos:</t>
        </r>
        <r>
          <rPr>
            <sz val="9"/>
            <color rgb="FF000000"/>
            <rFont val="Tahoma"/>
            <family val="2"/>
          </rPr>
          <t xml:space="preserve">
Escriba el valor ejecutado de la meta en la misma unidad en que este programada</t>
        </r>
      </text>
    </comment>
    <comment ref="BI12" authorId="0" shapeId="0">
      <text>
        <r>
          <rPr>
            <sz val="9"/>
            <color rgb="FF000000"/>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rgb="FF000000"/>
            <rFont val="Tahoma"/>
            <family val="2"/>
          </rPr>
          <t xml:space="preserve">Soportes fisicos y/o digitales,
 que permiten dar cuenta de los logros y resultados de la meta
</t>
        </r>
      </text>
    </comment>
    <comment ref="C13" authorId="3" shapeId="0">
      <text>
        <r>
          <rPr>
            <b/>
            <sz val="11"/>
            <color indexed="81"/>
            <rFont val="Tahoma"/>
            <family val="2"/>
          </rPr>
          <t>Claudia Patricia Ardila Díaz:</t>
        </r>
        <r>
          <rPr>
            <sz val="11"/>
            <color indexed="81"/>
            <rFont val="Tahoma"/>
            <family val="2"/>
          </rPr>
          <t xml:space="preserve">
Cuantas y que periodos</t>
        </r>
      </text>
    </comment>
    <comment ref="U13" authorId="3" shapeId="0">
      <text>
        <r>
          <rPr>
            <b/>
            <sz val="11"/>
            <color indexed="81"/>
            <rFont val="Tahoma"/>
            <family val="2"/>
          </rPr>
          <t>Claudia Patricia Ardila 
El nombre debe indentificar la meta y el indicador definido.</t>
        </r>
      </text>
    </comment>
    <comment ref="AK13" authorId="3" shapeId="0">
      <text>
        <r>
          <rPr>
            <b/>
            <sz val="11"/>
            <color indexed="81"/>
            <rFont val="Tahoma"/>
            <family val="2"/>
          </rPr>
          <t>Claudia Patricia Ardila Díaz:</t>
        </r>
        <r>
          <rPr>
            <sz val="11"/>
            <color indexed="81"/>
            <rFont val="Tahoma"/>
            <family val="2"/>
          </rPr>
          <t xml:space="preserve">
Se debe identificar el objetivo estratégico que ha sido establecido en la entidad en igual condición precisando numéricamente a cuál corresponde. </t>
        </r>
      </text>
    </comment>
    <comment ref="C14" authorId="3" shapeId="0">
      <text>
        <r>
          <rPr>
            <b/>
            <sz val="11"/>
            <color indexed="81"/>
            <rFont val="Tahoma"/>
            <family val="2"/>
          </rPr>
          <t>Claudia Patricia Ardila Díaz:</t>
        </r>
        <r>
          <rPr>
            <sz val="11"/>
            <color indexed="81"/>
            <rFont val="Tahoma"/>
            <family val="2"/>
          </rPr>
          <t xml:space="preserve">
¿Cuántos y en que periodo, lo cual debe quedar armonizado con la distribución que se realice en cada periodo  es decie de los XXX cuantos en el primer trimestre? Segundo  . . . </t>
        </r>
      </text>
    </comment>
    <comment ref="C15" authorId="3" shapeId="0">
      <text>
        <r>
          <rPr>
            <b/>
            <sz val="11"/>
            <color indexed="81"/>
            <rFont val="Tahoma"/>
            <family val="2"/>
          </rPr>
          <t>Claudia Patricia Ardila Díaz:</t>
        </r>
        <r>
          <rPr>
            <sz val="11"/>
            <color indexed="81"/>
            <rFont val="Tahoma"/>
            <family val="2"/>
          </rPr>
          <t xml:space="preserve">
6 mensuales, trimestrales, semestrales, año?
Precisar</t>
        </r>
      </text>
    </comment>
    <comment ref="C16" authorId="3" shapeId="0">
      <text>
        <r>
          <rPr>
            <b/>
            <sz val="11"/>
            <color indexed="81"/>
            <rFont val="Tahoma"/>
            <family val="2"/>
          </rPr>
          <t>Claudia Patricia Ardila Díaz:</t>
        </r>
        <r>
          <rPr>
            <sz val="11"/>
            <color indexed="81"/>
            <rFont val="Tahoma"/>
            <family val="2"/>
          </rPr>
          <t xml:space="preserve">
El alcance de gestionar es: Diseñar, estructuración, diligenciamiento, creación, implementación? De manera específica se recomienda  precisar un poco más que es lo que se desea gestionar, en que recaerá la acción definida, el criterio de la gestión y el periodo en el que se realizará, información base para posteriormente hacer la distribución en cada periodo, la definición del indicador y el seguimiento que se realizará.</t>
        </r>
      </text>
    </comment>
  </commentList>
</comments>
</file>

<file path=xl/comments13.xml><?xml version="1.0" encoding="utf-8"?>
<comments xmlns="http://schemas.openxmlformats.org/spreadsheetml/2006/main">
  <authors>
    <author>Olga Quintero</author>
    <author/>
    <author>Olga Patricia Quintero Castellanos</author>
  </authors>
  <commentList>
    <comment ref="B11" authorId="0" shapeId="0">
      <text>
        <r>
          <rPr>
            <sz val="9"/>
            <color rgb="FF000000"/>
            <rFont val="Tahoma"/>
            <family val="2"/>
          </rPr>
          <t xml:space="preserve">Numerar cada meta
</t>
        </r>
      </text>
    </comment>
    <comment ref="C11" authorId="0" shapeId="0">
      <text>
        <r>
          <rPr>
            <sz val="9"/>
            <color rgb="FF000000"/>
            <rFont val="Tahoma"/>
            <family val="2"/>
          </rPr>
          <t>Definir las metas a las que se compromete la dependencia para la vigencia</t>
        </r>
      </text>
    </comment>
    <comment ref="D11" authorId="0" shapeId="0">
      <text>
        <r>
          <rPr>
            <sz val="9"/>
            <color rgb="FF000000"/>
            <rFont val="Tahoma"/>
            <family val="2"/>
          </rPr>
          <t xml:space="preserve">Peso de cada meta dentro del total de metas definidas, la suma de las mismas debe ser del 100%
</t>
        </r>
      </text>
    </comment>
    <comment ref="U11" authorId="1" shapeId="0">
      <text>
        <r>
          <rPr>
            <sz val="8"/>
            <color rgb="FF000000"/>
            <rFont val="Tahoma"/>
            <family val="2"/>
          </rPr>
          <t xml:space="preserve">Designación que identifica el indicador respectivo. Ej. “Informe de seguimiento plan
de desarrollo”
</t>
        </r>
      </text>
    </comment>
    <comment ref="V11" authorId="1" shapeId="0">
      <text>
        <r>
          <rPr>
            <sz val="8"/>
            <color rgb="FF000000"/>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rgb="FF000000"/>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rgb="FF000000"/>
            <rFont val="Tahoma"/>
            <family val="2"/>
          </rPr>
          <t>Olga Quintero:</t>
        </r>
        <r>
          <rPr>
            <sz val="9"/>
            <color rgb="FF000000"/>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rgb="FF000000"/>
            <rFont val="Tahoma"/>
            <family val="2"/>
          </rPr>
          <t>Olga Patricia Quintero Castellanos:</t>
        </r>
        <r>
          <rPr>
            <sz val="9"/>
            <color rgb="FF000000"/>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rgb="FF000000"/>
            <rFont val="Tahoma"/>
            <family val="2"/>
          </rPr>
          <t>Olga Patricia Quintero Castellanos:</t>
        </r>
        <r>
          <rPr>
            <sz val="9"/>
            <color rgb="FF000000"/>
            <rFont val="Tahoma"/>
            <family val="2"/>
          </rPr>
          <t xml:space="preserve">
Escriba el valor ejecutado de la meta en la misma unidad en que este programada</t>
        </r>
      </text>
    </comment>
    <comment ref="AW12" authorId="0" shapeId="0">
      <text>
        <r>
          <rPr>
            <sz val="9"/>
            <color rgb="FF000000"/>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rgb="FF000000"/>
            <rFont val="Tahoma"/>
            <family val="2"/>
          </rPr>
          <t xml:space="preserve">Soportes fisicos y/o digitales,
 que permiten dar cuenta de los logros y resultados de la meta
</t>
        </r>
      </text>
    </comment>
    <comment ref="AZ12" authorId="2" shapeId="0">
      <text>
        <r>
          <rPr>
            <b/>
            <sz val="9"/>
            <color rgb="FF000000"/>
            <rFont val="Tahoma"/>
            <family val="2"/>
          </rPr>
          <t>Olga Patricia Quintero Castellanos:</t>
        </r>
        <r>
          <rPr>
            <sz val="9"/>
            <color rgb="FF000000"/>
            <rFont val="Tahoma"/>
            <family val="2"/>
          </rPr>
          <t xml:space="preserve">
Escriba el valor ejecutado de la meta en la misma unidad en que este programada</t>
        </r>
      </text>
    </comment>
    <comment ref="BA12" authorId="0" shapeId="0">
      <text>
        <r>
          <rPr>
            <sz val="9"/>
            <color rgb="FF000000"/>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rgb="FF000000"/>
            <rFont val="Tahoma"/>
            <family val="2"/>
          </rPr>
          <t xml:space="preserve">Soportes fisicos y/o digitales,
 que permiten dar cuenta de los logros y resultados de la meta
</t>
        </r>
      </text>
    </comment>
    <comment ref="BD12" authorId="2" shapeId="0">
      <text>
        <r>
          <rPr>
            <b/>
            <sz val="9"/>
            <color rgb="FF000000"/>
            <rFont val="Tahoma"/>
            <family val="2"/>
          </rPr>
          <t>Olga Patricia Quintero Castellanos:</t>
        </r>
        <r>
          <rPr>
            <sz val="9"/>
            <color rgb="FF000000"/>
            <rFont val="Tahoma"/>
            <family val="2"/>
          </rPr>
          <t xml:space="preserve">
Escriba el valor ejecutado de la meta en la misma unidad en que este programada</t>
        </r>
      </text>
    </comment>
    <comment ref="BE12" authorId="0" shapeId="0">
      <text>
        <r>
          <rPr>
            <sz val="9"/>
            <color rgb="FF000000"/>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rgb="FF000000"/>
            <rFont val="Tahoma"/>
            <family val="2"/>
          </rPr>
          <t xml:space="preserve">Soportes fisicos y/o digitales,
 que permiten dar cuenta de los logros y resultados de la meta
</t>
        </r>
      </text>
    </comment>
    <comment ref="BH12" authorId="2" shapeId="0">
      <text>
        <r>
          <rPr>
            <b/>
            <sz val="9"/>
            <color rgb="FF000000"/>
            <rFont val="Tahoma"/>
            <family val="2"/>
          </rPr>
          <t>Olga Patricia Quintero Castellanos:</t>
        </r>
        <r>
          <rPr>
            <sz val="9"/>
            <color rgb="FF000000"/>
            <rFont val="Tahoma"/>
            <family val="2"/>
          </rPr>
          <t xml:space="preserve">
Escriba el valor ejecutado de la meta en la misma unidad en que este programada</t>
        </r>
      </text>
    </comment>
    <comment ref="BI12" authorId="0" shapeId="0">
      <text>
        <r>
          <rPr>
            <sz val="9"/>
            <color rgb="FF000000"/>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rgb="FF000000"/>
            <rFont val="Tahoma"/>
            <family val="2"/>
          </rPr>
          <t xml:space="preserve">Soportes fisicos y/o digitales,
 que permiten dar cuenta de los logros y resultados de la meta
</t>
        </r>
      </text>
    </comment>
  </commentList>
</comments>
</file>

<file path=xl/comments14.xml><?xml version="1.0" encoding="utf-8"?>
<comments xmlns="http://schemas.openxmlformats.org/spreadsheetml/2006/main">
  <authors>
    <author>Olga Quintero</author>
    <author/>
    <author>Olga Patricia Quintero Castellanos</author>
  </authors>
  <commentList>
    <comment ref="B11" authorId="0" shapeId="0">
      <text>
        <r>
          <rPr>
            <sz val="9"/>
            <color rgb="FF000000"/>
            <rFont val="Tahoma"/>
            <family val="2"/>
          </rPr>
          <t xml:space="preserve">Numerar cada meta
</t>
        </r>
      </text>
    </comment>
    <comment ref="C11" authorId="0" shapeId="0">
      <text>
        <r>
          <rPr>
            <sz val="9"/>
            <color rgb="FF000000"/>
            <rFont val="Tahoma"/>
            <family val="2"/>
          </rPr>
          <t>Definir las metas a las que se compromete la dependencia para la vigencia</t>
        </r>
      </text>
    </comment>
    <comment ref="D11" authorId="0" shapeId="0">
      <text>
        <r>
          <rPr>
            <sz val="9"/>
            <color rgb="FF000000"/>
            <rFont val="Tahoma"/>
            <family val="2"/>
          </rPr>
          <t xml:space="preserve">Peso de cada meta dentro del total de metas definidas, la suma de las mismas debe ser del 100%
</t>
        </r>
      </text>
    </comment>
    <comment ref="U11" authorId="1" shapeId="0">
      <text>
        <r>
          <rPr>
            <sz val="8"/>
            <color rgb="FF000000"/>
            <rFont val="Tahoma"/>
            <family val="2"/>
          </rPr>
          <t xml:space="preserve">Designación que identifica el indicador respectivo. Ej. “Informe de seguimiento plan
de desarrollo”
</t>
        </r>
      </text>
    </comment>
    <comment ref="V11" authorId="1" shapeId="0">
      <text>
        <r>
          <rPr>
            <sz val="8"/>
            <color rgb="FF000000"/>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rgb="FF000000"/>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rgb="FF000000"/>
            <rFont val="Tahoma"/>
            <family val="2"/>
          </rPr>
          <t>Olga Quintero:</t>
        </r>
        <r>
          <rPr>
            <sz val="9"/>
            <color rgb="FF000000"/>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rgb="FF000000"/>
            <rFont val="Tahoma"/>
            <family val="2"/>
          </rPr>
          <t>Olga Patricia Quintero Castellanos:</t>
        </r>
        <r>
          <rPr>
            <sz val="9"/>
            <color rgb="FF000000"/>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rgb="FF000000"/>
            <rFont val="Tahoma"/>
            <family val="2"/>
          </rPr>
          <t>Olga Patricia Quintero Castellanos:</t>
        </r>
        <r>
          <rPr>
            <sz val="9"/>
            <color rgb="FF000000"/>
            <rFont val="Tahoma"/>
            <family val="2"/>
          </rPr>
          <t xml:space="preserve">
Escriba el valor ejecutado de la meta en la misma unidad en que este programada</t>
        </r>
      </text>
    </comment>
    <comment ref="AW12" authorId="0" shapeId="0">
      <text>
        <r>
          <rPr>
            <sz val="9"/>
            <color rgb="FF000000"/>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rgb="FF000000"/>
            <rFont val="Tahoma"/>
            <family val="2"/>
          </rPr>
          <t xml:space="preserve">Soportes fisicos y/o digitales,
 que permiten dar cuenta de los logros y resultados de la meta
</t>
        </r>
      </text>
    </comment>
    <comment ref="AZ12" authorId="2" shapeId="0">
      <text>
        <r>
          <rPr>
            <b/>
            <sz val="9"/>
            <color rgb="FF000000"/>
            <rFont val="Tahoma"/>
            <family val="2"/>
          </rPr>
          <t>Olga Patricia Quintero Castellanos:</t>
        </r>
        <r>
          <rPr>
            <sz val="9"/>
            <color rgb="FF000000"/>
            <rFont val="Tahoma"/>
            <family val="2"/>
          </rPr>
          <t xml:space="preserve">
Escriba el valor ejecutado de la meta en la misma unidad en que este programada</t>
        </r>
      </text>
    </comment>
    <comment ref="BA12" authorId="0" shapeId="0">
      <text>
        <r>
          <rPr>
            <sz val="9"/>
            <color rgb="FF000000"/>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rgb="FF000000"/>
            <rFont val="Tahoma"/>
            <family val="2"/>
          </rPr>
          <t xml:space="preserve">Soportes fisicos y/o digitales,
 que permiten dar cuenta de los logros y resultados de la meta
</t>
        </r>
      </text>
    </comment>
    <comment ref="BD12" authorId="2" shapeId="0">
      <text>
        <r>
          <rPr>
            <b/>
            <sz val="9"/>
            <color rgb="FF000000"/>
            <rFont val="Tahoma"/>
            <family val="2"/>
          </rPr>
          <t>Olga Patricia Quintero Castellanos:</t>
        </r>
        <r>
          <rPr>
            <sz val="9"/>
            <color rgb="FF000000"/>
            <rFont val="Tahoma"/>
            <family val="2"/>
          </rPr>
          <t xml:space="preserve">
Escriba el valor ejecutado de la meta en la misma unidad en que este programada</t>
        </r>
      </text>
    </comment>
    <comment ref="BE12" authorId="0" shapeId="0">
      <text>
        <r>
          <rPr>
            <sz val="9"/>
            <color rgb="FF000000"/>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rgb="FF000000"/>
            <rFont val="Tahoma"/>
            <family val="2"/>
          </rPr>
          <t xml:space="preserve">Soportes fisicos y/o digitales,
 que permiten dar cuenta de los logros y resultados de la meta
</t>
        </r>
      </text>
    </comment>
    <comment ref="BH12" authorId="2" shapeId="0">
      <text>
        <r>
          <rPr>
            <b/>
            <sz val="9"/>
            <color rgb="FF000000"/>
            <rFont val="Tahoma"/>
            <family val="2"/>
          </rPr>
          <t>Olga Patricia Quintero Castellanos:</t>
        </r>
        <r>
          <rPr>
            <sz val="9"/>
            <color rgb="FF000000"/>
            <rFont val="Tahoma"/>
            <family val="2"/>
          </rPr>
          <t xml:space="preserve">
Escriba el valor ejecutado de la meta en la misma unidad en que este programada</t>
        </r>
      </text>
    </comment>
    <comment ref="BI12" authorId="0" shapeId="0">
      <text>
        <r>
          <rPr>
            <sz val="9"/>
            <color rgb="FF000000"/>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rgb="FF000000"/>
            <rFont val="Tahoma"/>
            <family val="2"/>
          </rPr>
          <t xml:space="preserve">Soportes fisicos y/o digitales,
 que permiten dar cuenta de los logros y resultados de la meta
</t>
        </r>
      </text>
    </comment>
  </commentList>
</comments>
</file>

<file path=xl/comments15.xml><?xml version="1.0" encoding="utf-8"?>
<comments xmlns="http://schemas.openxmlformats.org/spreadsheetml/2006/main">
  <authors>
    <author>Olga Quintero</author>
    <author/>
    <author>Olga Patricia Quintero Castellanos</author>
  </authors>
  <commentList>
    <comment ref="B11" authorId="0" shapeId="0">
      <text>
        <r>
          <rPr>
            <sz val="9"/>
            <color rgb="FF000000"/>
            <rFont val="Tahoma"/>
            <family val="2"/>
          </rPr>
          <t xml:space="preserve">Numerar cada meta
</t>
        </r>
      </text>
    </comment>
    <comment ref="C11" authorId="0" shapeId="0">
      <text>
        <r>
          <rPr>
            <sz val="9"/>
            <color rgb="FF000000"/>
            <rFont val="Tahoma"/>
            <family val="2"/>
          </rPr>
          <t>Definir las metas a las que se compromete la dependencia para la vigencia</t>
        </r>
      </text>
    </comment>
    <comment ref="D11" authorId="0" shapeId="0">
      <text>
        <r>
          <rPr>
            <sz val="9"/>
            <color rgb="FF000000"/>
            <rFont val="Tahoma"/>
            <family val="2"/>
          </rPr>
          <t xml:space="preserve">Peso de cada meta dentro del total de metas definidas, la suma de las mismas debe ser del 100%
</t>
        </r>
      </text>
    </comment>
    <comment ref="U11" authorId="1" shapeId="0">
      <text>
        <r>
          <rPr>
            <sz val="8"/>
            <color rgb="FF000000"/>
            <rFont val="Tahoma"/>
            <family val="2"/>
          </rPr>
          <t xml:space="preserve">Designación que identifica el indicador respectivo. Ej. “Informe de seguimiento plan
de desarrollo”
</t>
        </r>
      </text>
    </comment>
    <comment ref="V11" authorId="1" shapeId="0">
      <text>
        <r>
          <rPr>
            <sz val="8"/>
            <color rgb="FF000000"/>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rgb="FF000000"/>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rgb="FF000000"/>
            <rFont val="Tahoma"/>
            <family val="2"/>
          </rPr>
          <t>Olga Quintero:</t>
        </r>
        <r>
          <rPr>
            <sz val="9"/>
            <color rgb="FF000000"/>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rgb="FF000000"/>
            <rFont val="Tahoma"/>
            <family val="2"/>
          </rPr>
          <t>Olga Patricia Quintero Castellanos:</t>
        </r>
        <r>
          <rPr>
            <sz val="9"/>
            <color rgb="FF000000"/>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rgb="FF000000"/>
            <rFont val="Tahoma"/>
            <family val="2"/>
          </rPr>
          <t>Olga Patricia Quintero Castellanos:</t>
        </r>
        <r>
          <rPr>
            <sz val="9"/>
            <color rgb="FF000000"/>
            <rFont val="Tahoma"/>
            <family val="2"/>
          </rPr>
          <t xml:space="preserve">
Escriba el valor ejecutado de la meta en la misma unidad en que este programada</t>
        </r>
      </text>
    </comment>
    <comment ref="AW12" authorId="0" shapeId="0">
      <text>
        <r>
          <rPr>
            <sz val="9"/>
            <color rgb="FF000000"/>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rgb="FF000000"/>
            <rFont val="Tahoma"/>
            <family val="2"/>
          </rPr>
          <t xml:space="preserve">Soportes fisicos y/o digitales,
 que permiten dar cuenta de los logros y resultados de la meta
</t>
        </r>
      </text>
    </comment>
    <comment ref="AZ12" authorId="2" shapeId="0">
      <text>
        <r>
          <rPr>
            <b/>
            <sz val="9"/>
            <color rgb="FF000000"/>
            <rFont val="Tahoma"/>
            <family val="2"/>
          </rPr>
          <t>Olga Patricia Quintero Castellanos:</t>
        </r>
        <r>
          <rPr>
            <sz val="9"/>
            <color rgb="FF000000"/>
            <rFont val="Tahoma"/>
            <family val="2"/>
          </rPr>
          <t xml:space="preserve">
Escriba el valor ejecutado de la meta en la misma unidad en que este programada</t>
        </r>
      </text>
    </comment>
    <comment ref="BA12" authorId="0" shapeId="0">
      <text>
        <r>
          <rPr>
            <sz val="9"/>
            <color rgb="FF000000"/>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rgb="FF000000"/>
            <rFont val="Tahoma"/>
            <family val="2"/>
          </rPr>
          <t xml:space="preserve">Soportes fisicos y/o digitales,
 que permiten dar cuenta de los logros y resultados de la meta
</t>
        </r>
      </text>
    </comment>
    <comment ref="BD12" authorId="2" shapeId="0">
      <text>
        <r>
          <rPr>
            <b/>
            <sz val="9"/>
            <color rgb="FF000000"/>
            <rFont val="Tahoma"/>
            <family val="2"/>
          </rPr>
          <t>Olga Patricia Quintero Castellanos:</t>
        </r>
        <r>
          <rPr>
            <sz val="9"/>
            <color rgb="FF000000"/>
            <rFont val="Tahoma"/>
            <family val="2"/>
          </rPr>
          <t xml:space="preserve">
Escriba el valor ejecutado de la meta en la misma unidad en que este programada</t>
        </r>
      </text>
    </comment>
    <comment ref="BE12" authorId="0" shapeId="0">
      <text>
        <r>
          <rPr>
            <sz val="9"/>
            <color rgb="FF000000"/>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rgb="FF000000"/>
            <rFont val="Tahoma"/>
            <family val="2"/>
          </rPr>
          <t xml:space="preserve">Soportes fisicos y/o digitales,
 que permiten dar cuenta de los logros y resultados de la meta
</t>
        </r>
      </text>
    </comment>
    <comment ref="BH12" authorId="2" shapeId="0">
      <text>
        <r>
          <rPr>
            <b/>
            <sz val="9"/>
            <color rgb="FF000000"/>
            <rFont val="Tahoma"/>
            <family val="2"/>
          </rPr>
          <t>Olga Patricia Quintero Castellanos:</t>
        </r>
        <r>
          <rPr>
            <sz val="9"/>
            <color rgb="FF000000"/>
            <rFont val="Tahoma"/>
            <family val="2"/>
          </rPr>
          <t xml:space="preserve">
Escriba el valor ejecutado de la meta en la misma unidad en que este programada</t>
        </r>
      </text>
    </comment>
    <comment ref="BI12" authorId="0" shapeId="0">
      <text>
        <r>
          <rPr>
            <sz val="9"/>
            <color rgb="FF000000"/>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rgb="FF000000"/>
            <rFont val="Tahoma"/>
            <family val="2"/>
          </rPr>
          <t xml:space="preserve">Soportes fisicos y/o digitales,
 que permiten dar cuenta de los logros y resultados de la meta
</t>
        </r>
      </text>
    </comment>
  </commentList>
</comments>
</file>

<file path=xl/comments16.xml><?xml version="1.0" encoding="utf-8"?>
<comments xmlns="http://schemas.openxmlformats.org/spreadsheetml/2006/main">
  <authors>
    <author>Olga Quintero</author>
    <author/>
    <author>Olga Patricia Quintero Castellanos</author>
  </authors>
  <commentList>
    <comment ref="B11" authorId="0" shapeId="0">
      <text>
        <r>
          <rPr>
            <sz val="9"/>
            <color rgb="FF000000"/>
            <rFont val="Tahoma"/>
            <family val="2"/>
          </rPr>
          <t xml:space="preserve">Numerar cada meta
</t>
        </r>
      </text>
    </comment>
    <comment ref="C11" authorId="0" shapeId="0">
      <text>
        <r>
          <rPr>
            <sz val="9"/>
            <color rgb="FF000000"/>
            <rFont val="Tahoma"/>
            <family val="2"/>
          </rPr>
          <t>Definir las metas a las que se compromete la dependencia para la vigencia</t>
        </r>
      </text>
    </comment>
    <comment ref="D11" authorId="0" shapeId="0">
      <text>
        <r>
          <rPr>
            <sz val="9"/>
            <color rgb="FF000000"/>
            <rFont val="Tahoma"/>
            <family val="2"/>
          </rPr>
          <t xml:space="preserve">Peso de cada meta dentro del total de metas definidas, la suma de las mismas debe ser del 100%
</t>
        </r>
      </text>
    </comment>
    <comment ref="U11" authorId="1" shapeId="0">
      <text>
        <r>
          <rPr>
            <sz val="8"/>
            <color rgb="FF000000"/>
            <rFont val="Tahoma"/>
            <family val="2"/>
          </rPr>
          <t xml:space="preserve">Designación que identifica el indicador respectivo. Ej. “Informe de seguimiento plan
de desarrollo”
</t>
        </r>
      </text>
    </comment>
    <comment ref="V11" authorId="1" shapeId="0">
      <text>
        <r>
          <rPr>
            <sz val="8"/>
            <color rgb="FF000000"/>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rgb="FF000000"/>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rgb="FF000000"/>
            <rFont val="Tahoma"/>
            <family val="2"/>
          </rPr>
          <t>Olga Quintero:</t>
        </r>
        <r>
          <rPr>
            <sz val="9"/>
            <color rgb="FF000000"/>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rgb="FF000000"/>
            <rFont val="Tahoma"/>
            <family val="2"/>
          </rPr>
          <t>Olga Patricia Quintero Castellanos:</t>
        </r>
        <r>
          <rPr>
            <sz val="9"/>
            <color rgb="FF000000"/>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rgb="FF000000"/>
            <rFont val="Tahoma"/>
            <family val="2"/>
          </rPr>
          <t>Olga Patricia Quintero Castellanos:</t>
        </r>
        <r>
          <rPr>
            <sz val="9"/>
            <color rgb="FF000000"/>
            <rFont val="Tahoma"/>
            <family val="2"/>
          </rPr>
          <t xml:space="preserve">
Escriba el valor ejecutado de la meta en la misma unidad en que este programada</t>
        </r>
      </text>
    </comment>
    <comment ref="AW12" authorId="0" shapeId="0">
      <text>
        <r>
          <rPr>
            <sz val="9"/>
            <color rgb="FF000000"/>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rgb="FF000000"/>
            <rFont val="Tahoma"/>
            <family val="2"/>
          </rPr>
          <t xml:space="preserve">Soportes fisicos y/o digitales,
 que permiten dar cuenta de los logros y resultados de la meta
</t>
        </r>
      </text>
    </comment>
    <comment ref="AZ12" authorId="2" shapeId="0">
      <text>
        <r>
          <rPr>
            <b/>
            <sz val="9"/>
            <color rgb="FF000000"/>
            <rFont val="Tahoma"/>
            <family val="2"/>
          </rPr>
          <t>Olga Patricia Quintero Castellanos:</t>
        </r>
        <r>
          <rPr>
            <sz val="9"/>
            <color rgb="FF000000"/>
            <rFont val="Tahoma"/>
            <family val="2"/>
          </rPr>
          <t xml:space="preserve">
Escriba el valor ejecutado de la meta en la misma unidad en que este programada</t>
        </r>
      </text>
    </comment>
    <comment ref="BA12" authorId="0" shapeId="0">
      <text>
        <r>
          <rPr>
            <sz val="9"/>
            <color rgb="FF000000"/>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rgb="FF000000"/>
            <rFont val="Tahoma"/>
            <family val="2"/>
          </rPr>
          <t xml:space="preserve">Soportes fisicos y/o digitales,
 que permiten dar cuenta de los logros y resultados de la meta
</t>
        </r>
      </text>
    </comment>
    <comment ref="BD12" authorId="2" shapeId="0">
      <text>
        <r>
          <rPr>
            <b/>
            <sz val="9"/>
            <color rgb="FF000000"/>
            <rFont val="Tahoma"/>
            <family val="2"/>
          </rPr>
          <t>Olga Patricia Quintero Castellanos:</t>
        </r>
        <r>
          <rPr>
            <sz val="9"/>
            <color rgb="FF000000"/>
            <rFont val="Tahoma"/>
            <family val="2"/>
          </rPr>
          <t xml:space="preserve">
Escriba el valor ejecutado de la meta en la misma unidad en que este programada</t>
        </r>
      </text>
    </comment>
    <comment ref="BE12" authorId="0" shapeId="0">
      <text>
        <r>
          <rPr>
            <sz val="9"/>
            <color rgb="FF000000"/>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rgb="FF000000"/>
            <rFont val="Tahoma"/>
            <family val="2"/>
          </rPr>
          <t xml:space="preserve">Soportes fisicos y/o digitales,
 que permiten dar cuenta de los logros y resultados de la meta
</t>
        </r>
      </text>
    </comment>
    <comment ref="BH12" authorId="2" shapeId="0">
      <text>
        <r>
          <rPr>
            <b/>
            <sz val="9"/>
            <color rgb="FF000000"/>
            <rFont val="Tahoma"/>
            <family val="2"/>
          </rPr>
          <t>Olga Patricia Quintero Castellanos:</t>
        </r>
        <r>
          <rPr>
            <sz val="9"/>
            <color rgb="FF000000"/>
            <rFont val="Tahoma"/>
            <family val="2"/>
          </rPr>
          <t xml:space="preserve">
Escriba el valor ejecutado de la meta en la misma unidad en que este programada</t>
        </r>
      </text>
    </comment>
    <comment ref="BI12" authorId="0" shapeId="0">
      <text>
        <r>
          <rPr>
            <sz val="9"/>
            <color rgb="FF000000"/>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rgb="FF000000"/>
            <rFont val="Tahoma"/>
            <family val="2"/>
          </rPr>
          <t xml:space="preserve">Soportes fisicos y/o digitales,
 que permiten dar cuenta de los logros y resultados de la meta
</t>
        </r>
      </text>
    </comment>
  </commentList>
</comments>
</file>

<file path=xl/comments17.xml><?xml version="1.0" encoding="utf-8"?>
<comments xmlns="http://schemas.openxmlformats.org/spreadsheetml/2006/main">
  <authors>
    <author>Olga Quintero</author>
    <author/>
    <author>Olga Patricia Quintero Castellanos</author>
  </authors>
  <commentList>
    <comment ref="B11" authorId="0" shapeId="0">
      <text>
        <r>
          <rPr>
            <sz val="9"/>
            <color rgb="FF000000"/>
            <rFont val="Tahoma"/>
            <family val="2"/>
          </rPr>
          <t xml:space="preserve">Numerar cada meta
</t>
        </r>
      </text>
    </comment>
    <comment ref="C11" authorId="0" shapeId="0">
      <text>
        <r>
          <rPr>
            <sz val="9"/>
            <color rgb="FF000000"/>
            <rFont val="Tahoma"/>
            <family val="2"/>
          </rPr>
          <t>Definir las metas a las que se compromete la dependencia para la vigencia</t>
        </r>
      </text>
    </comment>
    <comment ref="D11" authorId="0" shapeId="0">
      <text>
        <r>
          <rPr>
            <sz val="9"/>
            <color rgb="FF000000"/>
            <rFont val="Tahoma"/>
            <family val="2"/>
          </rPr>
          <t xml:space="preserve">Peso de cada meta dentro del total de metas definidas, la suma de las mismas debe ser del 100%
</t>
        </r>
      </text>
    </comment>
    <comment ref="U11" authorId="1" shapeId="0">
      <text>
        <r>
          <rPr>
            <sz val="8"/>
            <color rgb="FF000000"/>
            <rFont val="Tahoma"/>
            <family val="2"/>
          </rPr>
          <t xml:space="preserve">Designación que identifica el indicador respectivo. Ej. “Informe de seguimiento plan
de desarrollo”
</t>
        </r>
      </text>
    </comment>
    <comment ref="V11" authorId="1" shapeId="0">
      <text>
        <r>
          <rPr>
            <sz val="8"/>
            <color rgb="FF000000"/>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rgb="FF000000"/>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rgb="FF000000"/>
            <rFont val="Tahoma"/>
            <family val="2"/>
          </rPr>
          <t>Olga Quintero:</t>
        </r>
        <r>
          <rPr>
            <sz val="9"/>
            <color rgb="FF000000"/>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rgb="FF000000"/>
            <rFont val="Tahoma"/>
            <family val="2"/>
          </rPr>
          <t>Olga Patricia Quintero Castellanos:</t>
        </r>
        <r>
          <rPr>
            <sz val="9"/>
            <color rgb="FF000000"/>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rgb="FF000000"/>
            <rFont val="Tahoma"/>
            <family val="2"/>
          </rPr>
          <t>Olga Patricia Quintero Castellanos:</t>
        </r>
        <r>
          <rPr>
            <sz val="9"/>
            <color rgb="FF000000"/>
            <rFont val="Tahoma"/>
            <family val="2"/>
          </rPr>
          <t xml:space="preserve">
Escriba el valor ejecutado de la meta en la misma unidad en que este programada</t>
        </r>
      </text>
    </comment>
    <comment ref="AW12" authorId="0" shapeId="0">
      <text>
        <r>
          <rPr>
            <sz val="9"/>
            <color rgb="FF000000"/>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rgb="FF000000"/>
            <rFont val="Tahoma"/>
            <family val="2"/>
          </rPr>
          <t xml:space="preserve">Soportes fisicos y/o digitales,
 que permiten dar cuenta de los logros y resultados de la meta
</t>
        </r>
      </text>
    </comment>
    <comment ref="AZ12" authorId="2" shapeId="0">
      <text>
        <r>
          <rPr>
            <b/>
            <sz val="9"/>
            <color rgb="FF000000"/>
            <rFont val="Tahoma"/>
            <family val="2"/>
          </rPr>
          <t>Olga Patricia Quintero Castellanos:</t>
        </r>
        <r>
          <rPr>
            <sz val="9"/>
            <color rgb="FF000000"/>
            <rFont val="Tahoma"/>
            <family val="2"/>
          </rPr>
          <t xml:space="preserve">
Escriba el valor ejecutado de la meta en la misma unidad en que este programada</t>
        </r>
      </text>
    </comment>
    <comment ref="BA12" authorId="0" shapeId="0">
      <text>
        <r>
          <rPr>
            <sz val="9"/>
            <color rgb="FF000000"/>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rgb="FF000000"/>
            <rFont val="Tahoma"/>
            <family val="2"/>
          </rPr>
          <t xml:space="preserve">Soportes fisicos y/o digitales,
 que permiten dar cuenta de los logros y resultados de la meta
</t>
        </r>
      </text>
    </comment>
    <comment ref="BD12" authorId="2" shapeId="0">
      <text>
        <r>
          <rPr>
            <b/>
            <sz val="9"/>
            <color rgb="FF000000"/>
            <rFont val="Tahoma"/>
            <family val="2"/>
          </rPr>
          <t>Olga Patricia Quintero Castellanos:</t>
        </r>
        <r>
          <rPr>
            <sz val="9"/>
            <color rgb="FF000000"/>
            <rFont val="Tahoma"/>
            <family val="2"/>
          </rPr>
          <t xml:space="preserve">
Escriba el valor ejecutado de la meta en la misma unidad en que este programada</t>
        </r>
      </text>
    </comment>
    <comment ref="BE12" authorId="0" shapeId="0">
      <text>
        <r>
          <rPr>
            <sz val="9"/>
            <color rgb="FF000000"/>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rgb="FF000000"/>
            <rFont val="Tahoma"/>
            <family val="2"/>
          </rPr>
          <t xml:space="preserve">Soportes fisicos y/o digitales,
 que permiten dar cuenta de los logros y resultados de la meta
</t>
        </r>
      </text>
    </comment>
    <comment ref="BH12" authorId="2" shapeId="0">
      <text>
        <r>
          <rPr>
            <b/>
            <sz val="9"/>
            <color rgb="FF000000"/>
            <rFont val="Tahoma"/>
            <family val="2"/>
          </rPr>
          <t>Olga Patricia Quintero Castellanos:</t>
        </r>
        <r>
          <rPr>
            <sz val="9"/>
            <color rgb="FF000000"/>
            <rFont val="Tahoma"/>
            <family val="2"/>
          </rPr>
          <t xml:space="preserve">
Escriba el valor ejecutado de la meta en la misma unidad en que este programada</t>
        </r>
      </text>
    </comment>
    <comment ref="BI12" authorId="0" shapeId="0">
      <text>
        <r>
          <rPr>
            <sz val="9"/>
            <color rgb="FF000000"/>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rgb="FF000000"/>
            <rFont val="Tahoma"/>
            <family val="2"/>
          </rPr>
          <t xml:space="preserve">Soportes fisicos y/o digitales,
 que permiten dar cuenta de los logros y resultados de la meta
</t>
        </r>
      </text>
    </comment>
  </commentList>
</comments>
</file>

<file path=xl/comments18.xml><?xml version="1.0" encoding="utf-8"?>
<comments xmlns="http://schemas.openxmlformats.org/spreadsheetml/2006/main">
  <authors>
    <author>Olga Quintero</author>
    <author/>
    <author>Olga Patricia Quintero Castellanos</author>
  </authors>
  <commentList>
    <comment ref="B10" authorId="0" shapeId="0">
      <text>
        <r>
          <rPr>
            <sz val="9"/>
            <color rgb="FF000000"/>
            <rFont val="Tahoma"/>
            <family val="2"/>
          </rPr>
          <t xml:space="preserve">Numerar cada meta
</t>
        </r>
      </text>
    </comment>
    <comment ref="C10" authorId="0" shapeId="0">
      <text>
        <r>
          <rPr>
            <sz val="9"/>
            <color rgb="FF000000"/>
            <rFont val="Tahoma"/>
            <family val="2"/>
          </rPr>
          <t>Definir las metas a las que se compromete la dependencia para la vigencia</t>
        </r>
      </text>
    </comment>
    <comment ref="D10" authorId="0" shapeId="0">
      <text>
        <r>
          <rPr>
            <sz val="9"/>
            <color rgb="FF000000"/>
            <rFont val="Tahoma"/>
            <family val="2"/>
          </rPr>
          <t xml:space="preserve">Peso de cada meta dentro del total de metas definidas, la suma de las mismas debe ser del 100%
</t>
        </r>
      </text>
    </comment>
    <comment ref="U10" authorId="1" shapeId="0">
      <text>
        <r>
          <rPr>
            <sz val="8"/>
            <color rgb="FF000000"/>
            <rFont val="Tahoma"/>
            <family val="2"/>
          </rPr>
          <t xml:space="preserve">Designación que identifica el indicador respectivo. Ej. “Informe de seguimiento plan
de desarrollo”
</t>
        </r>
      </text>
    </comment>
    <comment ref="V10" authorId="1" shapeId="0">
      <text>
        <r>
          <rPr>
            <sz val="8"/>
            <color rgb="FF000000"/>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0" authorId="1" shapeId="0">
      <text>
        <r>
          <rPr>
            <sz val="8"/>
            <color rgb="FF000000"/>
            <rFont val="Tahoma"/>
            <family val="2"/>
          </rPr>
          <t xml:space="preserve">Hace referencia al Objeto, la descripción de lo que se va a
medir. Ej. (Documentos, jornadas, pactos, planes, proyectos, seguimientos, informes,
talleres, usuarios etc.).
</t>
        </r>
      </text>
    </comment>
    <comment ref="Z10"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0" authorId="0" shapeId="0">
      <text>
        <r>
          <rPr>
            <b/>
            <sz val="9"/>
            <color rgb="FF000000"/>
            <rFont val="Tahoma"/>
            <family val="2"/>
          </rPr>
          <t>Olga Quintero:</t>
        </r>
        <r>
          <rPr>
            <sz val="9"/>
            <color rgb="FF000000"/>
            <rFont val="Tahoma"/>
            <family val="2"/>
          </rPr>
          <t xml:space="preserve">
Donde se van a obtener los datos para el indicador  planteado
</t>
        </r>
      </text>
    </comment>
    <comment ref="AB10" authorId="1" shapeId="0">
      <text>
        <r>
          <rPr>
            <sz val="10"/>
            <rFont val="Arial"/>
            <family val="2"/>
          </rPr>
          <t xml:space="preserve">Corresponde al nivel dentro de Sector Seguridad, Convivencia y Justicia en donde
aplica el indicador;
1)Sectorial
2)Central 
3)Alcaldías locales
</t>
        </r>
      </text>
    </comment>
    <comment ref="AC10"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0" authorId="1" shapeId="0">
      <text>
        <r>
          <rPr>
            <sz val="10"/>
            <rFont val="Arial"/>
            <family val="2"/>
          </rPr>
          <t xml:space="preserve">Es la frecuencia con la cual se recogen los datos para alimentar el
indicador
</t>
        </r>
      </text>
    </comment>
    <comment ref="AE10" authorId="1" shapeId="0">
      <text>
        <r>
          <rPr>
            <sz val="10"/>
            <rFont val="Arial"/>
            <family val="2"/>
          </rPr>
          <t xml:space="preserve">Calificación otorgada de acuerdo con las facilidades que se tengan
para tener la información
</t>
        </r>
      </text>
    </comment>
    <comment ref="AI10" authorId="1" shapeId="0">
      <text>
        <r>
          <rPr>
            <sz val="10"/>
            <rFont val="Arial"/>
            <family val="2"/>
          </rPr>
          <t xml:space="preserve">Este campo el sistema lo trae automáticamente a gestión
</t>
        </r>
      </text>
    </comment>
    <comment ref="AJ10" authorId="1" shapeId="0">
      <text>
        <r>
          <rPr>
            <sz val="10"/>
            <rFont val="Arial"/>
            <family val="2"/>
          </rPr>
          <t xml:space="preserve">Indica el ámbito o la cobertura
Indicador
</t>
        </r>
      </text>
    </comment>
    <comment ref="AK10" authorId="1" shapeId="0">
      <text>
        <r>
          <rPr>
            <sz val="10"/>
            <rFont val="Arial"/>
            <family val="2"/>
          </rPr>
          <t xml:space="preserve">Con que objetivos, procesos, proyectos o planes esta asociado el indicador, </t>
        </r>
        <r>
          <rPr>
            <b/>
            <sz val="10"/>
            <rFont val="Arial"/>
            <family val="2"/>
          </rPr>
          <t>ELIJA LOS QUE CREA NECESARIOS</t>
        </r>
      </text>
    </comment>
    <comment ref="AR10" authorId="2" shapeId="0">
      <text>
        <r>
          <rPr>
            <b/>
            <sz val="9"/>
            <color rgb="FF000000"/>
            <rFont val="Tahoma"/>
            <family val="2"/>
          </rPr>
          <t>Olga Patricia Quintero Castellanos:</t>
        </r>
        <r>
          <rPr>
            <sz val="9"/>
            <color rgb="FF000000"/>
            <rFont val="Tahoma"/>
            <family val="2"/>
          </rPr>
          <t xml:space="preserve">
Relacione la normatividad asociada a la meta</t>
        </r>
      </text>
    </comment>
    <comment ref="AS10"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0" authorId="1" shapeId="0">
      <text>
        <r>
          <rPr>
            <sz val="10"/>
            <rFont val="Arial"/>
            <family val="2"/>
          </rPr>
          <t>Responsables de la tarea del indicador</t>
        </r>
      </text>
    </comment>
    <comment ref="AF11" authorId="1" shapeId="0">
      <text>
        <r>
          <rPr>
            <sz val="10"/>
            <rFont val="Arial"/>
            <family val="2"/>
          </rPr>
          <t xml:space="preserve">Es el dato referencia para la comparación. En el caso de que no exista, se
escribirá no aplica (N.A)
</t>
        </r>
      </text>
    </comment>
    <comment ref="AG11" authorId="1" shapeId="0">
      <text>
        <r>
          <rPr>
            <sz val="10"/>
            <rFont val="Arial"/>
            <family val="2"/>
          </rPr>
          <t>Año vigencia del indicador</t>
        </r>
      </text>
    </comment>
    <comment ref="AH11" authorId="1" shapeId="0">
      <text>
        <r>
          <rPr>
            <sz val="10"/>
            <rFont val="Arial"/>
            <family val="2"/>
          </rPr>
          <t>Corresponde al periodo del cual se ha tomando la línea base para el
Indicador</t>
        </r>
      </text>
    </comment>
    <comment ref="AK11"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1" authorId="1" shapeId="0">
      <text>
        <r>
          <rPr>
            <sz val="10"/>
            <rFont val="Arial"/>
            <family val="2"/>
          </rPr>
          <t>Si esta asociado a plan de desarrollo escriba el No. Y la descripción de la meta específica</t>
        </r>
      </text>
    </comment>
    <comment ref="AM11" authorId="1" shapeId="0">
      <text>
        <r>
          <rPr>
            <sz val="10"/>
            <rFont val="Arial"/>
            <family val="2"/>
          </rPr>
          <t>Si hace parte de PMR escriba la meta específica</t>
        </r>
      </text>
    </comment>
    <comment ref="AN11" authorId="1" shapeId="0">
      <text>
        <r>
          <rPr>
            <sz val="10"/>
            <rFont val="Arial"/>
            <family val="2"/>
          </rPr>
          <t>Si la acción  es producto del análisis de la matriz DOFA, escriba la debilidad, Oportunidad, Fortaleza o Amenaza  a la que le apunta.</t>
        </r>
      </text>
    </comment>
    <comment ref="AO11" authorId="1" shapeId="0">
      <text>
        <r>
          <rPr>
            <sz val="10"/>
            <rFont val="Arial"/>
            <family val="2"/>
          </rPr>
          <t xml:space="preserve">Si la meta hace parte de un proyecto, escoja el proyecto </t>
        </r>
      </text>
    </comment>
    <comment ref="AP11" authorId="1" shapeId="0">
      <text>
        <r>
          <rPr>
            <sz val="10"/>
            <rFont val="Arial"/>
            <family val="2"/>
          </rPr>
          <t>Hace parte de cual  Política del calidad en el marco del modelo MIPG, escoja</t>
        </r>
      </text>
    </comment>
    <comment ref="AQ11" authorId="1" shapeId="0">
      <text>
        <r>
          <rPr>
            <sz val="10"/>
            <rFont val="Arial"/>
            <family val="2"/>
          </rPr>
          <t xml:space="preserve">Hace parte de cual Plan Institucional, escoja
</t>
        </r>
      </text>
    </comment>
    <comment ref="AV11" authorId="2" shapeId="0">
      <text>
        <r>
          <rPr>
            <b/>
            <sz val="9"/>
            <color rgb="FF000000"/>
            <rFont val="Tahoma"/>
            <family val="2"/>
          </rPr>
          <t>Olga Patricia Quintero Castellanos:</t>
        </r>
        <r>
          <rPr>
            <sz val="9"/>
            <color rgb="FF000000"/>
            <rFont val="Tahoma"/>
            <family val="2"/>
          </rPr>
          <t xml:space="preserve">
Escriba el valor ejecutado de la meta en la misma unidad en que este programada</t>
        </r>
      </text>
    </comment>
    <comment ref="AW11" authorId="0" shapeId="0">
      <text>
        <r>
          <rPr>
            <sz val="9"/>
            <color rgb="FF000000"/>
            <rFont val="Tahoma"/>
            <family val="2"/>
          </rPr>
          <t xml:space="preserve">Avance de la meta en el periodo, retrasos y soluciones, avances y logros presentados, así como los beneficios y la población beneficiada/grupo etareo producto de la ejecución de la meta
</t>
        </r>
      </text>
    </comment>
    <comment ref="AX11" authorId="0" shapeId="0">
      <text>
        <r>
          <rPr>
            <sz val="9"/>
            <color rgb="FF000000"/>
            <rFont val="Tahoma"/>
            <family val="2"/>
          </rPr>
          <t xml:space="preserve">Soportes fisicos y/o digitales,
 que permiten dar cuenta de los logros y resultados de la meta
</t>
        </r>
      </text>
    </comment>
    <comment ref="AZ11" authorId="2" shapeId="0">
      <text>
        <r>
          <rPr>
            <b/>
            <sz val="9"/>
            <color rgb="FF000000"/>
            <rFont val="Tahoma"/>
            <family val="2"/>
          </rPr>
          <t>Olga Patricia Quintero Castellanos:</t>
        </r>
        <r>
          <rPr>
            <sz val="9"/>
            <color rgb="FF000000"/>
            <rFont val="Tahoma"/>
            <family val="2"/>
          </rPr>
          <t xml:space="preserve">
Escriba el valor ejecutado de la meta en la misma unidad en que este programada</t>
        </r>
      </text>
    </comment>
    <comment ref="BA11" authorId="0" shapeId="0">
      <text>
        <r>
          <rPr>
            <sz val="9"/>
            <color rgb="FF000000"/>
            <rFont val="Tahoma"/>
            <family val="2"/>
          </rPr>
          <t xml:space="preserve">Avance de la meta en el periodo, retrasos y soluciones, avances y logros presentados, así como los beneficios y la población beneficiada/grupo etareo producto de la ejecución de la meta
</t>
        </r>
      </text>
    </comment>
    <comment ref="BB11" authorId="0" shapeId="0">
      <text>
        <r>
          <rPr>
            <sz val="9"/>
            <color rgb="FF000000"/>
            <rFont val="Tahoma"/>
            <family val="2"/>
          </rPr>
          <t xml:space="preserve">Soportes fisicos y/o digitales,
 que permiten dar cuenta de los logros y resultados de la meta
</t>
        </r>
      </text>
    </comment>
    <comment ref="BD11" authorId="2" shapeId="0">
      <text>
        <r>
          <rPr>
            <b/>
            <sz val="9"/>
            <color rgb="FF000000"/>
            <rFont val="Tahoma"/>
            <family val="2"/>
          </rPr>
          <t>Olga Patricia Quintero Castellanos:</t>
        </r>
        <r>
          <rPr>
            <sz val="9"/>
            <color rgb="FF000000"/>
            <rFont val="Tahoma"/>
            <family val="2"/>
          </rPr>
          <t xml:space="preserve">
Escriba el valor ejecutado de la meta en la misma unidad en que este programada</t>
        </r>
      </text>
    </comment>
    <comment ref="BE11" authorId="0" shapeId="0">
      <text>
        <r>
          <rPr>
            <sz val="9"/>
            <color rgb="FF000000"/>
            <rFont val="Tahoma"/>
            <family val="2"/>
          </rPr>
          <t xml:space="preserve">Avance de la meta en el periodo, retrasos y soluciones, avances y logros presentados, así como los beneficios y la población beneficiada/grupo etareo producto de la ejecución de la meta
</t>
        </r>
      </text>
    </comment>
    <comment ref="BF11" authorId="0" shapeId="0">
      <text>
        <r>
          <rPr>
            <sz val="9"/>
            <color rgb="FF000000"/>
            <rFont val="Tahoma"/>
            <family val="2"/>
          </rPr>
          <t xml:space="preserve">Soportes fisicos y/o digitales,
 que permiten dar cuenta de los logros y resultados de la meta
</t>
        </r>
      </text>
    </comment>
    <comment ref="BH11" authorId="2" shapeId="0">
      <text>
        <r>
          <rPr>
            <b/>
            <sz val="9"/>
            <color rgb="FF000000"/>
            <rFont val="Tahoma"/>
            <family val="2"/>
          </rPr>
          <t>Olga Patricia Quintero Castellanos:</t>
        </r>
        <r>
          <rPr>
            <sz val="9"/>
            <color rgb="FF000000"/>
            <rFont val="Tahoma"/>
            <family val="2"/>
          </rPr>
          <t xml:space="preserve">
Escriba el valor ejecutado de la meta en la misma unidad en que este programada</t>
        </r>
      </text>
    </comment>
    <comment ref="BI11" authorId="0" shapeId="0">
      <text>
        <r>
          <rPr>
            <sz val="9"/>
            <color rgb="FF000000"/>
            <rFont val="Tahoma"/>
            <family val="2"/>
          </rPr>
          <t xml:space="preserve">Avance de la meta en el periodo, retrasos y soluciones, avances y logros presentados, así como los beneficios y la población beneficiada/grupo etareo producto de la ejecución de la meta
</t>
        </r>
      </text>
    </comment>
    <comment ref="BJ11" authorId="0" shapeId="0">
      <text>
        <r>
          <rPr>
            <sz val="9"/>
            <color rgb="FF000000"/>
            <rFont val="Tahoma"/>
            <family val="2"/>
          </rPr>
          <t xml:space="preserve">Soportes fisicos y/o digitales,
 que permiten dar cuenta de los logros y resultados de la meta
</t>
        </r>
      </text>
    </comment>
  </commentList>
</comments>
</file>

<file path=xl/comments19.xml><?xml version="1.0" encoding="utf-8"?>
<comments xmlns="http://schemas.openxmlformats.org/spreadsheetml/2006/main">
  <authors>
    <author>Olga Quintero</author>
    <author/>
    <author>Olga Patricia Quintero Castellanos</author>
  </authors>
  <commentList>
    <comment ref="B11" authorId="0" shapeId="0">
      <text>
        <r>
          <rPr>
            <sz val="9"/>
            <color rgb="FF000000"/>
            <rFont val="Tahoma"/>
            <family val="2"/>
          </rPr>
          <t xml:space="preserve">Numerar cada meta
</t>
        </r>
      </text>
    </comment>
    <comment ref="C11" authorId="0" shapeId="0">
      <text>
        <r>
          <rPr>
            <sz val="9"/>
            <color rgb="FF000000"/>
            <rFont val="Tahoma"/>
            <family val="2"/>
          </rPr>
          <t>Definir las metas a las que se compromete la dependencia para la vigencia</t>
        </r>
      </text>
    </comment>
    <comment ref="D11" authorId="0" shapeId="0">
      <text>
        <r>
          <rPr>
            <sz val="9"/>
            <color rgb="FF000000"/>
            <rFont val="Tahoma"/>
            <family val="2"/>
          </rPr>
          <t xml:space="preserve">Peso de cada meta dentro del total de metas definidas, la suma de las mismas debe ser del 100%
</t>
        </r>
      </text>
    </comment>
    <comment ref="U11" authorId="1" shapeId="0">
      <text>
        <r>
          <rPr>
            <sz val="8"/>
            <color rgb="FF000000"/>
            <rFont val="Tahoma"/>
            <family val="2"/>
          </rPr>
          <t xml:space="preserve">Designación que identifica el indicador respectivo. Ej. “Informe de seguimiento plan
de desarrollo”
</t>
        </r>
      </text>
    </comment>
    <comment ref="V11" authorId="1" shapeId="0">
      <text>
        <r>
          <rPr>
            <sz val="8"/>
            <color rgb="FF000000"/>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rgb="FF000000"/>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rgb="FF000000"/>
            <rFont val="Tahoma"/>
            <family val="2"/>
          </rPr>
          <t>Olga Quintero:</t>
        </r>
        <r>
          <rPr>
            <sz val="9"/>
            <color rgb="FF000000"/>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rgb="FF000000"/>
            <rFont val="Tahoma"/>
            <family val="2"/>
          </rPr>
          <t>Olga Patricia Quintero Castellanos:</t>
        </r>
        <r>
          <rPr>
            <sz val="9"/>
            <color rgb="FF000000"/>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rgb="FF000000"/>
            <rFont val="Tahoma"/>
            <family val="2"/>
          </rPr>
          <t>Olga Patricia Quintero Castellanos:</t>
        </r>
        <r>
          <rPr>
            <sz val="9"/>
            <color rgb="FF000000"/>
            <rFont val="Tahoma"/>
            <family val="2"/>
          </rPr>
          <t xml:space="preserve">
Escriba el valor ejecutado de la meta en la misma unidad en que este programada</t>
        </r>
      </text>
    </comment>
    <comment ref="AW12" authorId="0" shapeId="0">
      <text>
        <r>
          <rPr>
            <sz val="9"/>
            <color rgb="FF000000"/>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rgb="FF000000"/>
            <rFont val="Tahoma"/>
            <family val="2"/>
          </rPr>
          <t xml:space="preserve">Soportes fisicos y/o digitales,
 que permiten dar cuenta de los logros y resultados de la meta
</t>
        </r>
      </text>
    </comment>
    <comment ref="AZ12" authorId="2" shapeId="0">
      <text>
        <r>
          <rPr>
            <b/>
            <sz val="9"/>
            <color rgb="FF000000"/>
            <rFont val="Tahoma"/>
            <family val="2"/>
          </rPr>
          <t>Olga Patricia Quintero Castellanos:</t>
        </r>
        <r>
          <rPr>
            <sz val="9"/>
            <color rgb="FF000000"/>
            <rFont val="Tahoma"/>
            <family val="2"/>
          </rPr>
          <t xml:space="preserve">
Escriba el valor ejecutado de la meta en la misma unidad en que este programada</t>
        </r>
      </text>
    </comment>
    <comment ref="BA12" authorId="0" shapeId="0">
      <text>
        <r>
          <rPr>
            <sz val="9"/>
            <color rgb="FF000000"/>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rgb="FF000000"/>
            <rFont val="Tahoma"/>
            <family val="2"/>
          </rPr>
          <t xml:space="preserve">Soportes fisicos y/o digitales,
 que permiten dar cuenta de los logros y resultados de la meta
</t>
        </r>
      </text>
    </comment>
    <comment ref="BD12" authorId="2" shapeId="0">
      <text>
        <r>
          <rPr>
            <b/>
            <sz val="9"/>
            <color rgb="FF000000"/>
            <rFont val="Tahoma"/>
            <family val="2"/>
          </rPr>
          <t>Olga Patricia Quintero Castellanos:</t>
        </r>
        <r>
          <rPr>
            <sz val="9"/>
            <color rgb="FF000000"/>
            <rFont val="Tahoma"/>
            <family val="2"/>
          </rPr>
          <t xml:space="preserve">
Escriba el valor ejecutado de la meta en la misma unidad en que este programada</t>
        </r>
      </text>
    </comment>
    <comment ref="BE12" authorId="0" shapeId="0">
      <text>
        <r>
          <rPr>
            <sz val="9"/>
            <color rgb="FF000000"/>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rgb="FF000000"/>
            <rFont val="Tahoma"/>
            <family val="2"/>
          </rPr>
          <t xml:space="preserve">Soportes fisicos y/o digitales,
 que permiten dar cuenta de los logros y resultados de la meta
</t>
        </r>
      </text>
    </comment>
    <comment ref="BH12" authorId="2" shapeId="0">
      <text>
        <r>
          <rPr>
            <b/>
            <sz val="9"/>
            <color rgb="FF000000"/>
            <rFont val="Tahoma"/>
            <family val="2"/>
          </rPr>
          <t>Olga Patricia Quintero Castellanos:</t>
        </r>
        <r>
          <rPr>
            <sz val="9"/>
            <color rgb="FF000000"/>
            <rFont val="Tahoma"/>
            <family val="2"/>
          </rPr>
          <t xml:space="preserve">
Escriba el valor ejecutado de la meta en la misma unidad en que este programada</t>
        </r>
      </text>
    </comment>
    <comment ref="BI12" authorId="0" shapeId="0">
      <text>
        <r>
          <rPr>
            <sz val="9"/>
            <color rgb="FF000000"/>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rgb="FF000000"/>
            <rFont val="Tahoma"/>
            <family val="2"/>
          </rPr>
          <t xml:space="preserve">Soportes fisicos y/o digitales,
 que permiten dar cuenta de los logros y resultados de la meta
</t>
        </r>
      </text>
    </comment>
  </commentList>
</comments>
</file>

<file path=xl/comments2.xml><?xml version="1.0" encoding="utf-8"?>
<comments xmlns="http://schemas.openxmlformats.org/spreadsheetml/2006/main">
  <authors>
    <author>Olga Quintero</author>
    <author/>
    <author>Olga Patricia Quintero Castellanos</author>
  </authors>
  <commentList>
    <comment ref="B11" authorId="0" shapeId="0">
      <text>
        <r>
          <rPr>
            <sz val="9"/>
            <color rgb="FF000000"/>
            <rFont val="Tahoma"/>
            <family val="2"/>
          </rPr>
          <t xml:space="preserve">Numerar cada meta
</t>
        </r>
      </text>
    </comment>
    <comment ref="C11" authorId="0" shapeId="0">
      <text>
        <r>
          <rPr>
            <sz val="9"/>
            <color rgb="FF000000"/>
            <rFont val="Tahoma"/>
            <family val="2"/>
          </rPr>
          <t>Definir las metas a las que se compromete la dependencia para la vigencia</t>
        </r>
      </text>
    </comment>
    <comment ref="D11" authorId="0" shapeId="0">
      <text>
        <r>
          <rPr>
            <sz val="9"/>
            <color rgb="FF000000"/>
            <rFont val="Tahoma"/>
            <family val="2"/>
          </rPr>
          <t xml:space="preserve">Peso de cada meta dentro del total de metas definidas, la suma de las mismas debe ser del 100%
</t>
        </r>
      </text>
    </comment>
    <comment ref="U11" authorId="1" shapeId="0">
      <text>
        <r>
          <rPr>
            <sz val="8"/>
            <color rgb="FF000000"/>
            <rFont val="Tahoma"/>
            <family val="2"/>
          </rPr>
          <t xml:space="preserve">Designación que identifica el indicador respectivo. Ej. “Informe de seguimiento plan
de desarrollo”
</t>
        </r>
      </text>
    </comment>
    <comment ref="V11" authorId="1" shapeId="0">
      <text>
        <r>
          <rPr>
            <sz val="8"/>
            <color rgb="FF000000"/>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rgb="FF000000"/>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rgb="FF000000"/>
            <rFont val="Tahoma"/>
            <family val="2"/>
          </rPr>
          <t>Olga Quintero:</t>
        </r>
        <r>
          <rPr>
            <sz val="9"/>
            <color rgb="FF000000"/>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rgb="FF000000"/>
            <rFont val="Tahoma"/>
            <family val="2"/>
          </rPr>
          <t>Olga Patricia Quintero Castellanos:</t>
        </r>
        <r>
          <rPr>
            <sz val="9"/>
            <color rgb="FF000000"/>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rgb="FF000000"/>
            <rFont val="Tahoma"/>
            <family val="2"/>
          </rPr>
          <t>Olga Patricia Quintero Castellanos:</t>
        </r>
        <r>
          <rPr>
            <sz val="9"/>
            <color rgb="FF000000"/>
            <rFont val="Tahoma"/>
            <family val="2"/>
          </rPr>
          <t xml:space="preserve">
Escriba el valor ejecutado de la meta en la misma unidad en que este programada</t>
        </r>
      </text>
    </comment>
    <comment ref="AW12" authorId="0" shapeId="0">
      <text>
        <r>
          <rPr>
            <sz val="9"/>
            <color rgb="FF000000"/>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rgb="FF000000"/>
            <rFont val="Tahoma"/>
            <family val="2"/>
          </rPr>
          <t xml:space="preserve">Soportes fisicos y/o digitales,
 que permiten dar cuenta de los logros y resultados de la meta
</t>
        </r>
      </text>
    </comment>
    <comment ref="AZ12" authorId="2" shapeId="0">
      <text>
        <r>
          <rPr>
            <b/>
            <sz val="9"/>
            <color rgb="FF000000"/>
            <rFont val="Tahoma"/>
            <family val="2"/>
          </rPr>
          <t>Olga Patricia Quintero Castellanos:</t>
        </r>
        <r>
          <rPr>
            <sz val="9"/>
            <color rgb="FF000000"/>
            <rFont val="Tahoma"/>
            <family val="2"/>
          </rPr>
          <t xml:space="preserve">
Escriba el valor ejecutado de la meta en la misma unidad en que este programada</t>
        </r>
      </text>
    </comment>
    <comment ref="BA12" authorId="0" shapeId="0">
      <text>
        <r>
          <rPr>
            <sz val="9"/>
            <color rgb="FF000000"/>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rgb="FF000000"/>
            <rFont val="Tahoma"/>
            <family val="2"/>
          </rPr>
          <t xml:space="preserve">Soportes fisicos y/o digitales,
 que permiten dar cuenta de los logros y resultados de la meta
</t>
        </r>
      </text>
    </comment>
    <comment ref="BD12" authorId="2" shapeId="0">
      <text>
        <r>
          <rPr>
            <b/>
            <sz val="9"/>
            <color rgb="FF000000"/>
            <rFont val="Tahoma"/>
            <family val="2"/>
          </rPr>
          <t>Olga Patricia Quintero Castellanos:</t>
        </r>
        <r>
          <rPr>
            <sz val="9"/>
            <color rgb="FF000000"/>
            <rFont val="Tahoma"/>
            <family val="2"/>
          </rPr>
          <t xml:space="preserve">
Escriba el valor ejecutado de la meta en la misma unidad en que este programada</t>
        </r>
      </text>
    </comment>
    <comment ref="BE12" authorId="0" shapeId="0">
      <text>
        <r>
          <rPr>
            <sz val="9"/>
            <color rgb="FF000000"/>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rgb="FF000000"/>
            <rFont val="Tahoma"/>
            <family val="2"/>
          </rPr>
          <t xml:space="preserve">Soportes fisicos y/o digitales,
 que permiten dar cuenta de los logros y resultados de la meta
</t>
        </r>
      </text>
    </comment>
    <comment ref="BH12" authorId="2" shapeId="0">
      <text>
        <r>
          <rPr>
            <b/>
            <sz val="9"/>
            <color rgb="FF000000"/>
            <rFont val="Tahoma"/>
            <family val="2"/>
          </rPr>
          <t>Olga Patricia Quintero Castellanos:</t>
        </r>
        <r>
          <rPr>
            <sz val="9"/>
            <color rgb="FF000000"/>
            <rFont val="Tahoma"/>
            <family val="2"/>
          </rPr>
          <t xml:space="preserve">
Escriba el valor ejecutado de la meta en la misma unidad en que este programada</t>
        </r>
      </text>
    </comment>
    <comment ref="BI12" authorId="0" shapeId="0">
      <text>
        <r>
          <rPr>
            <sz val="9"/>
            <color rgb="FF000000"/>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rgb="FF000000"/>
            <rFont val="Tahoma"/>
            <family val="2"/>
          </rPr>
          <t xml:space="preserve">Soportes fisicos y/o digitales,
 que permiten dar cuenta de los logros y resultados de la meta
</t>
        </r>
      </text>
    </comment>
  </commentList>
</comments>
</file>

<file path=xl/comments20.xml><?xml version="1.0" encoding="utf-8"?>
<comments xmlns="http://schemas.openxmlformats.org/spreadsheetml/2006/main">
  <authors>
    <author>Olga Quintero</author>
    <author/>
    <author>Olga Patricia Quintero Castellanos</author>
  </authors>
  <commentList>
    <comment ref="B11" authorId="0" shapeId="0">
      <text>
        <r>
          <rPr>
            <sz val="9"/>
            <color rgb="FF000000"/>
            <rFont val="Tahoma"/>
            <family val="2"/>
          </rPr>
          <t xml:space="preserve">Numerar cada meta
</t>
        </r>
      </text>
    </comment>
    <comment ref="C11" authorId="0" shapeId="0">
      <text>
        <r>
          <rPr>
            <sz val="9"/>
            <color rgb="FF000000"/>
            <rFont val="Tahoma"/>
            <family val="2"/>
          </rPr>
          <t>Definir las metas a las que se compromete la dependencia para la vigencia</t>
        </r>
      </text>
    </comment>
    <comment ref="D11" authorId="0" shapeId="0">
      <text>
        <r>
          <rPr>
            <sz val="9"/>
            <color rgb="FF000000"/>
            <rFont val="Tahoma"/>
            <family val="2"/>
          </rPr>
          <t xml:space="preserve">Peso de cada meta dentro del total de metas definidas, la suma de las mismas debe ser del 100%
</t>
        </r>
      </text>
    </comment>
    <comment ref="U11" authorId="1" shapeId="0">
      <text>
        <r>
          <rPr>
            <sz val="8"/>
            <color rgb="FF000000"/>
            <rFont val="Tahoma"/>
            <family val="2"/>
          </rPr>
          <t xml:space="preserve">Designación que identifica el indicador respectivo. Ej. “Informe de seguimiento plan
de desarrollo”
</t>
        </r>
      </text>
    </comment>
    <comment ref="V11" authorId="1" shapeId="0">
      <text>
        <r>
          <rPr>
            <sz val="8"/>
            <color rgb="FF000000"/>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rgb="FF000000"/>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rgb="FF000000"/>
            <rFont val="Tahoma"/>
            <family val="2"/>
          </rPr>
          <t>Olga Quintero:</t>
        </r>
        <r>
          <rPr>
            <sz val="9"/>
            <color rgb="FF000000"/>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rgb="FF000000"/>
            <rFont val="Tahoma"/>
            <family val="2"/>
          </rPr>
          <t>Olga Patricia Quintero Castellanos:</t>
        </r>
        <r>
          <rPr>
            <sz val="9"/>
            <color rgb="FF000000"/>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rgb="FF000000"/>
            <rFont val="Tahoma"/>
            <family val="2"/>
          </rPr>
          <t>Olga Patricia Quintero Castellanos:</t>
        </r>
        <r>
          <rPr>
            <sz val="9"/>
            <color rgb="FF000000"/>
            <rFont val="Tahoma"/>
            <family val="2"/>
          </rPr>
          <t xml:space="preserve">
Escriba el valor ejecutado de la meta en la misma unidad en que este programada</t>
        </r>
      </text>
    </comment>
    <comment ref="AW12" authorId="0" shapeId="0">
      <text>
        <r>
          <rPr>
            <sz val="9"/>
            <color rgb="FF000000"/>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rgb="FF000000"/>
            <rFont val="Tahoma"/>
            <family val="2"/>
          </rPr>
          <t xml:space="preserve">Soportes fisicos y/o digitales,
 que permiten dar cuenta de los logros y resultados de la meta
</t>
        </r>
      </text>
    </comment>
    <comment ref="AZ12" authorId="2" shapeId="0">
      <text>
        <r>
          <rPr>
            <b/>
            <sz val="9"/>
            <color rgb="FF000000"/>
            <rFont val="Tahoma"/>
            <family val="2"/>
          </rPr>
          <t>Olga Patricia Quintero Castellanos:</t>
        </r>
        <r>
          <rPr>
            <sz val="9"/>
            <color rgb="FF000000"/>
            <rFont val="Tahoma"/>
            <family val="2"/>
          </rPr>
          <t xml:space="preserve">
Escriba el valor ejecutado de la meta en la misma unidad en que este programada</t>
        </r>
      </text>
    </comment>
    <comment ref="BA12" authorId="0" shapeId="0">
      <text>
        <r>
          <rPr>
            <sz val="9"/>
            <color rgb="FF000000"/>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rgb="FF000000"/>
            <rFont val="Tahoma"/>
            <family val="2"/>
          </rPr>
          <t xml:space="preserve">Soportes fisicos y/o digitales,
 que permiten dar cuenta de los logros y resultados de la meta
</t>
        </r>
      </text>
    </comment>
    <comment ref="BD12" authorId="2" shapeId="0">
      <text>
        <r>
          <rPr>
            <b/>
            <sz val="9"/>
            <color rgb="FF000000"/>
            <rFont val="Tahoma"/>
            <family val="2"/>
          </rPr>
          <t>Olga Patricia Quintero Castellanos:</t>
        </r>
        <r>
          <rPr>
            <sz val="9"/>
            <color rgb="FF000000"/>
            <rFont val="Tahoma"/>
            <family val="2"/>
          </rPr>
          <t xml:space="preserve">
Escriba el valor ejecutado de la meta en la misma unidad en que este programada</t>
        </r>
      </text>
    </comment>
    <comment ref="BE12" authorId="0" shapeId="0">
      <text>
        <r>
          <rPr>
            <sz val="9"/>
            <color rgb="FF000000"/>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rgb="FF000000"/>
            <rFont val="Tahoma"/>
            <family val="2"/>
          </rPr>
          <t xml:space="preserve">Soportes fisicos y/o digitales,
 que permiten dar cuenta de los logros y resultados de la meta
</t>
        </r>
      </text>
    </comment>
    <comment ref="BH12" authorId="2" shapeId="0">
      <text>
        <r>
          <rPr>
            <b/>
            <sz val="9"/>
            <color rgb="FF000000"/>
            <rFont val="Tahoma"/>
            <family val="2"/>
          </rPr>
          <t>Olga Patricia Quintero Castellanos:</t>
        </r>
        <r>
          <rPr>
            <sz val="9"/>
            <color rgb="FF000000"/>
            <rFont val="Tahoma"/>
            <family val="2"/>
          </rPr>
          <t xml:space="preserve">
Escriba el valor ejecutado de la meta en la misma unidad en que este programada</t>
        </r>
      </text>
    </comment>
    <comment ref="BI12" authorId="0" shapeId="0">
      <text>
        <r>
          <rPr>
            <sz val="9"/>
            <color rgb="FF000000"/>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rgb="FF000000"/>
            <rFont val="Tahoma"/>
            <family val="2"/>
          </rPr>
          <t xml:space="preserve">Soportes fisicos y/o digitales,
 que permiten dar cuenta de los logros y resultados de la meta
</t>
        </r>
      </text>
    </comment>
  </commentList>
</comments>
</file>

<file path=xl/comments21.xml><?xml version="1.0" encoding="utf-8"?>
<comments xmlns="http://schemas.openxmlformats.org/spreadsheetml/2006/main">
  <authors>
    <author>Olga Quintero</author>
    <author/>
    <author>Olga Patricia Quintero Castellanos</author>
  </authors>
  <commentList>
    <comment ref="B11" authorId="0" shapeId="0">
      <text>
        <r>
          <rPr>
            <sz val="9"/>
            <color rgb="FF000000"/>
            <rFont val="Tahoma"/>
            <family val="2"/>
          </rPr>
          <t xml:space="preserve">Numerar cada meta
</t>
        </r>
      </text>
    </comment>
    <comment ref="C11" authorId="0" shapeId="0">
      <text>
        <r>
          <rPr>
            <sz val="9"/>
            <color rgb="FF000000"/>
            <rFont val="Tahoma"/>
            <family val="2"/>
          </rPr>
          <t>Definir las metas a las que se compromete la dependencia para la vigencia</t>
        </r>
      </text>
    </comment>
    <comment ref="D11" authorId="0" shapeId="0">
      <text>
        <r>
          <rPr>
            <sz val="9"/>
            <color rgb="FF000000"/>
            <rFont val="Tahoma"/>
            <family val="2"/>
          </rPr>
          <t xml:space="preserve">Peso de cada meta dentro del total de metas definidas, la suma de las mismas debe ser del 100%
</t>
        </r>
      </text>
    </comment>
    <comment ref="U11" authorId="1" shapeId="0">
      <text>
        <r>
          <rPr>
            <sz val="8"/>
            <color rgb="FF000000"/>
            <rFont val="Tahoma"/>
            <family val="2"/>
          </rPr>
          <t xml:space="preserve">Designación que identifica el indicador respectivo. Ej. “Informe de seguimiento plan
de desarrollo”
</t>
        </r>
      </text>
    </comment>
    <comment ref="V11" authorId="1" shapeId="0">
      <text>
        <r>
          <rPr>
            <sz val="8"/>
            <color rgb="FF000000"/>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rgb="FF000000"/>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rgb="FF000000"/>
            <rFont val="Tahoma"/>
            <family val="2"/>
          </rPr>
          <t>Olga Quintero:</t>
        </r>
        <r>
          <rPr>
            <sz val="9"/>
            <color rgb="FF000000"/>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rgb="FF000000"/>
            <rFont val="Tahoma"/>
            <family val="2"/>
          </rPr>
          <t>Olga Patricia Quintero Castellanos:</t>
        </r>
        <r>
          <rPr>
            <sz val="9"/>
            <color rgb="FF000000"/>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rgb="FF000000"/>
            <rFont val="Tahoma"/>
            <family val="2"/>
          </rPr>
          <t>Olga Patricia Quintero Castellanos:</t>
        </r>
        <r>
          <rPr>
            <sz val="9"/>
            <color rgb="FF000000"/>
            <rFont val="Tahoma"/>
            <family val="2"/>
          </rPr>
          <t xml:space="preserve">
Escriba el valor ejecutado de la meta en la misma unidad en que este programada</t>
        </r>
      </text>
    </comment>
    <comment ref="AW12" authorId="0" shapeId="0">
      <text>
        <r>
          <rPr>
            <sz val="9"/>
            <color rgb="FF000000"/>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rgb="FF000000"/>
            <rFont val="Tahoma"/>
            <family val="2"/>
          </rPr>
          <t xml:space="preserve">Soportes fisicos y/o digitales,
 que permiten dar cuenta de los logros y resultados de la meta
</t>
        </r>
      </text>
    </comment>
    <comment ref="AZ12" authorId="2" shapeId="0">
      <text>
        <r>
          <rPr>
            <b/>
            <sz val="9"/>
            <color rgb="FF000000"/>
            <rFont val="Tahoma"/>
            <family val="2"/>
          </rPr>
          <t>Olga Patricia Quintero Castellanos:</t>
        </r>
        <r>
          <rPr>
            <sz val="9"/>
            <color rgb="FF000000"/>
            <rFont val="Tahoma"/>
            <family val="2"/>
          </rPr>
          <t xml:space="preserve">
Escriba el valor ejecutado de la meta en la misma unidad en que este programada</t>
        </r>
      </text>
    </comment>
    <comment ref="BA12" authorId="0" shapeId="0">
      <text>
        <r>
          <rPr>
            <sz val="9"/>
            <color rgb="FF000000"/>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rgb="FF000000"/>
            <rFont val="Tahoma"/>
            <family val="2"/>
          </rPr>
          <t xml:space="preserve">Soportes fisicos y/o digitales,
 que permiten dar cuenta de los logros y resultados de la meta
</t>
        </r>
      </text>
    </comment>
    <comment ref="BD12" authorId="2" shapeId="0">
      <text>
        <r>
          <rPr>
            <b/>
            <sz val="9"/>
            <color rgb="FF000000"/>
            <rFont val="Tahoma"/>
            <family val="2"/>
          </rPr>
          <t>Olga Patricia Quintero Castellanos:</t>
        </r>
        <r>
          <rPr>
            <sz val="9"/>
            <color rgb="FF000000"/>
            <rFont val="Tahoma"/>
            <family val="2"/>
          </rPr>
          <t xml:space="preserve">
Escriba el valor ejecutado de la meta en la misma unidad en que este programada</t>
        </r>
      </text>
    </comment>
    <comment ref="BE12" authorId="0" shapeId="0">
      <text>
        <r>
          <rPr>
            <sz val="9"/>
            <color rgb="FF000000"/>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rgb="FF000000"/>
            <rFont val="Tahoma"/>
            <family val="2"/>
          </rPr>
          <t xml:space="preserve">Soportes fisicos y/o digitales,
 que permiten dar cuenta de los logros y resultados de la meta
</t>
        </r>
      </text>
    </comment>
    <comment ref="BH12" authorId="2" shapeId="0">
      <text>
        <r>
          <rPr>
            <b/>
            <sz val="9"/>
            <color rgb="FF000000"/>
            <rFont val="Tahoma"/>
            <family val="2"/>
          </rPr>
          <t>Olga Patricia Quintero Castellanos:</t>
        </r>
        <r>
          <rPr>
            <sz val="9"/>
            <color rgb="FF000000"/>
            <rFont val="Tahoma"/>
            <family val="2"/>
          </rPr>
          <t xml:space="preserve">
Escriba el valor ejecutado de la meta en la misma unidad en que este programada</t>
        </r>
      </text>
    </comment>
    <comment ref="BI12" authorId="0" shapeId="0">
      <text>
        <r>
          <rPr>
            <sz val="9"/>
            <color rgb="FF000000"/>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rgb="FF000000"/>
            <rFont val="Tahoma"/>
            <family val="2"/>
          </rPr>
          <t xml:space="preserve">Soportes fisicos y/o digitales,
 que permiten dar cuenta de los logros y resultados de la meta
</t>
        </r>
      </text>
    </comment>
  </commentList>
</comments>
</file>

<file path=xl/comments22.xml><?xml version="1.0" encoding="utf-8"?>
<comments xmlns="http://schemas.openxmlformats.org/spreadsheetml/2006/main">
  <authors>
    <author>Olga Quintero</author>
    <author/>
    <author>Olga Patricia Quintero Castellanos</author>
  </authors>
  <commentList>
    <comment ref="B11" authorId="0" shapeId="0">
      <text>
        <r>
          <rPr>
            <sz val="9"/>
            <color rgb="FF000000"/>
            <rFont val="Tahoma"/>
            <family val="2"/>
          </rPr>
          <t xml:space="preserve">Numerar cada meta
</t>
        </r>
      </text>
    </comment>
    <comment ref="C11" authorId="0" shapeId="0">
      <text>
        <r>
          <rPr>
            <sz val="9"/>
            <color rgb="FF000000"/>
            <rFont val="Tahoma"/>
            <family val="2"/>
          </rPr>
          <t>Definir las metas a las que se compromete la dependencia para la vigencia</t>
        </r>
      </text>
    </comment>
    <comment ref="D11" authorId="0" shapeId="0">
      <text>
        <r>
          <rPr>
            <sz val="9"/>
            <color rgb="FF000000"/>
            <rFont val="Tahoma"/>
            <family val="2"/>
          </rPr>
          <t xml:space="preserve">Peso de cada meta dentro del total de metas definidas, la suma de las mismas debe ser del 100%
</t>
        </r>
      </text>
    </comment>
    <comment ref="U11" authorId="1" shapeId="0">
      <text>
        <r>
          <rPr>
            <sz val="8"/>
            <color rgb="FF000000"/>
            <rFont val="Tahoma"/>
            <family val="2"/>
          </rPr>
          <t xml:space="preserve">Designación que identifica el indicador respectivo. Ej. “Informe de seguimiento plan
de desarrollo”
</t>
        </r>
      </text>
    </comment>
    <comment ref="V11" authorId="1" shapeId="0">
      <text>
        <r>
          <rPr>
            <sz val="8"/>
            <color rgb="FF000000"/>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rgb="FF000000"/>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rgb="FF000000"/>
            <rFont val="Tahoma"/>
            <family val="2"/>
          </rPr>
          <t>Olga Quintero:</t>
        </r>
        <r>
          <rPr>
            <sz val="9"/>
            <color rgb="FF000000"/>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rgb="FF000000"/>
            <rFont val="Tahoma"/>
            <family val="2"/>
          </rPr>
          <t>Olga Patricia Quintero Castellanos:</t>
        </r>
        <r>
          <rPr>
            <sz val="9"/>
            <color rgb="FF000000"/>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rgb="FF000000"/>
            <rFont val="Tahoma"/>
            <family val="2"/>
          </rPr>
          <t>Olga Patricia Quintero Castellanos:</t>
        </r>
        <r>
          <rPr>
            <sz val="9"/>
            <color rgb="FF000000"/>
            <rFont val="Tahoma"/>
            <family val="2"/>
          </rPr>
          <t xml:space="preserve">
Escriba el valor ejecutado de la meta en la misma unidad en que este programada</t>
        </r>
      </text>
    </comment>
    <comment ref="AW12" authorId="0" shapeId="0">
      <text>
        <r>
          <rPr>
            <sz val="9"/>
            <color rgb="FF000000"/>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rgb="FF000000"/>
            <rFont val="Tahoma"/>
            <family val="2"/>
          </rPr>
          <t xml:space="preserve">Soportes fisicos y/o digitales,
 que permiten dar cuenta de los logros y resultados de la meta
</t>
        </r>
      </text>
    </comment>
    <comment ref="AZ12" authorId="2" shapeId="0">
      <text>
        <r>
          <rPr>
            <b/>
            <sz val="9"/>
            <color rgb="FF000000"/>
            <rFont val="Tahoma"/>
            <family val="2"/>
          </rPr>
          <t>Olga Patricia Quintero Castellanos:</t>
        </r>
        <r>
          <rPr>
            <sz val="9"/>
            <color rgb="FF000000"/>
            <rFont val="Tahoma"/>
            <family val="2"/>
          </rPr>
          <t xml:space="preserve">
Escriba el valor ejecutado de la meta en la misma unidad en que este programada</t>
        </r>
      </text>
    </comment>
    <comment ref="BA12" authorId="0" shapeId="0">
      <text>
        <r>
          <rPr>
            <sz val="9"/>
            <color rgb="FF000000"/>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rgb="FF000000"/>
            <rFont val="Tahoma"/>
            <family val="2"/>
          </rPr>
          <t xml:space="preserve">Soportes fisicos y/o digitales,
 que permiten dar cuenta de los logros y resultados de la meta
</t>
        </r>
      </text>
    </comment>
    <comment ref="BD12" authorId="2" shapeId="0">
      <text>
        <r>
          <rPr>
            <b/>
            <sz val="9"/>
            <color rgb="FF000000"/>
            <rFont val="Tahoma"/>
            <family val="2"/>
          </rPr>
          <t>Olga Patricia Quintero Castellanos:</t>
        </r>
        <r>
          <rPr>
            <sz val="9"/>
            <color rgb="FF000000"/>
            <rFont val="Tahoma"/>
            <family val="2"/>
          </rPr>
          <t xml:space="preserve">
Escriba el valor ejecutado de la meta en la misma unidad en que este programada</t>
        </r>
      </text>
    </comment>
    <comment ref="BE12" authorId="0" shapeId="0">
      <text>
        <r>
          <rPr>
            <sz val="9"/>
            <color rgb="FF000000"/>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rgb="FF000000"/>
            <rFont val="Tahoma"/>
            <family val="2"/>
          </rPr>
          <t xml:space="preserve">Soportes fisicos y/o digitales,
 que permiten dar cuenta de los logros y resultados de la meta
</t>
        </r>
      </text>
    </comment>
    <comment ref="BH12" authorId="2" shapeId="0">
      <text>
        <r>
          <rPr>
            <b/>
            <sz val="9"/>
            <color rgb="FF000000"/>
            <rFont val="Tahoma"/>
            <family val="2"/>
          </rPr>
          <t>Olga Patricia Quintero Castellanos:</t>
        </r>
        <r>
          <rPr>
            <sz val="9"/>
            <color rgb="FF000000"/>
            <rFont val="Tahoma"/>
            <family val="2"/>
          </rPr>
          <t xml:space="preserve">
Escriba el valor ejecutado de la meta en la misma unidad en que este programada</t>
        </r>
      </text>
    </comment>
    <comment ref="BI12" authorId="0" shapeId="0">
      <text>
        <r>
          <rPr>
            <sz val="9"/>
            <color rgb="FF000000"/>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rgb="FF000000"/>
            <rFont val="Tahoma"/>
            <family val="2"/>
          </rPr>
          <t xml:space="preserve">Soportes fisicos y/o digitales,
 que permiten dar cuenta de los logros y resultados de la meta
</t>
        </r>
      </text>
    </comment>
  </commentList>
</comments>
</file>

<file path=xl/comments23.xml><?xml version="1.0" encoding="utf-8"?>
<comments xmlns="http://schemas.openxmlformats.org/spreadsheetml/2006/main">
  <authors>
    <author>Olga Quintero</author>
    <author/>
    <author>Olga Patricia Quintero Castellanos</author>
  </authors>
  <commentList>
    <comment ref="B11" authorId="0" shapeId="0">
      <text>
        <r>
          <rPr>
            <sz val="9"/>
            <color rgb="FF000000"/>
            <rFont val="Tahoma"/>
            <family val="2"/>
          </rPr>
          <t xml:space="preserve">Numerar cada meta
</t>
        </r>
      </text>
    </comment>
    <comment ref="C11" authorId="0" shapeId="0">
      <text>
        <r>
          <rPr>
            <sz val="9"/>
            <color rgb="FF000000"/>
            <rFont val="Tahoma"/>
            <family val="2"/>
          </rPr>
          <t>Definir las metas a las que se compromete la dependencia para la vigencia</t>
        </r>
      </text>
    </comment>
    <comment ref="D11" authorId="0" shapeId="0">
      <text>
        <r>
          <rPr>
            <sz val="9"/>
            <color rgb="FF000000"/>
            <rFont val="Tahoma"/>
            <family val="2"/>
          </rPr>
          <t xml:space="preserve">Peso de cada meta dentro del total de metas definidas, la suma de las mismas debe ser del 100%
</t>
        </r>
      </text>
    </comment>
    <comment ref="U11" authorId="1" shapeId="0">
      <text>
        <r>
          <rPr>
            <sz val="8"/>
            <color rgb="FF000000"/>
            <rFont val="Tahoma"/>
            <family val="2"/>
          </rPr>
          <t xml:space="preserve">Designación que identifica el indicador respectivo. Ej. “Informe de seguimiento plan
de desarrollo”
</t>
        </r>
      </text>
    </comment>
    <comment ref="V11" authorId="1" shapeId="0">
      <text>
        <r>
          <rPr>
            <sz val="8"/>
            <color rgb="FF000000"/>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rgb="FF000000"/>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rgb="FF000000"/>
            <rFont val="Tahoma"/>
            <family val="2"/>
          </rPr>
          <t>Olga Quintero:</t>
        </r>
        <r>
          <rPr>
            <sz val="9"/>
            <color rgb="FF000000"/>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rgb="FF000000"/>
            <rFont val="Tahoma"/>
            <family val="2"/>
          </rPr>
          <t>Olga Patricia Quintero Castellanos:</t>
        </r>
        <r>
          <rPr>
            <sz val="9"/>
            <color rgb="FF000000"/>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rgb="FF000000"/>
            <rFont val="Tahoma"/>
            <family val="2"/>
          </rPr>
          <t>Olga Patricia Quintero Castellanos:</t>
        </r>
        <r>
          <rPr>
            <sz val="9"/>
            <color rgb="FF000000"/>
            <rFont val="Tahoma"/>
            <family val="2"/>
          </rPr>
          <t xml:space="preserve">
Escriba el valor ejecutado de la meta en la misma unidad en que este programada</t>
        </r>
      </text>
    </comment>
    <comment ref="AW12" authorId="0" shapeId="0">
      <text>
        <r>
          <rPr>
            <sz val="9"/>
            <color rgb="FF000000"/>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rgb="FF000000"/>
            <rFont val="Tahoma"/>
            <family val="2"/>
          </rPr>
          <t xml:space="preserve">Soportes fisicos y/o digitales,
 que permiten dar cuenta de los logros y resultados de la meta
</t>
        </r>
      </text>
    </comment>
    <comment ref="AZ12" authorId="2" shapeId="0">
      <text>
        <r>
          <rPr>
            <b/>
            <sz val="9"/>
            <color rgb="FF000000"/>
            <rFont val="Tahoma"/>
            <family val="2"/>
          </rPr>
          <t>Olga Patricia Quintero Castellanos:</t>
        </r>
        <r>
          <rPr>
            <sz val="9"/>
            <color rgb="FF000000"/>
            <rFont val="Tahoma"/>
            <family val="2"/>
          </rPr>
          <t xml:space="preserve">
Escriba el valor ejecutado de la meta en la misma unidad en que este programada</t>
        </r>
      </text>
    </comment>
    <comment ref="BA12" authorId="0" shapeId="0">
      <text>
        <r>
          <rPr>
            <sz val="9"/>
            <color rgb="FF000000"/>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rgb="FF000000"/>
            <rFont val="Tahoma"/>
            <family val="2"/>
          </rPr>
          <t xml:space="preserve">Soportes fisicos y/o digitales,
 que permiten dar cuenta de los logros y resultados de la meta
</t>
        </r>
      </text>
    </comment>
    <comment ref="BD12" authorId="2" shapeId="0">
      <text>
        <r>
          <rPr>
            <b/>
            <sz val="9"/>
            <color rgb="FF000000"/>
            <rFont val="Tahoma"/>
            <family val="2"/>
          </rPr>
          <t>Olga Patricia Quintero Castellanos:</t>
        </r>
        <r>
          <rPr>
            <sz val="9"/>
            <color rgb="FF000000"/>
            <rFont val="Tahoma"/>
            <family val="2"/>
          </rPr>
          <t xml:space="preserve">
Escriba el valor ejecutado de la meta en la misma unidad en que este programada</t>
        </r>
      </text>
    </comment>
    <comment ref="BE12" authorId="0" shapeId="0">
      <text>
        <r>
          <rPr>
            <sz val="9"/>
            <color rgb="FF000000"/>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rgb="FF000000"/>
            <rFont val="Tahoma"/>
            <family val="2"/>
          </rPr>
          <t xml:space="preserve">Soportes fisicos y/o digitales,
 que permiten dar cuenta de los logros y resultados de la meta
</t>
        </r>
      </text>
    </comment>
    <comment ref="BH12" authorId="2" shapeId="0">
      <text>
        <r>
          <rPr>
            <b/>
            <sz val="9"/>
            <color rgb="FF000000"/>
            <rFont val="Tahoma"/>
            <family val="2"/>
          </rPr>
          <t>Olga Patricia Quintero Castellanos:</t>
        </r>
        <r>
          <rPr>
            <sz val="9"/>
            <color rgb="FF000000"/>
            <rFont val="Tahoma"/>
            <family val="2"/>
          </rPr>
          <t xml:space="preserve">
Escriba el valor ejecutado de la meta en la misma unidad en que este programada</t>
        </r>
      </text>
    </comment>
    <comment ref="BI12" authorId="0" shapeId="0">
      <text>
        <r>
          <rPr>
            <sz val="9"/>
            <color rgb="FF000000"/>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rgb="FF000000"/>
            <rFont val="Tahoma"/>
            <family val="2"/>
          </rPr>
          <t xml:space="preserve">Soportes fisicos y/o digitales,
 que permiten dar cuenta de los logros y resultados de la meta
</t>
        </r>
      </text>
    </comment>
  </commentList>
</comments>
</file>

<file path=xl/comments3.xml><?xml version="1.0" encoding="utf-8"?>
<comments xmlns="http://schemas.openxmlformats.org/spreadsheetml/2006/main">
  <authors>
    <author>Olga Quintero</author>
    <author/>
    <author>Olga Patricia Quintero Castellanos</author>
  </authors>
  <commentList>
    <comment ref="B11" authorId="0" shapeId="0">
      <text>
        <r>
          <rPr>
            <sz val="9"/>
            <color rgb="FF000000"/>
            <rFont val="Tahoma"/>
            <family val="2"/>
          </rPr>
          <t xml:space="preserve">Numerar cada meta
</t>
        </r>
      </text>
    </comment>
    <comment ref="C11" authorId="0" shapeId="0">
      <text>
        <r>
          <rPr>
            <sz val="9"/>
            <color rgb="FF000000"/>
            <rFont val="Tahoma"/>
            <family val="2"/>
          </rPr>
          <t>Definir las metas a las que se compromete la dependencia para la vigencia</t>
        </r>
      </text>
    </comment>
    <comment ref="D11" authorId="0" shapeId="0">
      <text>
        <r>
          <rPr>
            <sz val="9"/>
            <color rgb="FF000000"/>
            <rFont val="Tahoma"/>
            <family val="2"/>
          </rPr>
          <t xml:space="preserve">Peso de cada meta dentro del total de metas definidas, la suma de las mismas debe ser del 100%
</t>
        </r>
      </text>
    </comment>
    <comment ref="U11" authorId="1" shapeId="0">
      <text>
        <r>
          <rPr>
            <sz val="8"/>
            <color rgb="FF000000"/>
            <rFont val="Tahoma"/>
            <family val="2"/>
          </rPr>
          <t xml:space="preserve">Designación que identifica el indicador respectivo. Ej. “Informe de seguimiento plan
de desarrollo”
</t>
        </r>
      </text>
    </comment>
    <comment ref="V11" authorId="1" shapeId="0">
      <text>
        <r>
          <rPr>
            <sz val="8"/>
            <color rgb="FF000000"/>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rgb="FF000000"/>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rgb="FF000000"/>
            <rFont val="Tahoma"/>
            <family val="2"/>
          </rPr>
          <t>Olga Quintero:</t>
        </r>
        <r>
          <rPr>
            <sz val="9"/>
            <color rgb="FF000000"/>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rgb="FF000000"/>
            <rFont val="Tahoma"/>
            <family val="2"/>
          </rPr>
          <t>Olga Patricia Quintero Castellanos:</t>
        </r>
        <r>
          <rPr>
            <sz val="9"/>
            <color rgb="FF000000"/>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rgb="FF000000"/>
            <rFont val="Tahoma"/>
            <family val="2"/>
          </rPr>
          <t>Olga Patricia Quintero Castellanos:</t>
        </r>
        <r>
          <rPr>
            <sz val="9"/>
            <color rgb="FF000000"/>
            <rFont val="Tahoma"/>
            <family val="2"/>
          </rPr>
          <t xml:space="preserve">
Escriba el valor ejecutado de la meta en la misma unidad en que este programada</t>
        </r>
      </text>
    </comment>
    <comment ref="AW12" authorId="0" shapeId="0">
      <text>
        <r>
          <rPr>
            <sz val="9"/>
            <color rgb="FF000000"/>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rgb="FF000000"/>
            <rFont val="Tahoma"/>
            <family val="2"/>
          </rPr>
          <t xml:space="preserve">Soportes fisicos y/o digitales,
 que permiten dar cuenta de los logros y resultados de la meta
</t>
        </r>
      </text>
    </comment>
    <comment ref="AZ12" authorId="2" shapeId="0">
      <text>
        <r>
          <rPr>
            <b/>
            <sz val="9"/>
            <color rgb="FF000000"/>
            <rFont val="Tahoma"/>
            <family val="2"/>
          </rPr>
          <t>Olga Patricia Quintero Castellanos:</t>
        </r>
        <r>
          <rPr>
            <sz val="9"/>
            <color rgb="FF000000"/>
            <rFont val="Tahoma"/>
            <family val="2"/>
          </rPr>
          <t xml:space="preserve">
Escriba el valor ejecutado de la meta en la misma unidad en que este programada</t>
        </r>
      </text>
    </comment>
    <comment ref="BA12" authorId="0" shapeId="0">
      <text>
        <r>
          <rPr>
            <sz val="9"/>
            <color rgb="FF000000"/>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rgb="FF000000"/>
            <rFont val="Tahoma"/>
            <family val="2"/>
          </rPr>
          <t xml:space="preserve">Soportes fisicos y/o digitales,
 que permiten dar cuenta de los logros y resultados de la meta
</t>
        </r>
      </text>
    </comment>
    <comment ref="BD12" authorId="2" shapeId="0">
      <text>
        <r>
          <rPr>
            <b/>
            <sz val="9"/>
            <color rgb="FF000000"/>
            <rFont val="Tahoma"/>
            <family val="2"/>
          </rPr>
          <t>Olga Patricia Quintero Castellanos:</t>
        </r>
        <r>
          <rPr>
            <sz val="9"/>
            <color rgb="FF000000"/>
            <rFont val="Tahoma"/>
            <family val="2"/>
          </rPr>
          <t xml:space="preserve">
Escriba el valor ejecutado de la meta en la misma unidad en que este programada</t>
        </r>
      </text>
    </comment>
    <comment ref="BE12" authorId="0" shapeId="0">
      <text>
        <r>
          <rPr>
            <sz val="9"/>
            <color rgb="FF000000"/>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rgb="FF000000"/>
            <rFont val="Tahoma"/>
            <family val="2"/>
          </rPr>
          <t xml:space="preserve">Soportes fisicos y/o digitales,
 que permiten dar cuenta de los logros y resultados de la meta
</t>
        </r>
      </text>
    </comment>
    <comment ref="BH12" authorId="2" shapeId="0">
      <text>
        <r>
          <rPr>
            <b/>
            <sz val="9"/>
            <color rgb="FF000000"/>
            <rFont val="Tahoma"/>
            <family val="2"/>
          </rPr>
          <t>Olga Patricia Quintero Castellanos:</t>
        </r>
        <r>
          <rPr>
            <sz val="9"/>
            <color rgb="FF000000"/>
            <rFont val="Tahoma"/>
            <family val="2"/>
          </rPr>
          <t xml:space="preserve">
Escriba el valor ejecutado de la meta en la misma unidad en que este programada</t>
        </r>
      </text>
    </comment>
    <comment ref="BI12" authorId="0" shapeId="0">
      <text>
        <r>
          <rPr>
            <sz val="9"/>
            <color rgb="FF000000"/>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rgb="FF000000"/>
            <rFont val="Tahoma"/>
            <family val="2"/>
          </rPr>
          <t xml:space="preserve">Soportes fisicos y/o digitales,
 que permiten dar cuenta de los logros y resultados de la meta
</t>
        </r>
      </text>
    </comment>
  </commentList>
</comments>
</file>

<file path=xl/comments4.xml><?xml version="1.0" encoding="utf-8"?>
<comments xmlns="http://schemas.openxmlformats.org/spreadsheetml/2006/main">
  <authors>
    <author>Olga Quintero</author>
    <author/>
    <author>Olga Patricia Quintero Castellanos</author>
  </authors>
  <commentList>
    <comment ref="B11" authorId="0" shapeId="0">
      <text>
        <r>
          <rPr>
            <sz val="9"/>
            <color rgb="FF000000"/>
            <rFont val="Tahoma"/>
            <family val="2"/>
          </rPr>
          <t xml:space="preserve">Numerar cada meta
</t>
        </r>
      </text>
    </comment>
    <comment ref="C11" authorId="0" shapeId="0">
      <text>
        <r>
          <rPr>
            <sz val="9"/>
            <color rgb="FF000000"/>
            <rFont val="Tahoma"/>
            <family val="2"/>
          </rPr>
          <t>Definir las metas a las que se compromete la dependencia para la vigencia</t>
        </r>
      </text>
    </comment>
    <comment ref="D11" authorId="0" shapeId="0">
      <text>
        <r>
          <rPr>
            <sz val="9"/>
            <color rgb="FF000000"/>
            <rFont val="Tahoma"/>
            <family val="2"/>
          </rPr>
          <t xml:space="preserve">Peso de cada meta dentro del total de metas definidas, la suma de las mismas debe ser del 100%
</t>
        </r>
      </text>
    </comment>
    <comment ref="U11" authorId="1" shapeId="0">
      <text>
        <r>
          <rPr>
            <sz val="8"/>
            <color rgb="FF000000"/>
            <rFont val="Tahoma"/>
            <family val="2"/>
          </rPr>
          <t xml:space="preserve">Designación que identifica el indicador respectivo. Ej. “Informe de seguimiento plan
de desarrollo”
</t>
        </r>
      </text>
    </comment>
    <comment ref="V11" authorId="1" shapeId="0">
      <text>
        <r>
          <rPr>
            <sz val="8"/>
            <color rgb="FF000000"/>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rgb="FF000000"/>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rgb="FF000000"/>
            <rFont val="Tahoma"/>
            <family val="2"/>
          </rPr>
          <t>Olga Quintero:</t>
        </r>
        <r>
          <rPr>
            <sz val="9"/>
            <color rgb="FF000000"/>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rgb="FF000000"/>
            <rFont val="Tahoma"/>
            <family val="2"/>
          </rPr>
          <t>Olga Patricia Quintero Castellanos:</t>
        </r>
        <r>
          <rPr>
            <sz val="9"/>
            <color rgb="FF000000"/>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rgb="FF000000"/>
            <rFont val="Tahoma"/>
            <family val="2"/>
          </rPr>
          <t>Olga Patricia Quintero Castellanos:</t>
        </r>
        <r>
          <rPr>
            <sz val="9"/>
            <color rgb="FF000000"/>
            <rFont val="Tahoma"/>
            <family val="2"/>
          </rPr>
          <t xml:space="preserve">
Escriba el valor ejecutado de la meta en la misma unidad en que este programada</t>
        </r>
      </text>
    </comment>
    <comment ref="AW12" authorId="0" shapeId="0">
      <text>
        <r>
          <rPr>
            <sz val="9"/>
            <color rgb="FF000000"/>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rgb="FF000000"/>
            <rFont val="Tahoma"/>
            <family val="2"/>
          </rPr>
          <t xml:space="preserve">Soportes fisicos y/o digitales,
 que permiten dar cuenta de los logros y resultados de la meta
</t>
        </r>
      </text>
    </comment>
    <comment ref="AZ12" authorId="2" shapeId="0">
      <text>
        <r>
          <rPr>
            <b/>
            <sz val="9"/>
            <color rgb="FF000000"/>
            <rFont val="Tahoma"/>
            <family val="2"/>
          </rPr>
          <t>Olga Patricia Quintero Castellanos:</t>
        </r>
        <r>
          <rPr>
            <sz val="9"/>
            <color rgb="FF000000"/>
            <rFont val="Tahoma"/>
            <family val="2"/>
          </rPr>
          <t xml:space="preserve">
Escriba el valor ejecutado de la meta en la misma unidad en que este programada</t>
        </r>
      </text>
    </comment>
    <comment ref="BA12" authorId="0" shapeId="0">
      <text>
        <r>
          <rPr>
            <sz val="9"/>
            <color rgb="FF000000"/>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rgb="FF000000"/>
            <rFont val="Tahoma"/>
            <family val="2"/>
          </rPr>
          <t xml:space="preserve">Soportes fisicos y/o digitales,
 que permiten dar cuenta de los logros y resultados de la meta
</t>
        </r>
      </text>
    </comment>
    <comment ref="BD12" authorId="2" shapeId="0">
      <text>
        <r>
          <rPr>
            <b/>
            <sz val="9"/>
            <color rgb="FF000000"/>
            <rFont val="Tahoma"/>
            <family val="2"/>
          </rPr>
          <t>Olga Patricia Quintero Castellanos:</t>
        </r>
        <r>
          <rPr>
            <sz val="9"/>
            <color rgb="FF000000"/>
            <rFont val="Tahoma"/>
            <family val="2"/>
          </rPr>
          <t xml:space="preserve">
Escriba el valor ejecutado de la meta en la misma unidad en que este programada</t>
        </r>
      </text>
    </comment>
    <comment ref="BE12" authorId="0" shapeId="0">
      <text>
        <r>
          <rPr>
            <sz val="9"/>
            <color rgb="FF000000"/>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rgb="FF000000"/>
            <rFont val="Tahoma"/>
            <family val="2"/>
          </rPr>
          <t xml:space="preserve">Soportes fisicos y/o digitales,
 que permiten dar cuenta de los logros y resultados de la meta
</t>
        </r>
      </text>
    </comment>
    <comment ref="BH12" authorId="2" shapeId="0">
      <text>
        <r>
          <rPr>
            <b/>
            <sz val="9"/>
            <color rgb="FF000000"/>
            <rFont val="Tahoma"/>
            <family val="2"/>
          </rPr>
          <t>Olga Patricia Quintero Castellanos:</t>
        </r>
        <r>
          <rPr>
            <sz val="9"/>
            <color rgb="FF000000"/>
            <rFont val="Tahoma"/>
            <family val="2"/>
          </rPr>
          <t xml:space="preserve">
Escriba el valor ejecutado de la meta en la misma unidad en que este programada</t>
        </r>
      </text>
    </comment>
    <comment ref="BI12" authorId="0" shapeId="0">
      <text>
        <r>
          <rPr>
            <sz val="9"/>
            <color rgb="FF000000"/>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rgb="FF000000"/>
            <rFont val="Tahoma"/>
            <family val="2"/>
          </rPr>
          <t xml:space="preserve">Soportes fisicos y/o digitales,
 que permiten dar cuenta de los logros y resultados de la meta
</t>
        </r>
      </text>
    </comment>
  </commentList>
</comments>
</file>

<file path=xl/comments5.xml><?xml version="1.0" encoding="utf-8"?>
<comments xmlns="http://schemas.openxmlformats.org/spreadsheetml/2006/main">
  <authors>
    <author>Olga Quintero</author>
    <author/>
    <author>Olga Patricia Quintero Castellanos</author>
  </authors>
  <commentList>
    <comment ref="B11" authorId="0" shapeId="0">
      <text>
        <r>
          <rPr>
            <sz val="9"/>
            <color rgb="FF000000"/>
            <rFont val="Tahoma"/>
            <family val="2"/>
          </rPr>
          <t xml:space="preserve">Numerar cada meta
</t>
        </r>
      </text>
    </comment>
    <comment ref="C11" authorId="0" shapeId="0">
      <text>
        <r>
          <rPr>
            <sz val="9"/>
            <color rgb="FF000000"/>
            <rFont val="Tahoma"/>
            <family val="2"/>
          </rPr>
          <t>Definir las metas a las que se compromete la dependencia para la vigencia</t>
        </r>
      </text>
    </comment>
    <comment ref="D11" authorId="0" shapeId="0">
      <text>
        <r>
          <rPr>
            <sz val="9"/>
            <color rgb="FF000000"/>
            <rFont val="Tahoma"/>
            <family val="2"/>
          </rPr>
          <t xml:space="preserve">Peso de cada meta dentro del total de metas definidas, la suma de las mismas debe ser del 100%
</t>
        </r>
      </text>
    </comment>
    <comment ref="U11" authorId="1" shapeId="0">
      <text>
        <r>
          <rPr>
            <sz val="8"/>
            <color rgb="FF000000"/>
            <rFont val="Tahoma"/>
            <family val="2"/>
          </rPr>
          <t xml:space="preserve">Designación que identifica el indicador respectivo. Ej. “Informe de seguimiento plan
de desarrollo”
</t>
        </r>
      </text>
    </comment>
    <comment ref="V11" authorId="1" shapeId="0">
      <text>
        <r>
          <rPr>
            <sz val="8"/>
            <color rgb="FF000000"/>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rgb="FF000000"/>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rgb="FF000000"/>
            <rFont val="Tahoma"/>
            <family val="2"/>
          </rPr>
          <t>Olga Quintero:</t>
        </r>
        <r>
          <rPr>
            <sz val="9"/>
            <color rgb="FF000000"/>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rgb="FF000000"/>
            <rFont val="Tahoma"/>
            <family val="2"/>
          </rPr>
          <t>Olga Patricia Quintero Castellanos:</t>
        </r>
        <r>
          <rPr>
            <sz val="9"/>
            <color rgb="FF000000"/>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rgb="FF000000"/>
            <rFont val="Tahoma"/>
            <family val="2"/>
          </rPr>
          <t>Olga Patricia Quintero Castellanos:</t>
        </r>
        <r>
          <rPr>
            <sz val="9"/>
            <color rgb="FF000000"/>
            <rFont val="Tahoma"/>
            <family val="2"/>
          </rPr>
          <t xml:space="preserve">
Escriba el valor ejecutado de la meta en la misma unidad en que este programada</t>
        </r>
      </text>
    </comment>
    <comment ref="AW12" authorId="0" shapeId="0">
      <text>
        <r>
          <rPr>
            <sz val="9"/>
            <color rgb="FF000000"/>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rgb="FF000000"/>
            <rFont val="Tahoma"/>
            <family val="2"/>
          </rPr>
          <t xml:space="preserve">Soportes fisicos y/o digitales,
 que permiten dar cuenta de los logros y resultados de la meta
</t>
        </r>
      </text>
    </comment>
    <comment ref="AZ12" authorId="2" shapeId="0">
      <text>
        <r>
          <rPr>
            <b/>
            <sz val="9"/>
            <color rgb="FF000000"/>
            <rFont val="Tahoma"/>
            <family val="2"/>
          </rPr>
          <t>Olga Patricia Quintero Castellanos:</t>
        </r>
        <r>
          <rPr>
            <sz val="9"/>
            <color rgb="FF000000"/>
            <rFont val="Tahoma"/>
            <family val="2"/>
          </rPr>
          <t xml:space="preserve">
Escriba el valor ejecutado de la meta en la misma unidad en que este programada</t>
        </r>
      </text>
    </comment>
    <comment ref="BA12" authorId="0" shapeId="0">
      <text>
        <r>
          <rPr>
            <sz val="9"/>
            <color rgb="FF000000"/>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rgb="FF000000"/>
            <rFont val="Tahoma"/>
            <family val="2"/>
          </rPr>
          <t xml:space="preserve">Soportes fisicos y/o digitales,
 que permiten dar cuenta de los logros y resultados de la meta
</t>
        </r>
      </text>
    </comment>
    <comment ref="BD12" authorId="2" shapeId="0">
      <text>
        <r>
          <rPr>
            <b/>
            <sz val="9"/>
            <color rgb="FF000000"/>
            <rFont val="Tahoma"/>
            <family val="2"/>
          </rPr>
          <t>Olga Patricia Quintero Castellanos:</t>
        </r>
        <r>
          <rPr>
            <sz val="9"/>
            <color rgb="FF000000"/>
            <rFont val="Tahoma"/>
            <family val="2"/>
          </rPr>
          <t xml:space="preserve">
Escriba el valor ejecutado de la meta en la misma unidad en que este programada</t>
        </r>
      </text>
    </comment>
    <comment ref="BE12" authorId="0" shapeId="0">
      <text>
        <r>
          <rPr>
            <sz val="9"/>
            <color rgb="FF000000"/>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rgb="FF000000"/>
            <rFont val="Tahoma"/>
            <family val="2"/>
          </rPr>
          <t xml:space="preserve">Soportes fisicos y/o digitales,
 que permiten dar cuenta de los logros y resultados de la meta
</t>
        </r>
      </text>
    </comment>
    <comment ref="BH12" authorId="2" shapeId="0">
      <text>
        <r>
          <rPr>
            <b/>
            <sz val="9"/>
            <color rgb="FF000000"/>
            <rFont val="Tahoma"/>
            <family val="2"/>
          </rPr>
          <t>Olga Patricia Quintero Castellanos:</t>
        </r>
        <r>
          <rPr>
            <sz val="9"/>
            <color rgb="FF000000"/>
            <rFont val="Tahoma"/>
            <family val="2"/>
          </rPr>
          <t xml:space="preserve">
Escriba el valor ejecutado de la meta en la misma unidad en que este programada</t>
        </r>
      </text>
    </comment>
    <comment ref="BI12" authorId="0" shapeId="0">
      <text>
        <r>
          <rPr>
            <sz val="9"/>
            <color rgb="FF000000"/>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rgb="FF000000"/>
            <rFont val="Tahoma"/>
            <family val="2"/>
          </rPr>
          <t xml:space="preserve">Soportes fisicos y/o digitales,
 que permiten dar cuenta de los logros y resultados de la meta
</t>
        </r>
      </text>
    </comment>
  </commentList>
</comments>
</file>

<file path=xl/comments6.xml><?xml version="1.0" encoding="utf-8"?>
<comments xmlns="http://schemas.openxmlformats.org/spreadsheetml/2006/main">
  <authors>
    <author>Olga Quintero</author>
    <author/>
    <author>Olga Patricia Quintero Castellanos</author>
  </authors>
  <commentList>
    <comment ref="B11" authorId="0" shapeId="0">
      <text>
        <r>
          <rPr>
            <sz val="9"/>
            <color rgb="FF000000"/>
            <rFont val="Tahoma"/>
            <family val="2"/>
          </rPr>
          <t xml:space="preserve">Numerar cada meta
</t>
        </r>
      </text>
    </comment>
    <comment ref="C11" authorId="0" shapeId="0">
      <text>
        <r>
          <rPr>
            <sz val="9"/>
            <color rgb="FF000000"/>
            <rFont val="Tahoma"/>
            <family val="2"/>
          </rPr>
          <t>Definir las metas a las que se compromete la dependencia para la vigencia</t>
        </r>
      </text>
    </comment>
    <comment ref="D11" authorId="0" shapeId="0">
      <text>
        <r>
          <rPr>
            <sz val="9"/>
            <color rgb="FF000000"/>
            <rFont val="Tahoma"/>
            <family val="2"/>
          </rPr>
          <t xml:space="preserve">Peso de cada meta dentro del total de metas definidas, la suma de las mismas debe ser del 100%
</t>
        </r>
      </text>
    </comment>
    <comment ref="U11" authorId="1" shapeId="0">
      <text>
        <r>
          <rPr>
            <sz val="8"/>
            <color rgb="FF000000"/>
            <rFont val="Tahoma"/>
            <family val="2"/>
          </rPr>
          <t xml:space="preserve">Designación que identifica el indicador respectivo. Ej. “Informe de seguimiento plan
de desarrollo”
</t>
        </r>
      </text>
    </comment>
    <comment ref="V11" authorId="1" shapeId="0">
      <text>
        <r>
          <rPr>
            <sz val="8"/>
            <color rgb="FF000000"/>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rgb="FF000000"/>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rgb="FF000000"/>
            <rFont val="Tahoma"/>
            <family val="2"/>
          </rPr>
          <t>Olga Quintero:</t>
        </r>
        <r>
          <rPr>
            <sz val="9"/>
            <color rgb="FF000000"/>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rgb="FF000000"/>
            <rFont val="Tahoma"/>
            <family val="2"/>
          </rPr>
          <t>Olga Patricia Quintero Castellanos:</t>
        </r>
        <r>
          <rPr>
            <sz val="9"/>
            <color rgb="FF000000"/>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rgb="FF000000"/>
            <rFont val="Tahoma"/>
            <family val="2"/>
          </rPr>
          <t>Olga Patricia Quintero Castellanos:</t>
        </r>
        <r>
          <rPr>
            <sz val="9"/>
            <color rgb="FF000000"/>
            <rFont val="Tahoma"/>
            <family val="2"/>
          </rPr>
          <t xml:space="preserve">
Escriba el valor ejecutado de la meta en la misma unidad en que este programada</t>
        </r>
      </text>
    </comment>
    <comment ref="AW12" authorId="0" shapeId="0">
      <text>
        <r>
          <rPr>
            <sz val="9"/>
            <color rgb="FF000000"/>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rgb="FF000000"/>
            <rFont val="Tahoma"/>
            <family val="2"/>
          </rPr>
          <t xml:space="preserve">Soportes fisicos y/o digitales,
 que permiten dar cuenta de los logros y resultados de la meta
</t>
        </r>
      </text>
    </comment>
    <comment ref="AZ12" authorId="2" shapeId="0">
      <text>
        <r>
          <rPr>
            <b/>
            <sz val="9"/>
            <color rgb="FF000000"/>
            <rFont val="Tahoma"/>
            <family val="2"/>
          </rPr>
          <t>Olga Patricia Quintero Castellanos:</t>
        </r>
        <r>
          <rPr>
            <sz val="9"/>
            <color rgb="FF000000"/>
            <rFont val="Tahoma"/>
            <family val="2"/>
          </rPr>
          <t xml:space="preserve">
Escriba el valor ejecutado de la meta en la misma unidad en que este programada</t>
        </r>
      </text>
    </comment>
    <comment ref="BA12" authorId="0" shapeId="0">
      <text>
        <r>
          <rPr>
            <sz val="9"/>
            <color rgb="FF000000"/>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rgb="FF000000"/>
            <rFont val="Tahoma"/>
            <family val="2"/>
          </rPr>
          <t xml:space="preserve">Soportes fisicos y/o digitales,
 que permiten dar cuenta de los logros y resultados de la meta
</t>
        </r>
      </text>
    </comment>
    <comment ref="BD12" authorId="2" shapeId="0">
      <text>
        <r>
          <rPr>
            <b/>
            <sz val="9"/>
            <color rgb="FF000000"/>
            <rFont val="Tahoma"/>
            <family val="2"/>
          </rPr>
          <t>Olga Patricia Quintero Castellanos:</t>
        </r>
        <r>
          <rPr>
            <sz val="9"/>
            <color rgb="FF000000"/>
            <rFont val="Tahoma"/>
            <family val="2"/>
          </rPr>
          <t xml:space="preserve">
Escriba el valor ejecutado de la meta en la misma unidad en que este programada</t>
        </r>
      </text>
    </comment>
    <comment ref="BE12" authorId="0" shapeId="0">
      <text>
        <r>
          <rPr>
            <sz val="9"/>
            <color rgb="FF000000"/>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rgb="FF000000"/>
            <rFont val="Tahoma"/>
            <family val="2"/>
          </rPr>
          <t xml:space="preserve">Soportes fisicos y/o digitales,
 que permiten dar cuenta de los logros y resultados de la meta
</t>
        </r>
      </text>
    </comment>
    <comment ref="BH12" authorId="2" shapeId="0">
      <text>
        <r>
          <rPr>
            <b/>
            <sz val="9"/>
            <color rgb="FF000000"/>
            <rFont val="Tahoma"/>
            <family val="2"/>
          </rPr>
          <t>Olga Patricia Quintero Castellanos:</t>
        </r>
        <r>
          <rPr>
            <sz val="9"/>
            <color rgb="FF000000"/>
            <rFont val="Tahoma"/>
            <family val="2"/>
          </rPr>
          <t xml:space="preserve">
Escriba el valor ejecutado de la meta en la misma unidad en que este programada</t>
        </r>
      </text>
    </comment>
    <comment ref="BI12" authorId="0" shapeId="0">
      <text>
        <r>
          <rPr>
            <sz val="9"/>
            <color rgb="FF000000"/>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rgb="FF000000"/>
            <rFont val="Tahoma"/>
            <family val="2"/>
          </rPr>
          <t xml:space="preserve">Soportes fisicos y/o digitales,
 que permiten dar cuenta de los logros y resultados de la meta
</t>
        </r>
      </text>
    </comment>
  </commentList>
</comments>
</file>

<file path=xl/comments7.xml><?xml version="1.0" encoding="utf-8"?>
<comments xmlns="http://schemas.openxmlformats.org/spreadsheetml/2006/main">
  <authors>
    <author>Olga Quintero</author>
    <author/>
    <author>Olga Patricia Quintero Castellanos</author>
  </authors>
  <commentList>
    <comment ref="B11" authorId="0" shapeId="0">
      <text>
        <r>
          <rPr>
            <sz val="9"/>
            <color rgb="FF000000"/>
            <rFont val="Tahoma"/>
            <family val="2"/>
          </rPr>
          <t xml:space="preserve">Numerar cada meta
</t>
        </r>
      </text>
    </comment>
    <comment ref="C11" authorId="0" shapeId="0">
      <text>
        <r>
          <rPr>
            <sz val="9"/>
            <color rgb="FF000000"/>
            <rFont val="Tahoma"/>
            <family val="2"/>
          </rPr>
          <t>Definir las metas a las que se compromete la dependencia para la vigencia</t>
        </r>
      </text>
    </comment>
    <comment ref="D11" authorId="0" shapeId="0">
      <text>
        <r>
          <rPr>
            <sz val="9"/>
            <color rgb="FF000000"/>
            <rFont val="Tahoma"/>
            <family val="2"/>
          </rPr>
          <t xml:space="preserve">Peso de cada meta dentro del total de metas definidas, la suma de las mismas debe ser del 100%
</t>
        </r>
      </text>
    </comment>
    <comment ref="U11" authorId="1" shapeId="0">
      <text>
        <r>
          <rPr>
            <sz val="8"/>
            <color rgb="FF000000"/>
            <rFont val="Tahoma"/>
            <family val="2"/>
          </rPr>
          <t xml:space="preserve">Designación que identifica el indicador respectivo. Ej. “Informe de seguimiento plan
de desarrollo”
</t>
        </r>
      </text>
    </comment>
    <comment ref="V11" authorId="1" shapeId="0">
      <text>
        <r>
          <rPr>
            <sz val="8"/>
            <color rgb="FF000000"/>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rgb="FF000000"/>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rgb="FF000000"/>
            <rFont val="Tahoma"/>
            <family val="2"/>
          </rPr>
          <t>Olga Quintero:</t>
        </r>
        <r>
          <rPr>
            <sz val="9"/>
            <color rgb="FF000000"/>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rgb="FF000000"/>
            <rFont val="Tahoma"/>
            <family val="2"/>
          </rPr>
          <t>Olga Patricia Quintero Castellanos:</t>
        </r>
        <r>
          <rPr>
            <sz val="9"/>
            <color rgb="FF000000"/>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rgb="FF000000"/>
            <rFont val="Tahoma"/>
            <family val="2"/>
          </rPr>
          <t>Olga Patricia Quintero Castellanos:</t>
        </r>
        <r>
          <rPr>
            <sz val="9"/>
            <color rgb="FF000000"/>
            <rFont val="Tahoma"/>
            <family val="2"/>
          </rPr>
          <t xml:space="preserve">
Escriba el valor ejecutado de la meta en la misma unidad en que este programada</t>
        </r>
      </text>
    </comment>
    <comment ref="AW12" authorId="0" shapeId="0">
      <text>
        <r>
          <rPr>
            <sz val="9"/>
            <color rgb="FF000000"/>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rgb="FF000000"/>
            <rFont val="Tahoma"/>
            <family val="2"/>
          </rPr>
          <t xml:space="preserve">Soportes fisicos y/o digitales,
 que permiten dar cuenta de los logros y resultados de la meta
</t>
        </r>
      </text>
    </comment>
    <comment ref="AZ12" authorId="2" shapeId="0">
      <text>
        <r>
          <rPr>
            <b/>
            <sz val="9"/>
            <color rgb="FF000000"/>
            <rFont val="Tahoma"/>
            <family val="2"/>
          </rPr>
          <t>Olga Patricia Quintero Castellanos:</t>
        </r>
        <r>
          <rPr>
            <sz val="9"/>
            <color rgb="FF000000"/>
            <rFont val="Tahoma"/>
            <family val="2"/>
          </rPr>
          <t xml:space="preserve">
Escriba el valor ejecutado de la meta en la misma unidad en que este programada</t>
        </r>
      </text>
    </comment>
    <comment ref="BA12" authorId="0" shapeId="0">
      <text>
        <r>
          <rPr>
            <sz val="9"/>
            <color rgb="FF000000"/>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rgb="FF000000"/>
            <rFont val="Tahoma"/>
            <family val="2"/>
          </rPr>
          <t xml:space="preserve">Soportes fisicos y/o digitales,
 que permiten dar cuenta de los logros y resultados de la meta
</t>
        </r>
      </text>
    </comment>
    <comment ref="BD12" authorId="2" shapeId="0">
      <text>
        <r>
          <rPr>
            <b/>
            <sz val="9"/>
            <color rgb="FF000000"/>
            <rFont val="Tahoma"/>
            <family val="2"/>
          </rPr>
          <t>Olga Patricia Quintero Castellanos:</t>
        </r>
        <r>
          <rPr>
            <sz val="9"/>
            <color rgb="FF000000"/>
            <rFont val="Tahoma"/>
            <family val="2"/>
          </rPr>
          <t xml:space="preserve">
Escriba el valor ejecutado de la meta en la misma unidad en que este programada</t>
        </r>
      </text>
    </comment>
    <comment ref="BE12" authorId="0" shapeId="0">
      <text>
        <r>
          <rPr>
            <sz val="9"/>
            <color rgb="FF000000"/>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rgb="FF000000"/>
            <rFont val="Tahoma"/>
            <family val="2"/>
          </rPr>
          <t xml:space="preserve">Soportes fisicos y/o digitales,
 que permiten dar cuenta de los logros y resultados de la meta
</t>
        </r>
      </text>
    </comment>
    <comment ref="BH12" authorId="2" shapeId="0">
      <text>
        <r>
          <rPr>
            <b/>
            <sz val="9"/>
            <color rgb="FF000000"/>
            <rFont val="Tahoma"/>
            <family val="2"/>
          </rPr>
          <t>Olga Patricia Quintero Castellanos:</t>
        </r>
        <r>
          <rPr>
            <sz val="9"/>
            <color rgb="FF000000"/>
            <rFont val="Tahoma"/>
            <family val="2"/>
          </rPr>
          <t xml:space="preserve">
Escriba el valor ejecutado de la meta en la misma unidad en que este programada</t>
        </r>
      </text>
    </comment>
    <comment ref="BI12" authorId="0" shapeId="0">
      <text>
        <r>
          <rPr>
            <sz val="9"/>
            <color rgb="FF000000"/>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rgb="FF000000"/>
            <rFont val="Tahoma"/>
            <family val="2"/>
          </rPr>
          <t xml:space="preserve">Soportes fisicos y/o digitales,
 que permiten dar cuenta de los logros y resultados de la meta
</t>
        </r>
      </text>
    </comment>
  </commentList>
</comments>
</file>

<file path=xl/comments8.xml><?xml version="1.0" encoding="utf-8"?>
<comments xmlns="http://schemas.openxmlformats.org/spreadsheetml/2006/main">
  <authors>
    <author>Olga Quintero</author>
    <author/>
    <author>Olga Patricia Quintero Castellanos</author>
    <author>Fredy Forero</author>
  </authors>
  <commentList>
    <comment ref="B11" authorId="0" shapeId="0">
      <text>
        <r>
          <rPr>
            <sz val="9"/>
            <color rgb="FF000000"/>
            <rFont val="Tahoma"/>
            <family val="2"/>
          </rPr>
          <t xml:space="preserve">Numerar cada meta
</t>
        </r>
      </text>
    </comment>
    <comment ref="C11" authorId="0" shapeId="0">
      <text>
        <r>
          <rPr>
            <sz val="9"/>
            <color rgb="FF000000"/>
            <rFont val="Tahoma"/>
            <family val="2"/>
          </rPr>
          <t>Definir las metas a las que se compromete la dependencia para la vigencia</t>
        </r>
      </text>
    </comment>
    <comment ref="D11" authorId="0" shapeId="0">
      <text>
        <r>
          <rPr>
            <sz val="9"/>
            <color rgb="FF000000"/>
            <rFont val="Tahoma"/>
            <family val="2"/>
          </rPr>
          <t xml:space="preserve">Peso de cada meta dentro del total de metas definidas, la suma de las mismas debe ser del 100%
</t>
        </r>
      </text>
    </comment>
    <comment ref="U11" authorId="1" shapeId="0">
      <text>
        <r>
          <rPr>
            <sz val="8"/>
            <color rgb="FF000000"/>
            <rFont val="Tahoma"/>
            <family val="2"/>
          </rPr>
          <t xml:space="preserve">Designación que identifica el indicador respectivo. Ej. “Informe de seguimiento plan
de desarrollo”
</t>
        </r>
      </text>
    </comment>
    <comment ref="V11" authorId="1" shapeId="0">
      <text>
        <r>
          <rPr>
            <sz val="8"/>
            <color rgb="FF000000"/>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rgb="FF000000"/>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rgb="FF000000"/>
            <rFont val="Tahoma"/>
            <family val="2"/>
          </rPr>
          <t>Olga Quintero:</t>
        </r>
        <r>
          <rPr>
            <sz val="9"/>
            <color rgb="FF000000"/>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rgb="FF000000"/>
            <rFont val="Tahoma"/>
            <family val="2"/>
          </rPr>
          <t>Olga Patricia Quintero Castellanos:</t>
        </r>
        <r>
          <rPr>
            <sz val="9"/>
            <color rgb="FF000000"/>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rgb="FF000000"/>
            <rFont val="Tahoma"/>
            <family val="2"/>
          </rPr>
          <t>Olga Patricia Quintero Castellanos:</t>
        </r>
        <r>
          <rPr>
            <sz val="9"/>
            <color rgb="FF000000"/>
            <rFont val="Tahoma"/>
            <family val="2"/>
          </rPr>
          <t xml:space="preserve">
Escriba el valor ejecutado de la meta en la misma unidad en que este programada</t>
        </r>
      </text>
    </comment>
    <comment ref="AW12" authorId="0" shapeId="0">
      <text>
        <r>
          <rPr>
            <sz val="9"/>
            <color rgb="FF000000"/>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rgb="FF000000"/>
            <rFont val="Tahoma"/>
            <family val="2"/>
          </rPr>
          <t xml:space="preserve">Soportes fisicos y/o digitales,
 que permiten dar cuenta de los logros y resultados de la meta
</t>
        </r>
      </text>
    </comment>
    <comment ref="AZ12" authorId="2" shapeId="0">
      <text>
        <r>
          <rPr>
            <b/>
            <sz val="9"/>
            <color rgb="FF000000"/>
            <rFont val="Tahoma"/>
            <family val="2"/>
          </rPr>
          <t>Olga Patricia Quintero Castellanos:</t>
        </r>
        <r>
          <rPr>
            <sz val="9"/>
            <color rgb="FF000000"/>
            <rFont val="Tahoma"/>
            <family val="2"/>
          </rPr>
          <t xml:space="preserve">
Escriba el valor ejecutado de la meta en la misma unidad en que este programada</t>
        </r>
      </text>
    </comment>
    <comment ref="BA12" authorId="0" shapeId="0">
      <text>
        <r>
          <rPr>
            <sz val="9"/>
            <color rgb="FF000000"/>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rgb="FF000000"/>
            <rFont val="Tahoma"/>
            <family val="2"/>
          </rPr>
          <t xml:space="preserve">Soportes fisicos y/o digitales,
 que permiten dar cuenta de los logros y resultados de la meta
</t>
        </r>
      </text>
    </comment>
    <comment ref="BD12" authorId="2" shapeId="0">
      <text>
        <r>
          <rPr>
            <b/>
            <sz val="9"/>
            <color rgb="FF000000"/>
            <rFont val="Tahoma"/>
            <family val="2"/>
          </rPr>
          <t>Olga Patricia Quintero Castellanos:</t>
        </r>
        <r>
          <rPr>
            <sz val="9"/>
            <color rgb="FF000000"/>
            <rFont val="Tahoma"/>
            <family val="2"/>
          </rPr>
          <t xml:space="preserve">
Escriba el valor ejecutado de la meta en la misma unidad en que este programada</t>
        </r>
      </text>
    </comment>
    <comment ref="BE12" authorId="0" shapeId="0">
      <text>
        <r>
          <rPr>
            <sz val="9"/>
            <color rgb="FF000000"/>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rgb="FF000000"/>
            <rFont val="Tahoma"/>
            <family val="2"/>
          </rPr>
          <t xml:space="preserve">Soportes fisicos y/o digitales,
 que permiten dar cuenta de los logros y resultados de la meta
</t>
        </r>
      </text>
    </comment>
    <comment ref="BH12" authorId="2" shapeId="0">
      <text>
        <r>
          <rPr>
            <b/>
            <sz val="9"/>
            <color rgb="FF000000"/>
            <rFont val="Tahoma"/>
            <family val="2"/>
          </rPr>
          <t>Olga Patricia Quintero Castellanos:</t>
        </r>
        <r>
          <rPr>
            <sz val="9"/>
            <color rgb="FF000000"/>
            <rFont val="Tahoma"/>
            <family val="2"/>
          </rPr>
          <t xml:space="preserve">
Escriba el valor ejecutado de la meta en la misma unidad en que este programada</t>
        </r>
      </text>
    </comment>
    <comment ref="BI12" authorId="0" shapeId="0">
      <text>
        <r>
          <rPr>
            <sz val="9"/>
            <color rgb="FF000000"/>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rgb="FF000000"/>
            <rFont val="Tahoma"/>
            <family val="2"/>
          </rPr>
          <t xml:space="preserve">Soportes fisicos y/o digitales,
 que permiten dar cuenta de los logros y resultados de la meta
</t>
        </r>
      </text>
    </comment>
    <comment ref="Z22" authorId="3" shapeId="0">
      <text>
        <r>
          <rPr>
            <b/>
            <sz val="9"/>
            <color indexed="81"/>
            <rFont val="Tahoma"/>
            <family val="2"/>
          </rPr>
          <t>indicador de resultado según la meta adelante</t>
        </r>
      </text>
    </comment>
  </commentList>
</comments>
</file>

<file path=xl/comments9.xml><?xml version="1.0" encoding="utf-8"?>
<comments xmlns="http://schemas.openxmlformats.org/spreadsheetml/2006/main">
  <authors>
    <author>Olga Quintero</author>
    <author/>
    <author>Olga Patricia Quintero Castellanos</author>
  </authors>
  <commentList>
    <comment ref="B11" authorId="0" shapeId="0">
      <text>
        <r>
          <rPr>
            <sz val="9"/>
            <color rgb="FF000000"/>
            <rFont val="Tahoma"/>
            <family val="2"/>
          </rPr>
          <t xml:space="preserve">Numerar cada meta
</t>
        </r>
      </text>
    </comment>
    <comment ref="C11" authorId="0" shapeId="0">
      <text>
        <r>
          <rPr>
            <sz val="9"/>
            <color rgb="FF000000"/>
            <rFont val="Tahoma"/>
            <family val="2"/>
          </rPr>
          <t>Definir las metas a las que se compromete la dependencia para la vigencia</t>
        </r>
      </text>
    </comment>
    <comment ref="D11" authorId="0" shapeId="0">
      <text>
        <r>
          <rPr>
            <sz val="9"/>
            <color rgb="FF000000"/>
            <rFont val="Tahoma"/>
            <family val="2"/>
          </rPr>
          <t xml:space="preserve">Peso de cada meta dentro del total de metas definidas, la suma de las mismas debe ser del 100%
</t>
        </r>
      </text>
    </comment>
    <comment ref="U11" authorId="1" shapeId="0">
      <text>
        <r>
          <rPr>
            <sz val="8"/>
            <color rgb="FF000000"/>
            <rFont val="Tahoma"/>
            <family val="2"/>
          </rPr>
          <t xml:space="preserve">Designación que identifica el indicador respectivo. Ej. “Informe de seguimiento plan
de desarrollo”
</t>
        </r>
      </text>
    </comment>
    <comment ref="V11" authorId="1" shapeId="0">
      <text>
        <r>
          <rPr>
            <sz val="8"/>
            <color rgb="FF000000"/>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rgb="FF000000"/>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rgb="FF000000"/>
            <rFont val="Tahoma"/>
            <family val="2"/>
          </rPr>
          <t>Olga Quintero:</t>
        </r>
        <r>
          <rPr>
            <sz val="9"/>
            <color rgb="FF000000"/>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rgb="FF000000"/>
            <rFont val="Tahoma"/>
            <family val="2"/>
          </rPr>
          <t>Olga Patricia Quintero Castellanos:</t>
        </r>
        <r>
          <rPr>
            <sz val="9"/>
            <color rgb="FF000000"/>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rgb="FF000000"/>
            <rFont val="Tahoma"/>
            <family val="2"/>
          </rPr>
          <t>Olga Patricia Quintero Castellanos:</t>
        </r>
        <r>
          <rPr>
            <sz val="9"/>
            <color rgb="FF000000"/>
            <rFont val="Tahoma"/>
            <family val="2"/>
          </rPr>
          <t xml:space="preserve">
Escriba el valor ejecutado de la meta en la misma unidad en que este programada</t>
        </r>
      </text>
    </comment>
    <comment ref="AW12" authorId="0" shapeId="0">
      <text>
        <r>
          <rPr>
            <sz val="9"/>
            <color rgb="FF000000"/>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rgb="FF000000"/>
            <rFont val="Tahoma"/>
            <family val="2"/>
          </rPr>
          <t xml:space="preserve">Soportes fisicos y/o digitales,
 que permiten dar cuenta de los logros y resultados de la meta
</t>
        </r>
      </text>
    </comment>
    <comment ref="AZ12" authorId="2" shapeId="0">
      <text>
        <r>
          <rPr>
            <b/>
            <sz val="9"/>
            <color rgb="FF000000"/>
            <rFont val="Tahoma"/>
            <family val="2"/>
          </rPr>
          <t>Olga Patricia Quintero Castellanos:</t>
        </r>
        <r>
          <rPr>
            <sz val="9"/>
            <color rgb="FF000000"/>
            <rFont val="Tahoma"/>
            <family val="2"/>
          </rPr>
          <t xml:space="preserve">
Escriba el valor ejecutado de la meta en la misma unidad en que este programada</t>
        </r>
      </text>
    </comment>
    <comment ref="BA12" authorId="0" shapeId="0">
      <text>
        <r>
          <rPr>
            <sz val="9"/>
            <color rgb="FF000000"/>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rgb="FF000000"/>
            <rFont val="Tahoma"/>
            <family val="2"/>
          </rPr>
          <t xml:space="preserve">Soportes fisicos y/o digitales,
 que permiten dar cuenta de los logros y resultados de la meta
</t>
        </r>
      </text>
    </comment>
    <comment ref="BD12" authorId="2" shapeId="0">
      <text>
        <r>
          <rPr>
            <b/>
            <sz val="9"/>
            <color rgb="FF000000"/>
            <rFont val="Tahoma"/>
            <family val="2"/>
          </rPr>
          <t>Olga Patricia Quintero Castellanos:</t>
        </r>
        <r>
          <rPr>
            <sz val="9"/>
            <color rgb="FF000000"/>
            <rFont val="Tahoma"/>
            <family val="2"/>
          </rPr>
          <t xml:space="preserve">
Escriba el valor ejecutado de la meta en la misma unidad en que este programada</t>
        </r>
      </text>
    </comment>
    <comment ref="BE12" authorId="0" shapeId="0">
      <text>
        <r>
          <rPr>
            <sz val="9"/>
            <color rgb="FF000000"/>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rgb="FF000000"/>
            <rFont val="Tahoma"/>
            <family val="2"/>
          </rPr>
          <t xml:space="preserve">Soportes fisicos y/o digitales,
 que permiten dar cuenta de los logros y resultados de la meta
</t>
        </r>
      </text>
    </comment>
    <comment ref="BH12" authorId="2" shapeId="0">
      <text>
        <r>
          <rPr>
            <b/>
            <sz val="9"/>
            <color rgb="FF000000"/>
            <rFont val="Tahoma"/>
            <family val="2"/>
          </rPr>
          <t>Olga Patricia Quintero Castellanos:</t>
        </r>
        <r>
          <rPr>
            <sz val="9"/>
            <color rgb="FF000000"/>
            <rFont val="Tahoma"/>
            <family val="2"/>
          </rPr>
          <t xml:space="preserve">
Escriba el valor ejecutado de la meta en la misma unidad en que este programada</t>
        </r>
      </text>
    </comment>
    <comment ref="BI12" authorId="0" shapeId="0">
      <text>
        <r>
          <rPr>
            <sz val="9"/>
            <color rgb="FF000000"/>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rgb="FF000000"/>
            <rFont val="Tahoma"/>
            <family val="2"/>
          </rPr>
          <t xml:space="preserve">Soportes fisicos y/o digitales,
 que permiten dar cuenta de los logros y resultados de la meta
</t>
        </r>
      </text>
    </comment>
  </commentList>
</comments>
</file>

<file path=xl/sharedStrings.xml><?xml version="1.0" encoding="utf-8"?>
<sst xmlns="http://schemas.openxmlformats.org/spreadsheetml/2006/main" count="13014" uniqueCount="1389">
  <si>
    <t>La Secretaria Distrital de Seguridad, Convivencia y Justicia (SDSSCJ) a continuación, presenta el Plan Operativo Anual (POA), el cual se formula para la presente vigencia 2022.  Este Plan en la Secretaria Distrital de Seguridad, Convivencia y Justicia (SDSCJ), se convierte en el instrumento de Planeación Institucional a corto plazo, que contiene todas las metas anuales de cada una de las dependencias que hacen parte de la estructura organizacional de la Secretaria (Decreto Distrital 413 del 30 de septiembre de 2016), definiéndose además, la relación con los proyectos de inversión y las políticas del Modelo Integrado de Planeación y Gestión -MIPG-.</t>
  </si>
  <si>
    <t>Es importante mencionar, que la elaboración del POA, se realizó de manera participativa con los servidores de la Secretaría, en espacios en donde se llevaron a cabo los análisis externos e internos, las debilidades, oportunidades, fortalezas, amenazas y riesgos que pueden llegar a incidir en el logro de los objetivos de los procesos planteados por la administración, y bajo el marco estratégico del Plan de Desarrollo Distrital 2020-2024 “Un Nuevo Contrato Social y Ambiental para la Bogotá del Siglo XXI”, los diferentes Planes Institucionales.</t>
  </si>
  <si>
    <t>Dando cumplimiento a lo establecido en la Política de Transparencia y Acceso a la Información Pública y, en la Política de Participación Ciudadana, la SDSCJ presenta el Plan de Acción 2022 para comentarios de la ciudadanía.  Este Plan está conformado por 144 metas, las cuales se pueden consultar en detalle en esta versión.  Para remitir sus comentarios por favor diligenciar el formulario respectivo.  Agradecemos sus aportes.</t>
  </si>
  <si>
    <t>Misión</t>
  </si>
  <si>
    <t>Liderar, planear, implementar y evaluar la política pública en materia de seguridad, convivencia y acceso a la justicia, así como gestionar los servicios de emergencias, para garantizar el ejercicio de los derechos y libertades de los ciudadanos del Distrito Capital.</t>
  </si>
  <si>
    <t>Visión</t>
  </si>
  <si>
    <t>En 2024 la Secretaría Distrital de Seguridad, Convivencia y Justicia estará consolidada como el organismo distrital que lidera y articula, con otras entidades distritales y nacionales, la ejecución de las políticas en materia de seguridad, convivencia, acceso a la justicia, prevención del delito, reducción de riesgos y atención de incidentes.</t>
  </si>
  <si>
    <t xml:space="preserve">DESPACHO DEL SECRETARIO DISTRITAL </t>
  </si>
  <si>
    <t>Oficina Asesora de Planeación (OAP)</t>
  </si>
  <si>
    <t>Oficina Asesora de Comunicaciones (OAC)</t>
  </si>
  <si>
    <t>Oficina de Control Interno (OCI)</t>
  </si>
  <si>
    <t>Oficina de Control Disciplinario Interno (OCDI)</t>
  </si>
  <si>
    <t>Oficina de Análisis de Información y Estudios Estratégicos (OAIEE).</t>
  </si>
  <si>
    <t>Oficina Centro de Comando, Control. Comunicaciones y Cómputo - C4.</t>
  </si>
  <si>
    <t xml:space="preserve">Subsecretaría de Seguridad y Convivencia </t>
  </si>
  <si>
    <t xml:space="preserve">Subsecretaría de Acceso a la Justicia </t>
  </si>
  <si>
    <t xml:space="preserve">Subsecretaría de Inversiones y Fortalecimiento de Capacidades Operativas </t>
  </si>
  <si>
    <t xml:space="preserve">Subsecretaría de Gestión Institucional </t>
  </si>
  <si>
    <t>Dirección de Prevención y Cultura Ciudadana (DPCC)</t>
  </si>
  <si>
    <t>Dirección de Acceso a la Justicia (DAJ)</t>
  </si>
  <si>
    <t>Dirección Técnica (DT)</t>
  </si>
  <si>
    <t>Dirección de Tecnologías y Sistemas de la Información (DTIC)</t>
  </si>
  <si>
    <t>Dirección de Seguridad (DS)</t>
  </si>
  <si>
    <t>Dirección de Responsabilidad Penal Adolescente (DRPA)</t>
  </si>
  <si>
    <t>Dirección de Operaciones para el Fortalecimiento (DOF)</t>
  </si>
  <si>
    <t>Dirección de Gestión Humana (DGH)</t>
  </si>
  <si>
    <t>Dirección Cárcel Distrital (DCD)</t>
  </si>
  <si>
    <t>Dirección de Bienes para la Seguridad, Convivencia y Acceso a la Justicia (DBSCAJ)</t>
  </si>
  <si>
    <t>Dirección Jurídica y Contractual (DJC)</t>
  </si>
  <si>
    <t>Dirección de Recursos Físicos y Gestión Documental (DRFGD)</t>
  </si>
  <si>
    <t>Dirección Financiera (DF)</t>
  </si>
  <si>
    <t>CONTROL DE CAMBIOS </t>
  </si>
  <si>
    <t>Número de Versión </t>
  </si>
  <si>
    <t>Fecha </t>
  </si>
  <si>
    <t>Descripción </t>
  </si>
  <si>
    <t>1 </t>
  </si>
  <si>
    <t> 31/01/22</t>
  </si>
  <si>
    <t>Formulación y Aprobación en Comité Institucional de Gestión y Desempeño del 31 de enero de 2022 </t>
  </si>
  <si>
    <t>2 </t>
  </si>
  <si>
    <t>01/02/22 </t>
  </si>
  <si>
    <t xml:space="preserve"> 
DIRECCIÓN JURIDICA: Se adiciona la meta No. 3  
PLANEACION: Se realiza ajuste en el nombre la de la meta 10. </t>
  </si>
  <si>
    <t>Proceso:</t>
  </si>
  <si>
    <t>Direccionamento Sectorial e Institucional</t>
  </si>
  <si>
    <t>Código:</t>
  </si>
  <si>
    <t>F- DS- 524</t>
  </si>
  <si>
    <t>Versión:</t>
  </si>
  <si>
    <t>Fecha Aprobación:</t>
  </si>
  <si>
    <t>Documento:</t>
  </si>
  <si>
    <t>Matriz Plan Operativo Anual</t>
  </si>
  <si>
    <t>Fecha de Vigencia: 16/12/2021</t>
  </si>
  <si>
    <t>PROCESO</t>
  </si>
  <si>
    <t>DEPENDENCIA:</t>
  </si>
  <si>
    <t>TIPO DE PROCESO:</t>
  </si>
  <si>
    <t>OBJETIVO PROCESO</t>
  </si>
  <si>
    <t>FECHA DE FORMULACION: DD/MM/AAAA</t>
  </si>
  <si>
    <t>CUANTIFICACIÓN DE LA META</t>
  </si>
  <si>
    <t>HOJA DE LA VIDA DEL INDICADOR</t>
  </si>
  <si>
    <t>ID. META GLOBAL</t>
  </si>
  <si>
    <t>META GLOBAL</t>
  </si>
  <si>
    <t>PONDERACIONES</t>
  </si>
  <si>
    <t>Trimestre I</t>
  </si>
  <si>
    <t>Trimestre II</t>
  </si>
  <si>
    <t>Trimestre III</t>
  </si>
  <si>
    <t>Trimestre IV</t>
  </si>
  <si>
    <t>ANUAL</t>
  </si>
  <si>
    <t>Avance Anual POA</t>
  </si>
  <si>
    <t>NOMBRE INDICADOR</t>
  </si>
  <si>
    <t>DEFINICIÓN</t>
  </si>
  <si>
    <t>UNIDAD DE MEDIDA</t>
  </si>
  <si>
    <t>FÓRMULA INDICADOR</t>
  </si>
  <si>
    <t>TIPO INDICADOR</t>
  </si>
  <si>
    <t>FUENTE DE INFORMACIÓN</t>
  </si>
  <si>
    <t xml:space="preserve">NIVEL DEL INDICADOR </t>
  </si>
  <si>
    <t>ESTRUCTURA DEL INDICADOR</t>
  </si>
  <si>
    <t>PERIODÍCIDAD DE DATOS</t>
  </si>
  <si>
    <t>DISPONIBILIDAD DE DATOS</t>
  </si>
  <si>
    <t xml:space="preserve">LÍNEA BASE </t>
  </si>
  <si>
    <t>INDICADOR POR TEMÁTICA</t>
  </si>
  <si>
    <t>DESAGREGACIÓN GEOGRÁFICA</t>
  </si>
  <si>
    <t>HACE PARTE DE</t>
  </si>
  <si>
    <t>RESPONDE AL CUMPLIMIENTO DE:</t>
  </si>
  <si>
    <t>OBSERVACIONES</t>
  </si>
  <si>
    <t>RESPONSABLES</t>
  </si>
  <si>
    <t>TRIMESTRE I</t>
  </si>
  <si>
    <t>TRIMESTRE II</t>
  </si>
  <si>
    <t>TRIMESTRE III</t>
  </si>
  <si>
    <t>TRIMESTRE IV</t>
  </si>
  <si>
    <t>Prog</t>
  </si>
  <si>
    <t>Eject</t>
  </si>
  <si>
    <t>%Ejec</t>
  </si>
  <si>
    <t>NUMERADOR ( Nombre de la Variable)</t>
  </si>
  <si>
    <t>DENOMINADOR ( Nombre de la variable)</t>
  </si>
  <si>
    <t>Linea Base</t>
  </si>
  <si>
    <t>Vigencia del Indicador</t>
  </si>
  <si>
    <t xml:space="preserve">Vigencia de la linea base </t>
  </si>
  <si>
    <t>Objetivo estratégico o Objetivo de calidad</t>
  </si>
  <si>
    <t>Plan de desarrollo</t>
  </si>
  <si>
    <t>PMR</t>
  </si>
  <si>
    <t>Matriz DOFA</t>
  </si>
  <si>
    <t>Proyectos de Inversion</t>
  </si>
  <si>
    <t>Política de gestión MIPG</t>
  </si>
  <si>
    <t>Planes Institucionales Decreto 612 de 2018</t>
  </si>
  <si>
    <t>Programado</t>
  </si>
  <si>
    <t>Ejecutado</t>
  </si>
  <si>
    <t>Análisis de avance</t>
  </si>
  <si>
    <t>Medio de verificación</t>
  </si>
  <si>
    <t>Medio de verificación.</t>
  </si>
  <si>
    <t xml:space="preserve">Ampliar el alcance de la Certificación de Calidad al 100% de los procesos de la entidad </t>
  </si>
  <si>
    <t>Procesos certificados</t>
  </si>
  <si>
    <t>Ampliar el alcance de la certificación de calidad a todos los procesos de la entidad, Misionales, Estratégicos y de apoyo</t>
  </si>
  <si>
    <t>Porcentaje</t>
  </si>
  <si>
    <t xml:space="preserve">Número de procesos incluidos en el alcance </t>
  </si>
  <si>
    <t>Número de procesos de la Entidad</t>
  </si>
  <si>
    <t>Eficacia</t>
  </si>
  <si>
    <t>Oficina Asesora de Planeación</t>
  </si>
  <si>
    <t>Central</t>
  </si>
  <si>
    <t>Trimestral</t>
  </si>
  <si>
    <t xml:space="preserve">Alta </t>
  </si>
  <si>
    <t>X%</t>
  </si>
  <si>
    <t>Gestión</t>
  </si>
  <si>
    <t xml:space="preserve">Entidad </t>
  </si>
  <si>
    <t xml:space="preserve">
10. Fortalecer la capacidad Institucional y la gestión administrativa que permita el cumplimiento de la misión institucional.
</t>
  </si>
  <si>
    <t xml:space="preserve">7776 - Fortalecimiento de la gestión institucional y la participación ciudadana en la Secretaría Distrital de Seguridad, Convivencia y Justicia en Bogotá </t>
  </si>
  <si>
    <t>6. Fortalecimiento organizacional y simplificación de procesos</t>
  </si>
  <si>
    <t xml:space="preserve">Oficina Asesora de Planeación </t>
  </si>
  <si>
    <t>SIN PROGRAMACIÓN</t>
  </si>
  <si>
    <t>No Aplica</t>
  </si>
  <si>
    <t>Esta meta no reporta avance para el primer trimestre.</t>
  </si>
  <si>
    <t>Actualizar el Modelo de Operación por procesos de la Entidad</t>
  </si>
  <si>
    <t>Mapa de procesos actualizado y adoptado</t>
  </si>
  <si>
    <t xml:space="preserve">Revisión al modelo de operación por procesos y reestructurar sus objetivos y alcance. </t>
  </si>
  <si>
    <t>Número</t>
  </si>
  <si>
    <t xml:space="preserve">Mapa de procesos actualizado </t>
  </si>
  <si>
    <t>NA</t>
  </si>
  <si>
    <t>Se adelantaron reuniones con los siguientes procesos: Diccionamiento estratégico, gestión contractual y gestión de recursos físicos y documental.Adicionalmente, se elaboró y presentó el instrumento de auto diagnóstico de procesos.</t>
  </si>
  <si>
    <t>Implementar un proyecto para innovar en la planeación del Sector de Seguridad, Convivencia y Justicia y su articulación con los organismos de Seguridad Convivencia y Justicia.</t>
  </si>
  <si>
    <t>Proyecto de innovación para la planeación implementado</t>
  </si>
  <si>
    <t>Se espera avanzar en la implementación del proyecto de innovación durante la vigencia 2022</t>
  </si>
  <si>
    <t xml:space="preserve">Avance en el diseño e implementación del proyecto </t>
  </si>
  <si>
    <t>Proyecto diseñado e implementado</t>
  </si>
  <si>
    <t xml:space="preserve">Media </t>
  </si>
  <si>
    <t>Se desarrolló el Proyecto de innovación para la planeación por capacidades y se presentó a los Subecretarios y directores. Se dispuso como primer taller la definición de las capacidades organizacionales de la SSCJ</t>
  </si>
  <si>
    <t xml:space="preserve">Presentación de la Metodología - Pendiente presentación al Secretario y su equipo. </t>
  </si>
  <si>
    <t>Desarrollar un esquema de seguimiento a la ejecución presupuestal de la inversión</t>
  </si>
  <si>
    <t>Esquema de seguimiento a la ejecución presupuestal desarrollado</t>
  </si>
  <si>
    <t>Se espera apoyar la ejecución presupuestal alineada con la misión institucional y las metas del Plan de Desarrollo</t>
  </si>
  <si>
    <t>Actividades ejecutadas</t>
  </si>
  <si>
    <t>Actividades programadas</t>
  </si>
  <si>
    <t>Mensual</t>
  </si>
  <si>
    <t>Debilidad: La ejecución presupuestal de la Entidad se realizó por debajo del 90%</t>
  </si>
  <si>
    <t>2. Gestión presupuestal y eficiencia del gasto público</t>
  </si>
  <si>
    <t>2. Plan Anual de Adquisiciones</t>
  </si>
  <si>
    <t>Se cuenta con un documento en donde se presentan los lineamientos para realizar el seguimiento a los proyectos de inversión. Ademas se está desarrollando un reporte en Power BI que permite disponer de información actualizada en cuanto a la ejecución de los recursos de inversión de la entidad.</t>
  </si>
  <si>
    <t>Documento con los lineamientos de seguimiento cargado en One Drive y actas de reunión sobre la definicion de información a tener en cuenta para el desarrollo del infome en el aplicativo Power BI.</t>
  </si>
  <si>
    <t>Elaborar diagnóstico sobre la sistematización de los Planes Institucionales: Plan Operativo Anual - POA, Plan Integral de Seguridad Ciudadada y Convivencia y Plan Anticorrupción y de Atención al Ciudadano - PAAC</t>
  </si>
  <si>
    <t>Diagnóstico elaborado</t>
  </si>
  <si>
    <t>Se espera optimizar el manejo de Los planes Institucionales, administrando en tiempo real el manejo de los mismos</t>
  </si>
  <si>
    <t xml:space="preserve">planes sistematizados </t>
  </si>
  <si>
    <t>Planes previstos a sistematizarse (3)</t>
  </si>
  <si>
    <t xml:space="preserve">Debilidad:  Manejo manual de los Planes Institucionales </t>
  </si>
  <si>
    <t xml:space="preserve">10. Plan Estratégico de Tecnologías de la Información y las Comunicaciones  PETI </t>
  </si>
  <si>
    <t>Formular la Política de Sistema de Administración de Riesgos de Lavado de Activos y Financiación del Terrorismo  (SARLAFT)</t>
  </si>
  <si>
    <t>Formulación de la Política de SARLAFT</t>
  </si>
  <si>
    <t>Desarrollar el documento Política de SARLAFT para adopción y aplicación en la entidad de acuerdo a la informacion recibida por la Secretaria General y la ONUDC</t>
  </si>
  <si>
    <t>Politica SARLAFT Formulada</t>
  </si>
  <si>
    <t>Politica SARLAFT programada</t>
  </si>
  <si>
    <t>Interna</t>
  </si>
  <si>
    <t>Desactualización de procesos, procedimientos, riesgos e indicadores</t>
  </si>
  <si>
    <t>Normas ISO y Modelo Integrado de Planeación y Gestión - MIPG</t>
  </si>
  <si>
    <t>Se realizó diagnostico con los procesos OCI, JC se deben complementar conceptos con los procesos de AS, GF,GT y GH una vez finalizado el proceso se permitira establecer los aspectos iniciales de contexto de la entidad a tener en cuenta para la formulacion de la Politica SARLAFT</t>
  </si>
  <si>
    <t>Diagnostico realizado</t>
  </si>
  <si>
    <t xml:space="preserve">Implementar estrategia de capacitación para el uso y apropiación del sistema Portal MIPG. </t>
  </si>
  <si>
    <t>Porcentaje de implementación de la estrategia de capacitación en portal MIPG</t>
  </si>
  <si>
    <t xml:space="preserve">Establecer e implementar mecanismos de capacitación para eluso y apropiación del sistema Portal MIPG. </t>
  </si>
  <si>
    <t>No. De mecanismos de capacitación realizadas</t>
  </si>
  <si>
    <t xml:space="preserve">Mecanismos de capacitación programados </t>
  </si>
  <si>
    <t>Mecanismos de Capacitación</t>
  </si>
  <si>
    <t xml:space="preserve">
10. Fortalecer la capacidad Institucional y la gestión administrativa que permita el cumplimiento de la misión institucional.</t>
  </si>
  <si>
    <t>3. Gestión Estratégica del Talento Humano</t>
  </si>
  <si>
    <t>5. Plan Estratégico de Talento Humano</t>
  </si>
  <si>
    <t xml:space="preserve">EL 15 y 17 de febrero se realizó capacitación sobre los módulos de producto no conforme y mipg a los roles de administrador como insumo para la entrada en operación del sistema. 
Se tiene establecido para el mes de abril el desarrollo de una mesa de trabajo con la Oficina Asesora de Comunicaciones para identificar otros medios de apropiación de portal MIPG y documentar la estrategia masiva. </t>
  </si>
  <si>
    <t>CAPACITACIÓN MÓDULO PNC CAPACITACIÓN MÓDULO MIPG
Asistencias</t>
  </si>
  <si>
    <t>Acompañar metodológicamente la formulación y realizar el  seguimiento a Planes Institucionales: Plan Estratégico institucional PEI, Plan de Acción- POA, Plan Anticorrupción y de Atención al Ciudadano- PAAC, Plan de Adecuación y Sostenibilidad</t>
  </si>
  <si>
    <t>Planes Institucionales formulados y con seguimiento</t>
  </si>
  <si>
    <t>Se espera efectuar efectuar seguimientos a los Planes Institucionales en el marco de la normatividad vigente para la retroalimentación de la entidad, la adopción de acciones de mejora y el cumplimiento misional de la entidad</t>
  </si>
  <si>
    <t>Seguimientos realizados</t>
  </si>
  <si>
    <t>Seguimientos previstos (x)</t>
  </si>
  <si>
    <t>Seguimientos</t>
  </si>
  <si>
    <t>Formulación y seguimiento de planes institucionales y del Plan de Desarrollo</t>
  </si>
  <si>
    <t>1. Planeación Institucional</t>
  </si>
  <si>
    <t>Acuerdo  Plan de Desarrollo distrital Acuerdo 761 de 2020,
Decreto 416/2016 Manual de Funciones SCJ
Ley 1474 /2011 Estatuto Anticorrupción</t>
  </si>
  <si>
    <t xml:space="preserve">Para el corte primer trimestre se realizó: Formulación POA 2022 y Seguimiento; Formulación PAAC y Solicitud de Seguimiento. El Plan de Adecuación y Sostenibilidad fue formulado en el primer trimestre y encuentra en proceso de validación para su publicación  </t>
  </si>
  <si>
    <t>Documentos de formulación y seguimiento.  Se aclara que el seguimiento solicitado en el mes de marzo, será reportado en el mes de abril por tratarse de informes mes vencido.</t>
  </si>
  <si>
    <t>Realizar el seguimiento y registro al 100% de los compromisos  de la SDSCJ en de las Políticas Públicas Distritales y otros Planes de Acción interinstitucionales con compromisos de la SDSCJ</t>
  </si>
  <si>
    <t>Seguimiento a los compromisos de la SDSCJ en las Políticas Públicas Distritales y otros Planes</t>
  </si>
  <si>
    <t>Cumplimiento de los conpromisos institucionales en las políticas públicas y otros planes de acción interinstitucionales</t>
  </si>
  <si>
    <t>Seguimientos programados (X)</t>
  </si>
  <si>
    <t>seguimientos</t>
  </si>
  <si>
    <t>Semanal</t>
  </si>
  <si>
    <t xml:space="preserve">Distrital </t>
  </si>
  <si>
    <t>Debilidades en el control a los procesos de seguimiento de las Políticas Publicas Disdistritales aprobadas y otros planes de acción insterinstitcionales</t>
  </si>
  <si>
    <t>Decreto Distrital 668 de 2017</t>
  </si>
  <si>
    <t xml:space="preserve">Para la meta del 2022 se registran:
Planes de Acción de Políticas Distritales. Reportes de cierre cuarto trimestre 2021, tramitados en el primer trimestre 2022. 
Otros Planes de Acción. Derivados de actos administrativos y de instancias de coordinación del sistema distrital de coordinación institucional, en el marco del Decreto 257 de 2006. </t>
  </si>
  <si>
    <t>Correos electrónicos tramitados para la gestión del reporte, internos hacia la consolidación de reportes y externos de remisión de los instrumentos de seguimientos.</t>
  </si>
  <si>
    <t>Gestionar el cumplimiento de los requerimientos derivados del Plan de Ordenamiento Territorial Vigente que impliquen al sector de Seguridad, defensa, convivencia y justicia.</t>
  </si>
  <si>
    <t xml:space="preserve"> POT implementado
</t>
  </si>
  <si>
    <t>Se espera generar los procesos y procedimientos al interior de la entidad que permitan la toma de decisiones en terminos urbanisticos, para la implentacion de temas de ordenamiento territorial que impliquen al sector de Seguridad, Defensa, Convivencia y Justicia.</t>
  </si>
  <si>
    <t>Diseño e implementacion normativa</t>
  </si>
  <si>
    <t>Diseño e implementacion normativa prevista</t>
  </si>
  <si>
    <t>Diseño e implementacion normativa realizada (100%)</t>
  </si>
  <si>
    <t xml:space="preserve">Ley 388 de 1997
Decreto 555 de 2021
</t>
  </si>
  <si>
    <t>Se suscribió la resolución 0149 del 29 de marzo de 2022, la cual adoptó el procedimiento PD-DS-17 “Concepto de viabilidad de localización y desarrollo en materia de servicios sociales de seguridad ciudadana, defensa, convivencia y justicia”, en el cual se consignan los requisitos y lineamientos que, en adelante, deben seguir quienes tengan a su cargo el desarrollo de los equipamientos del sector.
Se genera el Concepto de viabilidad de localización y desarrollo para la URI Suba
Se remite el Informe anual al Concejo Distrital - Acuerdo 223 de 2006 del año 2021</t>
  </si>
  <si>
    <t>Resolución 0149 20220329 Adopta procedimiento viabilizar localización equipamientos del sector
20221100107113_Memorando Alcance SAJ CVLD URI Suba
Informe anual al Concejo Distrital - Acuerdo 223 de 2006 - 2021</t>
  </si>
  <si>
    <t>Implementar el 100% de los programas Ambientales, que permitan  mejorar la calidad de vida de los funcionarios y usuarios de la entidad</t>
  </si>
  <si>
    <t>Programas ambientales implememtados</t>
  </si>
  <si>
    <t>Mejorar las condiciones socioambientales de los funcionarios  y usuarios de la entidad</t>
  </si>
  <si>
    <t>Programas</t>
  </si>
  <si>
    <t>Progrmas Implementados</t>
  </si>
  <si>
    <t>Total Programas</t>
  </si>
  <si>
    <t>Decreto 540 de 2013 por el cual se adopta el PIGA</t>
  </si>
  <si>
    <t>(31 de 31) Se realiza el acompañamiento, medición y control del desempeño dela gestión ambiental  de 25 sedes de la secretaria (  CENTRAL, CÁRCEL DISTRITAL, CÁRCEL DISTRITAL, CENTRO DE COMANDO, CONTROL, COMUNICACIONES Y COMPUTO (C4), CENTRO DE TRANSLADO POR PROTECCIÓN (CTP), CASA DE JUSTICIA SAN CRISTÓBAL, CASA DE JUSTICIA USME, CASA DE JUSTICIA BOSA, CASA DE JUSTICIA MARTIRES, CASA DE JUSTICIA CIUDAD BOLIVAR, CASA DE JUSTICIA KENNEDY, CASA DE JUSTICIA FONTIBON, CASA DE JUSTICIA USAQUEN, CASA DE JUSTICIA CIUDAD JARDIN.SUBA 1, CASA DE JUSTICIA BARRIOS UNIDOS, CASA DE JUSTICIA CALLE 45, CASA DE JUSTICIA ENGATIVA, CENTRO ESPECIAL DE RECLUSIÓN, CASA DE JUSTICIA RESTAURATIVA SANTA FE , CASA LIBERTAD, CESPA,  CENTRO DE JUSTICIA JUVENIL Y RESTAURATIVO LA VICTORIA, BODEGA FONTIBÓN, BODEGA ARCHIVO ALÁMOS, CAMPO VERDE) y 6 talleres, proceso que involucra un proceos de capacitación en los progrmas de gestión del Plan Istitucional de Gestión ambiental,</t>
  </si>
  <si>
    <t xml:space="preserve"> Formato F-DS-115 Seguimiento y Control PIGA diligenciado
</t>
  </si>
  <si>
    <t>Apoyar la articulación, el acompañamiento  y asistencia a las Subsecretarías misionales y a la MEBOG, en la actualización de los criterios de elegibilidad y viabilidad del Sector, así como de sus anexos técnicos, para los Fondos de Desarrollo Local</t>
  </si>
  <si>
    <t>Criterios de elegibilidad y viabilidad actualizados</t>
  </si>
  <si>
    <t>Cooperar y articular desde la OAP en las gestiones que deban ser adelantadas por las Subsecretarías misionales y a la MEBOG, para la formulación y/o actualización de los criterios de elegibilidad y viabilidad del Sector, así como de sus anexos técnicos.</t>
  </si>
  <si>
    <t>Documento</t>
  </si>
  <si>
    <t>Documento de Criterios de elebibilidad y viabilidad</t>
  </si>
  <si>
    <t>Anual</t>
  </si>
  <si>
    <t xml:space="preserve">_x000D_
10. Fortalecer la capacidad Institucional y la gestión administrativa que permita el cumplimiento de la misión institucional._x000D_
</t>
  </si>
  <si>
    <t>Circular 01 de 2021 y Circular 03 de 2021</t>
  </si>
  <si>
    <t>Se adelantó con los FDL las mesas técnicas coordinadas con la MEBOG desde el mes de febrero, para determinar las necesidades por cada uno de los componentes de gasto, asociados a la linea de inversión de dotaciones de organismos de seguridad, con base en esto, se articuló con la MEBOG, la Dirección Técnica y la DIrección de Tecnología, larevisión del anexo  (necesidadesde FDL), así como la revisión de las fichas técnicas de nuevos elementos que debieron tenerse en cuenta. De otra parte se articuló y socilaizó con los profesionales delegados de las Subsecretarias de Seguridad, Acceso e Inversiones, los lineamientos y acciones para la actualización de los criterios de elegibilidad y viabilidad asociados con las lineas de inversión de Promoción a la convivencia ciudadana, Acceso a la Justicia y Dotaciones a organismos de seguridad. Producto de toda esta gestión, se consolidó por la OAP, el documento actualizado de criterios de elegibilidad y viabilidad, así como la actualización de los anexos 2, 3, 5, 6 y 8, los cuales fueron enviados a la Jefe de oficina el 31 de marzo para posteior envio a la SDP el 1 de abril de 2022</t>
  </si>
  <si>
    <t>https://scjgovcol.sharepoint.com/sites/OficinaAsesoradePlaneacin/Documentos%20compartidos/Forms/AllItems.aspx?id=%2Fsites%2FOficinaAsesoradePlaneacin%2FDocumentos%20compartidos%2FFONDOS%20DE%20DESARROLLO%20LOCAL%2FCRITERIOS%2FActualizaci%C3%B3n%202022&amp;viewid=a65e41cb%2D8bf7%2D444c%2D8b0e%2D18182b3957a0</t>
  </si>
  <si>
    <t> </t>
  </si>
  <si>
    <t>FORMULACIÓN DEL PLAN OPERATIVO Ó PLAN DE GESTIÓN</t>
  </si>
  <si>
    <t>SEGUIMIENTO AL PLAN OPERATIVO  O PLAN DE GESTIÓN</t>
  </si>
  <si>
    <r>
      <t>Producir 10 campañas</t>
    </r>
    <r>
      <rPr>
        <b/>
        <sz val="10"/>
        <rFont val="Franklin Gothic Book"/>
        <family val="2"/>
      </rPr>
      <t xml:space="preserve"> </t>
    </r>
    <r>
      <rPr>
        <sz val="10"/>
        <color rgb="FF000000"/>
        <rFont val="Franklin Gothic Book"/>
        <family val="2"/>
      </rPr>
      <t>free press y pautadas  anuales de comunicación externa, que den cuente de la misionalidad de la Secretaría de Seguridad, Convivencia y Justicia.</t>
    </r>
  </si>
  <si>
    <t>Avance en el desarrollo de campañas de comunicación externa.</t>
  </si>
  <si>
    <t xml:space="preserve">Seguir posicionado a la SDSCJ como una entidad que busca mejorar la seguridad, la convivencia y la justicia de la ciudadanía. </t>
  </si>
  <si>
    <t xml:space="preserve">Campañas de comunicación externa. </t>
  </si>
  <si>
    <t>Campañas externas programadas</t>
  </si>
  <si>
    <t xml:space="preserve">Campañas  externas ejecutadas  </t>
  </si>
  <si>
    <t>Efectividad</t>
  </si>
  <si>
    <t>Necesidades de las áreas del nivel central, o sectorial  o alcaldías:
 documentos,
 estadísticas,
monitoreo de medios situación real</t>
  </si>
  <si>
    <t>Valor absoluto</t>
  </si>
  <si>
    <t xml:space="preserve">Semestral </t>
  </si>
  <si>
    <t>10. Fortalecer la capacidad Institucional y la gestión administrativa que permita el cumplimiento de la misión institucional.</t>
  </si>
  <si>
    <t>5. Transparencia, acceso a la información pública y lucha contra la corrupción</t>
  </si>
  <si>
    <t>Plan Estratégico Institucional PEI</t>
  </si>
  <si>
    <t>Decreto 657 de 2011
Acuerdo 637 de 2016</t>
  </si>
  <si>
    <t>Jefe OAC, Líder campañas y periodistas fuente</t>
  </si>
  <si>
    <t>Alcanzamos la meta La Oficina Asesora de Comunicaciones realizó las tres campañas externas programadas:
1. Campaña “Toma a las localidades” con oferta institucional y operativos IVC: estrategias de prevención y control del delito encaminadas a mitigar los factores de riesgo asociados a los principales delitos y contravenciones que afectan la seguridad y convivencia de la ciudadanía. #JuntoscuidamosBogota. Aquí registramos las actividades que componen esta estrategia.                          
2. Campaña de recompensas Unidos por la vida: La campaña consiste en pagar recompensas a las personas que brinden información veraz y confiable que contribuya a la captura de delincuentes, al esclarecimiento de homicidios y a evitar hechos terroristas en la ciudad.
3. Campaña pautada en medios de comunicación: “Elección de Jueces y de Juezas de Paz y de Reconsideración”. La OAC produjo cuñas radiales para divulgar la jornada electoral que permitiría elegir a los jueces y a las juezas de paz y de reconsideración. Pautó en las emisoras populares y en los programas de noticias. Llegó con la cuña a todos los estratos. El costo de la inversión fue de $ $299.940.150 pesos.</t>
  </si>
  <si>
    <t>Word con artes gráficos sobre cada campaña para redes sociales y con los link donde pueden escuchar las
cuñas radiales</t>
  </si>
  <si>
    <t>Desarrollar 8 campañas anuales de comunicación interna, que aporten al fortalecimiento institucional de la Secretaría de Seguridad, Convivencia y Justicia.</t>
  </si>
  <si>
    <t>Avance en el desarrollo de campañas de comunicación interna.</t>
  </si>
  <si>
    <t>Realizar la segmentación de contenidos en atención a las partes interesadas de la Secretaría para promover participación en actividades de bienestar, fomentar valores y convocar la solidaridad</t>
  </si>
  <si>
    <t>Campañas de comunicación interna.</t>
  </si>
  <si>
    <t>Campañas internas programadas.</t>
  </si>
  <si>
    <t>Campañas internas ejecutadas</t>
  </si>
  <si>
    <t>Necesidades de Talento Humano, Recursos físicos, DTSI
PIGA,
 Sector
Consejería de Comunicaciones de la Alcaldía Mayor</t>
  </si>
  <si>
    <t>Decreto 657 de 2011
Acuerdo 637 de 2017</t>
  </si>
  <si>
    <t>Líder Comunicación Interna
Profesional apoyo
Equipo Audiovisual, Equipo de Diseño</t>
  </si>
  <si>
    <t>Se alcanzó la meta del 100% al realizar las tres campañas programadas:
1.Campaña "Conoce nuestra Entidad":  difusión de la distribución de las dependencias por piso en la sede central. Se divulgó por correo masivo, fondos de escritorio de los equipos de cómputo y pantallas de TV la información relacionada con la distribución de las áreas de la Entidad en la Sede Central.
2.Campaña "Cultura y Respeto en la Entidad":  el buen uso de los ascensores para posicionar a nivel interno la cultura del respeto y el buen  comportamientoal interior de los ascensores del nivel central.
3.Campaña "Valores de Integridad": Marzo mes del respeto exaltando la labor de los Gestores de Convivencia en garantía armónica de los eventos masivos en la ciudad bajo la premisa del respeto a los demás.</t>
  </si>
  <si>
    <t>Link de
Boletín interno
correo masivo
Fondo de escritorio</t>
  </si>
  <si>
    <t>Producir 1.500 piezas incluidas sus adaptaciones de formato al año</t>
  </si>
  <si>
    <t xml:space="preserve">Avance en el desarrollo de piezas gráficas </t>
  </si>
  <si>
    <t>Divulgar a través de la prudcción y publicación de piezas gráficas  mensajes, acciones, convocatorias  y servicios para posicionar  la política de seguridad entre  la opinión pública</t>
  </si>
  <si>
    <t xml:space="preserve">Piezas gráficas </t>
  </si>
  <si>
    <t>Requerimientos de las áreas a través del formato 571
Correo del Despacho
Chat Despacho</t>
  </si>
  <si>
    <t>Decreto 657 de 2011
Acuerdo 637 de 2018</t>
  </si>
  <si>
    <t>Coordinador Diseño Gráfico, Diseñadores Gráficos y líder de Gestión Documental</t>
  </si>
  <si>
    <t>Cumplimos la meta de las 376 artes diseñados pera este trimestre. La producción se cumplió a cabalidad</t>
  </si>
  <si>
    <t>Excel</t>
  </si>
  <si>
    <t>Aumentar en un 19% de los contenidos trimestrales (76% anual) que se publican en todas las redes sociales (Facebook, Twitter, Instagram)  en comparación con el año 2021.</t>
  </si>
  <si>
    <t>Avance en la producción de contendios en las redes sociales.</t>
  </si>
  <si>
    <t>Aumentar la publicación de contendidos en las redes sociales a través de una estrategia en la que las historias y los testimoniales en video generen credibilidad en las estrategias de seguridad, convivencia y justicia de la Entidad</t>
  </si>
  <si>
    <t>Contenidos publicados</t>
  </si>
  <si>
    <t xml:space="preserve"># de contenidos actual - # de contenidos anterior. </t>
  </si>
  <si>
    <t>Número de contenido anterior x 5 /100</t>
  </si>
  <si>
    <t>Comunicados de prensa
eventos,
entrevistas
Reportes de la Mebog
Campañas
Cubrimientos</t>
  </si>
  <si>
    <t>Primer trimestrre=1.500
Segundo trimestre=1.596 Tercer trimestre 1.774 Cuarto trimestre=1.225 total año:  6.095</t>
  </si>
  <si>
    <t>Decreto 657 de 2011
Acuerdo 637 de 2019</t>
  </si>
  <si>
    <t xml:space="preserve">
 </t>
  </si>
  <si>
    <t xml:space="preserve">  Comunity Mannager, líder equipo de diseño  líder equipo audiovisual</t>
  </si>
  <si>
    <t xml:space="preserve">Meta 2022 (+19%) en el primer trimestre
Ejecutado:  2743 (100%)
PUBLICACIONES PRIMER TRIMESTRE 2021 (ENE-MAR):
TWITTER: 733
FACEBOOK: 579
INSTAGRAM: 188
TOTAL (corte a marzo) = 1.500
En este trimestre teníamos proyectada una meta trimestral de 19% y ejecutamos un 19%  La meta se logró gracias a que  este año se empezó a realizar mayor cobertura a los eventos de la Secretaría a través de las redes sociales, no solo de las actividades del Secretario,sino  también de las demás áreas de la Entidad. 2. Se ha incrementado la producción  de videos en la Oficina de Comunicaciones para hacerle mayor difusión a los resultados de las accciones y campañas de la Secretaría.  3. De igual manera, la reactivación y el regreso a la presencialidad influyó  al aumento en el número de publicaciones, ahora son más las actividades que se realizan y se cubren por parte de la oficina y de la Secretaría. </t>
  </si>
  <si>
    <t>Word</t>
  </si>
  <si>
    <t>Publicar y replicar 70 comunicados de prensa anuales enviados a los medios de comunicación</t>
  </si>
  <si>
    <t>Publicación de Comunicados de prensa enviados a los medios de comunicación</t>
  </si>
  <si>
    <t>Visibilizar a través de la producción de comunicados de prensa la gestión de la entidad.</t>
  </si>
  <si>
    <t xml:space="preserve">Número de comunicados de prensa enviados a los  medios de comunicación </t>
  </si>
  <si>
    <t xml:space="preserve">número de comunicados programados </t>
  </si>
  <si>
    <t xml:space="preserve">número de comunicados ejecutados </t>
  </si>
  <si>
    <t>Decreto 657 de 2011
Acuerdo 637 de 2020</t>
  </si>
  <si>
    <t>Equipo redactores comunicación externa</t>
  </si>
  <si>
    <t>Cumplimos la meta programada de  25 comunicados de prensa dado que  en 2022 Bogotá vive un período electoral en el que se están registrando ataques terroristas en la ciudad, lo que ha demandado múltiples estrategias por parte de la Administración Distrital para fortalecer la seguridad . Estas estrategias  debieron ser divulgadas  por la Secretraría a los periodistas por medio de un  alto número  de comunicados de prensa.</t>
  </si>
  <si>
    <t>OFICINA DE CONTROL INTERNO</t>
  </si>
  <si>
    <t>Realizar seguimiento, evaluación y fortalecimiento del sistema de control interno (PAA)</t>
  </si>
  <si>
    <t>Informes de auditoria y/o seguimiento</t>
  </si>
  <si>
    <t>Informar de manera sistemática, objetiva, independiente, efectiva y eficaz sobre  los procesos, actividades, operaciones y resultados de la Secretaria Distrital de Seguridad, Convivencia y Justicia.</t>
  </si>
  <si>
    <t># de informes</t>
  </si>
  <si>
    <t>Auditorias Realizadas</t>
  </si>
  <si>
    <t>Auditorias Programadas</t>
  </si>
  <si>
    <t>Oficina de Control Interno y Procesos auditados</t>
  </si>
  <si>
    <t>Baja</t>
  </si>
  <si>
    <t>Un nuevo contrato social y ambiental para la Bogotá del Siglo XXI”</t>
  </si>
  <si>
    <t>Proyecto: Fortalecer y mantener las dimensiones para la implementación del Modelo Integrado de Planeación y Gestión. 
Meta Plan: Garantizar al 100% el fortalecimiento de la política de integridad y transparencia en la gestión pública en la Secretaría de Seguridad, Convivencia y Justicia</t>
  </si>
  <si>
    <t>Planeación y ejecución de auditorias basadas en riesgos (DAFP) con validación de la Alta Dirección.</t>
  </si>
  <si>
    <t>Fortalecimiento de la gestión institucional y la participación ciudadana en la Secretaría Distrital de Seguridad, Convivencia y Justicia Bogotá</t>
  </si>
  <si>
    <t>Fortalecer la capacidad Institucional y la gestión administrativa que permita el
cumplimiento de la misión institucional.</t>
  </si>
  <si>
    <t>Decreto 648 de 2017</t>
  </si>
  <si>
    <t>La información que se solicita es al interior de la entidad</t>
  </si>
  <si>
    <t>Oficina de Control Interno</t>
  </si>
  <si>
    <t>Para el primer trimestre de la vigencia, se emitieron en total 22 informes conforme a la programación en el Plan Anual de Auditoría, relacionados de la sigueinte manera: 8 informes de ley; 5 auditorias de evaluación al sistema de control interno; 3 seguimientos de entes de control, 1 informe clasificado en la valoración del riesgo; y 5 actividades de asesoriamiento y acompañamiento de acuerdo con los comités programados y los citados a los que la Oficina de Control Interno tiene voz</t>
  </si>
  <si>
    <t>Plan Anual de Auditoria para el primer trimestre de 2022, cuenta con los links de publicación de informes y radicados de orfeo</t>
  </si>
  <si>
    <t>Enfoque hacia la prevención</t>
  </si>
  <si>
    <t>Actividades de fomento del autocontrol.</t>
  </si>
  <si>
    <t>Actividades de promoción del fomento del autocontrol a través de metodologías y buenas prácticas</t>
  </si>
  <si>
    <t>Actividades fomento del autocontrol ejecutadas</t>
  </si>
  <si>
    <t>Actividades fomento del autocontrol planificadas</t>
  </si>
  <si>
    <t>Oficina de Control Interno y Procesos Auditados</t>
  </si>
  <si>
    <t>Información relevante derivada de los informes emitidos por la OCI.</t>
  </si>
  <si>
    <t>Para el periodo no se programaron actividades en la meta 2</t>
  </si>
  <si>
    <t>N/A</t>
  </si>
  <si>
    <t>Evaluar los Riesgos del Procesos y de corrupción</t>
  </si>
  <si>
    <t>Informes de Seguimiento a riesgos de proceso y corrupción</t>
  </si>
  <si>
    <t>Detectar e informar las alertas sobre posibles riesgos o la materialización de los riesgos existentes para proveer una evaluación objetiva a la institución, a través de la presentación de informes relativos a la efectividad y aplicación de las políticas y controles en materia de riesgos asegurando el sistema de control interno.</t>
  </si>
  <si>
    <t>Informes de seguimiento a riesgos realizados</t>
  </si>
  <si>
    <t>Informes de seguimiento a riesgos Programados</t>
  </si>
  <si>
    <t>Oficina Asesora de Planeación y procesos de la Entidad</t>
  </si>
  <si>
    <t>Ley 1474 de 2011</t>
  </si>
  <si>
    <t>1, Se realizo el seguimiento a los Controles asociados a los Riesgos Estratégicos, por Procesos, de Seguridad Digital y la Gestión de Oportunidades Institucionales de la SDSCJ, cuarto trimestre de 2021. El resultado del seguimiento se comunicó a todas las Subdirecciones y Oficinas de la entidad el 15 de febrero 2022 por medio del memorando de ORFEO 20221300078853, así mismo, se publicó en la página Web de la entidad.
2. Se realizó Informe tercer seguimiento Plan Anticorrupción y de Atención al Ciudadano 2021 y al Mapa de Riesgos de Corrupción 2021 presentado con Radicado No. 20221300053033, al radicado se adjuntaron en ORFEO las Matrices tercer seguimiento Plan Anticorrupción y de Atención al Ciudadano 2021 y al Mapa de Riesgos de Corrupción 2021.
De igual forma en cumplimiento de la Ley 1474 de 2011, articulo 73 y 76, Decreto 2461 de 2015, en su artículo 5, se realizó la publicación de las matrices del  Plan Anticorrupción y de Atención al Ciudadano 2021 y al Mapa de Riesgos de Corrupción 2021, dentro de los términos de ley en la página de la SDSCJ, como se evidencia en el siguiente link: https://scj.gov.co/es/transparencia/planeacion-presupuesto-ingresos/otros-informes</t>
  </si>
  <si>
    <t>Informe de seguimiento a los controles asciados a los riesgos estrátegicos por proceso IV trimestre de 2021 20221300078853
Informe seguimiento al PAAC III cuatrimestre de 2021 20221300053033</t>
  </si>
  <si>
    <t>Elaborar informes de seguimiento a Planes de Mejoramiento internos y externos.</t>
  </si>
  <si>
    <t>Informes de Seguimiento a planes de mejoramiento</t>
  </si>
  <si>
    <t>Informar sobre el cumplimiento de las acciones encaminadas a cerrar observaciones o hallazgos de manera oportuna y eficaz, garantizando la operación de la Entidad.</t>
  </si>
  <si>
    <t>Informes de seguimiento a planes de mejoramiento realizados</t>
  </si>
  <si>
    <t>Informes de seguimiento planes de mejoramiento programados</t>
  </si>
  <si>
    <t>Oficina de Control Interno y Procesos</t>
  </si>
  <si>
    <t>1. Plan de Mejoramiento Interno: * Para el periodo octubre a diciembre 2021, la Oficina de Control Interno, luego de cotejar los datos contenidos en las evidencias aportadas por las dependencias responsables, dio cierre a doce (12) acciones, las cuales se encuentran en espera de concepto de efectividad por parte del Ente de Control.
* En términos generales, 57 acciones se encuentran en espera de evaluación y concepto de efectividad por parte del Ente de Control, 25 acciones están en términos de tiempo para su ejecución y una (1) acción se presenta vencida.
Informe radicado a través de memorando 20221300068903
2. Plan de Mejoramiento Institucional: * Se reportaron 81 acciones del Plan de Mejoramiento Institucional, ante la plataforma de Contraloría de Bogotá - SIVICOF. Se obtuvo el certificado de Recepción de Información, del storm web, el 14/02/2022.
Informe radicado a través de memorando 20221300080783</t>
  </si>
  <si>
    <t>Informe de seguimiento al Plan de Mejoramiento Interno IV trimestre de 2021 20221300068903
Informe de seguimiento al Plan de Mejoramiento Institucional de la SDSCJ IV trimestre de 2021 20221300080783</t>
  </si>
  <si>
    <t>Asesorar a la alta dirección  a través del Comité de Coordinación Interinstitucional de Contro Interno CICCI y participación en comites convocados por la alta dirección.</t>
  </si>
  <si>
    <t>Porcentaje de asistencia y participación en comités</t>
  </si>
  <si>
    <t>Asesorar a la dirección en las actividades preventivas y alertas necesarias para el cumplimiento de las metas y objetivos institucionales.</t>
  </si>
  <si>
    <t>% de asistencia a comités</t>
  </si>
  <si>
    <t>Comités en los que se participó</t>
  </si>
  <si>
    <t>Comités programados en el periodo</t>
  </si>
  <si>
    <t xml:space="preserve">Receptividad de la alta dirección y de los procesos frente al ejercicio de auditoria  liderado por Oficina de Control Interno. </t>
  </si>
  <si>
    <t>Asistencia a los comités a los que la OCI sea convocada</t>
  </si>
  <si>
    <t>Se programó y asistió al Comité Institucional de Control Interno el 31 de enero de 2022
Asistencia al 100% de los comités citados: Comité Institucional de Gestión y Desempeño, Comité de Conciliación, Comité de Contratación, Comité de Pasivos Exigibles</t>
  </si>
  <si>
    <t>Comité Institucional de Control Interno Acta 31 de enero de 2022
Actas y citaciones de comités que no estan a cargo de la OCI</t>
  </si>
  <si>
    <t>Realizar 4 ciclos de capacitaciones en temas que permitan  prevenir las conductas con incidencia disciplinaria</t>
  </si>
  <si>
    <t>Capacitaciones</t>
  </si>
  <si>
    <t>Ciclos de capacitaciones en temas que permitan  prevenir las conductas con incidencia disciplinaria en la Secretaría de Seguridad Convivencia y Justicia</t>
  </si>
  <si>
    <t>ciclo de capacitación (capacitaciones por tema)</t>
  </si>
  <si>
    <t>Número de ciclos de capacitaciones realizadas durante el periodo que  permitan  prevenir las conductas con incidencia disciplinaria</t>
  </si>
  <si>
    <t>Número deciclos  capacitaciones programadas durante el periodo que  permitan  prevenir las conductas con incidencia disciplinaria</t>
  </si>
  <si>
    <t>Listados de asistencia</t>
  </si>
  <si>
    <t xml:space="preserve">Los servidores reciben continua capacitación en temas de derecho disciplinario y otras áreas del Derecho lo que les permite estar actualizados en las normas aplicables al proceso y adelantar los procesos disciplinarios con idoneidad 
-La Oficina en colaboración con la Dirección de Gestión Humana brinda capacitación frecuente a los servidores de la entidad en temas disciplinarios con el fin de fortalecer la prevención de las faltas disciplinarias
Los servidores reciben continua capacitación en temas de derecho disciplinario y otras áreas del Derecho lo que les permite estar actualizados en las normas aplicables al proceso y adelantar los procesos disciplinarios con idoneidad 
-La Oficina en colaboración con la Dirección de Gestión Humana brinda capacitación frecuente a los servidores de la entidad en temas disciplinarios con el fin de fortalecer la prevención de las faltas disciplinarias
</t>
  </si>
  <si>
    <t>6. Plan Institucional de Capacitación</t>
  </si>
  <si>
    <t>Directiva Distrital No. 008 de 30 de diciembre de 2021, Art 16 de la Ley 734 de 2002</t>
  </si>
  <si>
    <t>Se adelantan las capacitaciones de manera coordinada con la Driección de Gestión Humana y la Dirección Distrital de Asuntos Disciplinarios</t>
  </si>
  <si>
    <t>Oficina de Control disciplinario</t>
  </si>
  <si>
    <t>Realizar la actualización de procedimientos codificados de la dependencia para adpatarlos a la normatividad vigente</t>
  </si>
  <si>
    <t>Procedimientos internos</t>
  </si>
  <si>
    <t>actualizacion de 3 procedimientos y 1 proceso de la Oficina de Control Discicplinario</t>
  </si>
  <si>
    <t>proceso o procedimiento actualizado</t>
  </si>
  <si>
    <t xml:space="preserve">Número de proceso o procedimiento actualizado durante el periodo </t>
  </si>
  <si>
    <t>Numero de proceso o procedimientos   a actualizar</t>
  </si>
  <si>
    <t>Actas de reunión, correos electrónicos, formato de proceso remitido a oficina de planeación</t>
  </si>
  <si>
    <t xml:space="preserve">Reformulación del proceso disciplinario de acuerdo con la nueva normatividad, fortaleciendose la fase instructiva del proceso.
ctualización de formatos de proceso disciplinario en razón a los cambios normativos. </t>
  </si>
  <si>
    <t>Ley 1952 de 2019, Decreto 2094 de 2021</t>
  </si>
  <si>
    <t>Se adelanta la actualización en coordinación con la Oficina de Planeación</t>
  </si>
  <si>
    <t>Instruir el 100% de los procesos disciplinarios activos en la OCDI en los términos de ley</t>
  </si>
  <si>
    <t>procesos disciplonarios instruidos</t>
  </si>
  <si>
    <t>instrucción e impulso del 100% de los procesos disciplinarios activos en la OCDI</t>
  </si>
  <si>
    <t>sumatoria de procesos instruidos e impulsados en la OCDI *100</t>
  </si>
  <si>
    <t>Numero de procesos activos en la OCDI para el periodo</t>
  </si>
  <si>
    <t>Eficiacia</t>
  </si>
  <si>
    <t xml:space="preserve">Procesos disciplinarios, actas de reuniones mensuales de seguimiento a metas de la OCDI, matriz de procesos y autos activos </t>
  </si>
  <si>
    <t>Demoras en el proceso de revisión de proyectos de decisiones por parte del despacho que generan congestión en el trámite de decisiones</t>
  </si>
  <si>
    <t>17. Seguimiento y evaluación del desempeño institucional</t>
  </si>
  <si>
    <t>Ley 734 de 2002(actual Código Disciplinario Único), Ley 1952 de 2019, Decreto 2094 de 2021, Ley de transparencia, Ley anticorrupción Y demás normas que las modifiquen deroguen</t>
  </si>
  <si>
    <t>Avances y logros: Al cierre del primer  trimestre de 2022 la OCDI cuenta con un equipo de 4 abogados, los cuales se encuentran a cargo de la sustanciación de los procesos disciplinarios. De igual forma, una auxiliar administrativa que se encarga de apoyar el trámite de autos e impulsos relacionados con los procesos disciplinarios. 
El seguimiento al impulso de los procesos activos en la OCDI se realiza a través de reuniones de equipo de periodicidad  mensual, en las que se realiza el seguimiento a metas de la Oficina, reuniones lideradas por el jefe de la Oficina de Control Disciplinario Interno. El seguimiento queda consignado en la “Matriz de Procesos y Autos activos”, la cual se encuentra regulada por la entidad.
A continuación se presenta la totalidad de procesos nuevos y antiguos que han surtido trámite en la OCDI durante el primer trimestre de 2022 yque  por tanto han sido impulsados, los cuales quedan registrados en las respectivas actas de reunión mensual. Es importante aclarar ,sin embargo, con relación a las siguientes cifras, que el  número de procesos activos puede fluctuar por la llegada de nuevas quejas allegadas a la OCDI menusalmente, también pueden disminuir por ejemplo en caso de que alguno deje de estar activo y por tanto deje de incluirse posteriormente en este listado específico de la matriz . Teniendo en cuenta lo anterior, no se considera correcto sumar estas cifras puesto que una buena parte de los procesos se vuelven a contar en más de un mes:
Enero: 143
Febrero: 154
Marzo: 150 (el total de expedientes activos es 150, en el acta de marzo se incluyeron dentro del cuadro de análisis 10 actuaciones reasignadas internamente por lo que el total del cuadro de análisis varió a 160)
Retrasos: Se  han presentado nuevamente retrasos en las respuestas a oficios de solicitud de pruebas a dependencias internas o entodades externas, lo que puede ocasionar demoras en el trámite de los expedientes.
Soluciones: Con el fin de obtener la respuesta a la solicitud de las respectivas pruebas pendientes, frecuentemente se  reiteran los oficios de solicitud de las mismas (en el caso de extidades externas a internas), así como tambien el jefe de la OCDI genera una interlocución  frecuente con los directivos de las dependencias internas de la entidad, con el fin de recordarles la importancia de  poder contar con este tipo de información a la mayor brevedad.
Beneficios: El beneficio directo se relaciona con la respuesta efectiva que se brinda frente a cada una de las quejas recibidas y por tanto al quejoso(s) relacionado(s), con relación a las conductas puestas en conocimiento. Existe un beneficio indirecto para toda la entidad y para toda la sociedad capitalina en su conjunto, que está ligado a la toma de decisiones en derecho con relación a cada uno de los procesos que inicien tramite en la OCDI, aportando así a la debida organización del Estado, el correcto desarrollo de la función pública y la buena marcha de la administración pública.</t>
  </si>
  <si>
    <t>Actas de reuniones mensuales de seguimiento a metas de la Oficina de Control Disciplinario Interno - OCDI</t>
  </si>
  <si>
    <t>Crear los procedimientos a aplicar  para testigos renuentes y quejosos temerarios</t>
  </si>
  <si>
    <t>Procedimientos creados</t>
  </si>
  <si>
    <t>creación de dos procedimientos nuevos, uno apra testigos renuentes y otro para quejosos temerarios</t>
  </si>
  <si>
    <t>numero</t>
  </si>
  <si>
    <t>numero de procedimientos creados</t>
  </si>
  <si>
    <t>numero de procedimientos a crear</t>
  </si>
  <si>
    <t>eficacia</t>
  </si>
  <si>
    <t>formatos, actas, correos electrónicos, formato de procedimiento remitido a planeación</t>
  </si>
  <si>
    <t>Ley 1952 de 2019, Decreto 2094 de 2021, Ley 734 de 2002</t>
  </si>
  <si>
    <t>Elaborar 20 boletines mensuales (1 por cada localidad, 1 consolidado de Bogotá), con  los principales indicadores de Seguridad, Convivencia y Acceso a la Justicia,  en la página web de la Secretaría de Seguridad.</t>
  </si>
  <si>
    <t>Boletines realizados</t>
  </si>
  <si>
    <t>Boletines que permiten hacer un diagnóstico sobre el comportamiento del delito en cada una de las Localidades del Distrito Capital</t>
  </si>
  <si>
    <t>Boletines</t>
  </si>
  <si>
    <t># de boletines realizados</t>
  </si>
  <si>
    <t># de boletines programados</t>
  </si>
  <si>
    <t>Siedco, Nuse, Casas de Justicia, Registro Nacional de Medidas Correctivas.</t>
  </si>
  <si>
    <t>Distrital- Urbano</t>
  </si>
  <si>
    <t>2. 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t>
  </si>
  <si>
    <t xml:space="preserve">Centralización de la información asociada a Seguridad en la Bodega de datos, con el fin de generar reportes y demás insumos para el análisis y elaboración de documentos, y respuesta a solicitudes y/o recomendaciones en materia de Seguridad, Convivencia y Justicia. 
</t>
  </si>
  <si>
    <t>7781 - Generación de conocimiento para la implementación de la política pública de seguridad, convivencia y acceso a la justicia en Bogotá</t>
  </si>
  <si>
    <t>Jefe Oficina de Análisis de Información y Estudios Estratégicos</t>
  </si>
  <si>
    <t>Se realiza la publicación de 20 boletines mensuales donde se presentan los principales indicadores de Seguridad, Convivencia y Acceso a la Justicia en la página web de la Secretaría de Seguridad (1 consolidado Bogotá y 19 de las localidades), para un total de 60 en el trimestre. Para el mes de enero se realizó la publicación del boletín consolidado 2021, en el mes febrero se realizó la publicación con corte a enero y en marzo la correspondiente a febrero 2022.</t>
  </si>
  <si>
    <t xml:space="preserve">Boletín Mensual
</t>
  </si>
  <si>
    <t>Elaborar 4 Policy Brief mensuales: con información de contexto descriptiva en materia de seguridad, convivencia y acceso a la justicia.</t>
  </si>
  <si>
    <t>Número de Policy Brief realizados</t>
  </si>
  <si>
    <t xml:space="preserve">Documentos que permiten el análisis rápido y descriptivo de un fenómeno que se esté registrando en particular. </t>
  </si>
  <si>
    <t>Policy Brief</t>
  </si>
  <si>
    <t># de Policy Brief realizados</t>
  </si>
  <si>
    <t># de Policy Brief programados</t>
  </si>
  <si>
    <t>Siedco, Nuse, Casas de Justicia, Registro Nacional de Medidas Correctivas, informacion cualitativa, IDECA, información cualitativa.</t>
  </si>
  <si>
    <t xml:space="preserve"> Recurso humano calificado, el cual que permite realizar análisis objetivos y generar recomendaciones y/o posibles estrategias en materia de Seguridad, Convivencia y Justicia en la ciudad de Bogotá.</t>
  </si>
  <si>
    <t xml:space="preserve">A fecha se han realizado 12 Policy Brief sobre problemáticas actuales como: Balance del plan de choque para el Ciudadano Habitante de Calle, Pobreza y crimen, La nueva ley de seguridad ciudadana, Población Privada de la Libertad, Hurto de bicicletas. Hurtos Violentos, SITP, Carreteros y Dinámicas Delincuenciales; en estos documentos se generan recomendaciones, además de cifras y posibles estrategias que sirven como insumo para la toma de decisiones por parte de las instancias correspondientes en materia de seguridad. </t>
  </si>
  <si>
    <t xml:space="preserve">Polícy Brief </t>
  </si>
  <si>
    <t>Realizar transferencia de conocimiento sobre metodologías implementadas para procesamiento y análisis de la información.</t>
  </si>
  <si>
    <t>Capacitaciones realizadas</t>
  </si>
  <si>
    <t>Transferencia de conocimiento sobre metodologías implementadas para procesamiento y análisis de la información.</t>
  </si>
  <si>
    <t># capacitaciones realizadas</t>
  </si>
  <si>
    <t># capacitaciones programadas</t>
  </si>
  <si>
    <t>Metodologías implementadas para procesamiento y análisis de la información.</t>
  </si>
  <si>
    <t>Semestral</t>
  </si>
  <si>
    <t>Concentración de conocimiento sobre la ejecución de procesos técnicos dentro del recurso humano de la Oficina de Análisis de Información y Estudios Estratégicos.</t>
  </si>
  <si>
    <t>Mantener 1 Bodega de Datos con información actualizada de tal manera que los datos en materia de seguridad, convivencia y justicia sean oportunos y eficientes.</t>
  </si>
  <si>
    <t>Bodega de datos actualizada</t>
  </si>
  <si>
    <t>Bodega de datos actualizada con los datos de las fuentes de información  en materia de Seguridad, Convivencia y Justicia.</t>
  </si>
  <si>
    <t>Bodega de Datos Actualizada</t>
  </si>
  <si>
    <t># de fuentes de información actualizadas</t>
  </si>
  <si>
    <t># de fuentes de información programadas en el periodo</t>
  </si>
  <si>
    <t>Fuentes de información Bodega de Datos</t>
  </si>
  <si>
    <t xml:space="preserve">Centralización de la información asociada a Seguridad en la Bodega de datos, con el fin de generar reportes y demás insumos para el análisis y elaboración de documentos, y respuesta a solicitudes y/o recomendaciones en materia de Seguridad, Convivencia y Justicia. </t>
  </si>
  <si>
    <t xml:space="preserve">Se mantiene actualizada la información de la Bodega de Datos, para dar respuesta a los requerimientos de información en materia de seguridad. </t>
  </si>
  <si>
    <t>Bodega de Datos Actualizada
(business intelligence)</t>
  </si>
  <si>
    <t>Revisión de procedimientos ejecutados en el proceso Gestión y Análisis de Información de S,C, y AJ, con el fin de identificar mejoras y fortalecer la articulación con los demás procesos de la Secretaría.</t>
  </si>
  <si>
    <t>Procedimientos revisados</t>
  </si>
  <si>
    <t>Revsión de procedimientos ejecutados en el proceso Gestión y Análisis de Información de S,C, y AJ, con el fin de identificar mejoras internas y fortalecer la articulación con los demás procesos de la Secretaría.</t>
  </si>
  <si>
    <t># de procedimientos del proceso GI revisados</t>
  </si>
  <si>
    <t># total de procedimientos del proceso GI</t>
  </si>
  <si>
    <t>SIG</t>
  </si>
  <si>
    <t>Actualizar y publicar  23 conjuntos de datos abiertos en el portal distrital sobre indicadores y equipamentos de seguridad, convivencia y acceso a la justicia.</t>
  </si>
  <si>
    <t>Conjuntos de datos abiertos publicados</t>
  </si>
  <si>
    <t>Actualizar y publicar  23 conjuntos de datos abiertos en el portal distrital (4 mensuales sobre indicadores de seguridad y 19  semestrales sobre equipamentos de seguridad, convivencia y acceso a la justicia).</t>
  </si>
  <si>
    <t>Conjuntos de datos abiertos actualizados y publicados</t>
  </si>
  <si>
    <t># de conjuntos de datos abiertos actualizados</t>
  </si>
  <si>
    <t># de conjuntos de datos abiertos programados para actualización</t>
  </si>
  <si>
    <t>Bodega de Datos</t>
  </si>
  <si>
    <t>9. Plan Anticorrupción y de Atención al Ciudadano</t>
  </si>
  <si>
    <t>Ejecutar el presupuesto de acuerdo a la  programación realizada.</t>
  </si>
  <si>
    <t>Presupuesto ejecutado</t>
  </si>
  <si>
    <t>Realizar la ejecución del presupuesto de acuerdo a la programación realizada en la vigencia.</t>
  </si>
  <si>
    <t>Presupuesto programado</t>
  </si>
  <si>
    <t>Eficiencia</t>
  </si>
  <si>
    <t>Formato F-DS-452 Seguimiento a los proyectos de inversión y PDD/Archivo líneas de inversión suministrados por la OAP</t>
  </si>
  <si>
    <t>$1.317 MM</t>
  </si>
  <si>
    <t>Adelantar diagnóstico para la implementación de analítica de datos en el C4</t>
  </si>
  <si>
    <t xml:space="preserve">Informe de avance (%) del diagnóstico para la implementación del  análisis de datos y analítica para el sistema del C4.  </t>
  </si>
  <si>
    <t xml:space="preserve">Adelantar el diagnóstico para implementación del análisis de datos y analítica en el sistema c4, a partir de la realización del 100% de las actividades relacionadas con los estudios técnicos.
</t>
  </si>
  <si>
    <t>Porcentaje de avance del diagnóstico</t>
  </si>
  <si>
    <t>Actividades terminadas  *factor de ponderación</t>
  </si>
  <si>
    <t xml:space="preserve"> total de actividades a realizar en la implementación</t>
  </si>
  <si>
    <t>C4</t>
  </si>
  <si>
    <t xml:space="preserve">8. Consolidar un sistema de seguridad de alcance distrital y regional que permita la reducción de los índices de criminalidad en la ciudad basado en el trabajo articulado con organismos de seguridad en temas operativos y de inteligencia, la integración tecnológica preventiva y de soporte a la mitigación de riesgos. </t>
  </si>
  <si>
    <t>371 -Modernizar al 100% el Número Único de Seguridad y Emergencias (NUSE 123)</t>
  </si>
  <si>
    <t>Oportunidad: • Implementacion de Video Analitica al sistema de VIdeovigilancia, desde el C4.</t>
  </si>
  <si>
    <t>7797 - Modernización de la infraestructura de tecnología para la seguridad, la convivencia y la justicia en Bogotá</t>
  </si>
  <si>
    <t>Decreto 510 de 2019</t>
  </si>
  <si>
    <t>Jefe Oficina C4</t>
  </si>
  <si>
    <t xml:space="preserve">Por parte del equipo técnico del C4, se adelantó la estructuración del documento de requerimiento técnicos para adelantar la contratación de la fase diagnóstica para la implementación de analitica de datos en el C4. Este documento fue debidamente radicado en la dirección técnica para adelantar el estudio de mercado y los procesos de contratación
</t>
  </si>
  <si>
    <t>Documento de estudios técnicos para adelantar la contratación del diagnostico de la implementación</t>
  </si>
  <si>
    <t>Implementar una Sala Operativa de Analítica Respuesta y Seguimiento (SOARS) en el C4</t>
  </si>
  <si>
    <t>Informe de avance (%) en la implementación de la sala SOARS</t>
  </si>
  <si>
    <t>Dotación y puesta en funcionamiento de la sala SOARS en el C4</t>
  </si>
  <si>
    <t>Porcentaje de implementación de la solución</t>
  </si>
  <si>
    <t>Actividades terminadas en la implementación *factor de ponderación</t>
  </si>
  <si>
    <t>351 - Diseñar e Implementar al 100% un (1) plan de fortalecimiento al Centro de Comando, Control, Comunicaciones y Cómputo (C4)</t>
  </si>
  <si>
    <t>Fortaleza:  Espacios de trabajo e integración con las diferentes entidades vinculadas al C4, orientados a mejora del sistema de operación haciendolo más eficiente.</t>
  </si>
  <si>
    <t>Se elaboran los documentos de calidad y se realiza presentación de la solución a la jefe del C4. Se tiene una propuesta técnológica para la dotación de una sala SOARS en el C4 de Bogotá</t>
  </si>
  <si>
    <t>Propuesta tecnológica de implementación Sala SOARS</t>
  </si>
  <si>
    <t xml:space="preserve">Realizar la integración de 400 cámaras de privados ó entidades públicas al sistema de videovigilancia de Bogotá </t>
  </si>
  <si>
    <t>Informe de avance del número de cámaras de video interconectadas</t>
  </si>
  <si>
    <t>Interconexión de 400 cámaras de privados para visualización al sistema de video vigilancia (SVV)</t>
  </si>
  <si>
    <t>Número de cámaras interconectadas al sistema de video vigilancia (SVV)</t>
  </si>
  <si>
    <t>352 - Aumentar el 15% el número de cámaras instaladas y en funcionamiento en la ciudad</t>
  </si>
  <si>
    <t>Oportunidad: • Integración de sistemas de video vigilancia a través del C4 (policía, movilidad, colegios, Transmilenio, etc) para ampliar la cobertura y aportar a la prevención y atención en temas de seguridad y emergencias.</t>
  </si>
  <si>
    <t>Durante el primer trimestre del 2022 se interconectaron 69 distribuidos en 16 puntos de cámaras de privados al sistema de video vigilancia los cuales corresponden a la cámaras de privado.</t>
  </si>
  <si>
    <t>Actas de  instalación de cámaras del sistema de video vigilancia</t>
  </si>
  <si>
    <t>Realizar la implementación de la planta telefónica NG911</t>
  </si>
  <si>
    <t>Informe de avance (%) en la implementación de la planta telefónica NG911</t>
  </si>
  <si>
    <t>Implementación de la planta telefónica NG911 en el C4</t>
  </si>
  <si>
    <t>Fortaleza: Formalización del modificatorio al convenio 561 de 2014 para la implementación del nueva planta telefonica NG911.</t>
  </si>
  <si>
    <t xml:space="preserve">Como parte del plan de modernización del Número Único de Seguridad y Emergencias (NUSE 123), en la vigencia 2021, se avanzó en la implementación de la modernización de la planta telefónica. El 16 de marzo de 2022, luego de la realización de las verificaciones previas y las pruebas correspondientes, se puso en producción la nueva planta telefónica Vesta NG911. Al momento se realizan las verificaciones y la validación de la operación estable de la nueva planta, acorde con lo establecido en el Convenio 561-2014. Esta nueva planta telefónica se integra con los demás subsistemas del Sistema NUSE 123, y en particular con el CAD PremierOne y, permite operar de un modo más eficiente y con un menor nivel de afectaciones sobre la recepción y trámite de llamadas.
</t>
  </si>
  <si>
    <t>Informes revisados por parte de la interventoría con avance en la implementación de NG911</t>
  </si>
  <si>
    <t>Dotar e integrar de 400 cámaras unipersonales a  la policía metropolitana de Bogotá - MEBOG</t>
  </si>
  <si>
    <t>Informe de avance (%) en la dotación e implementación de la cámaras unipersonales</t>
  </si>
  <si>
    <t>Número de cámaras interpersonales dotadas e interconectadas</t>
  </si>
  <si>
    <t xml:space="preserve"> total de actividades a realizar en la dotación e implementación</t>
  </si>
  <si>
    <t xml:space="preserve">Bimestral </t>
  </si>
  <si>
    <t>Oportunidad: Implementación de cámaras unipersonales como instrumentos de transparencia para el actuar de la MEBOG.</t>
  </si>
  <si>
    <t xml:space="preserve">Se adquirieron 600 cámaras como parte de los contratos de renovación de los radios APX  para la policía, de los cuales 200 ya se encuentran en Colombia en proceso de legalización y entrega. Para su implementación se realizó la selección y aprobación del sitio de cargue y descargue de las cámaras corporales, así como la adecuación del sitio de cargue y descargue de cámaras e instalacion de servidores de almacenamiento de informacion de las cámaras personales para la MEBOG. 
</t>
  </si>
  <si>
    <t>Informe de avance del convenio 1078 por medio del cual se realiza la renovación de los radios APX y se dotan las cámaras corporale</t>
  </si>
  <si>
    <t>Diseñar e implementar una metodología de monitoreo y seguimiento a las acciones desarrolladas en el marco de los programas y proyectos a cargo de las direcciones de la Subsecretaría, que permita generar información para realizar evaluación integral de resultados.</t>
  </si>
  <si>
    <t>Metodología para el monitoreo y seguimiento de las acciones territoriales en clave de resultados.</t>
  </si>
  <si>
    <t>Medir el avance en la implementación de la metodología para monitoreo y seguimiento de las acciones territoriales de la Subsecretaría, buscando su aporte a la evaluación integral de los resultados.</t>
  </si>
  <si>
    <t>Informes de implementación de la metodología diseñada.</t>
  </si>
  <si>
    <t>Número de informes que den cuenta de la implementación de la metodología.</t>
  </si>
  <si>
    <t>Número de informes previstos</t>
  </si>
  <si>
    <t>INTERNA</t>
  </si>
  <si>
    <t>8. Consolidar un sistema de seguridad de alcance distrital y regional que permita la reducción de los índices de criminalidad en la ciudad basado en el trabajo articulado con organismos de seguridad en temas operativos y de inteligencia, la integración te</t>
  </si>
  <si>
    <t>Inspirar confianza y legitimidad para vivir sin miedo y ser epicentro de cultura ciudadana, paz y reconciliación</t>
  </si>
  <si>
    <t>7695 - Generación de entornos de confianza para la prevención y control del delito en Bogotá</t>
  </si>
  <si>
    <t>8. Participación ciudadana en la gestión pública</t>
  </si>
  <si>
    <t>Acuerdo Distrital 761 de 2020 PDD
Plan Integral de Seguridad Ciudadana, Convivencia y Justicia -PISCCJ 2020-2024</t>
  </si>
  <si>
    <t>Equipo de Direccionamiento Estructural
Dirección de Seguridad</t>
  </si>
  <si>
    <t>Subsecretaría de Seguridad y Convivencia</t>
  </si>
  <si>
    <t>Se elaboró una metodología que contiene: 1. Una propuesta de ajuste para el flujo de datos y cualificación de información generada para reportar; debe integrarse con el aplicativo Progressus, el cual es el repositorio de evidencias que se utiliza en la Subsecretaría de Seguridad y Convivencia. 2. Establecer criterios para el informe periódico de seguimiento y cumplimiento; es importante que se generen alertas y recomendaciones oportunas para la toma de decisiones. 3. Identificar qué tipo de datos se requieren para generar información que permita evaluar resultados obtenidos y la toma de decisiones por parte del Subsecretario de Seguridad y Convivencia. Adicionalmente, para el primer trimestre se avanzó en en el punto 1 de la metodología, se elaboró la propuesta para el flujo de datos y cualificación de información para reportar.</t>
  </si>
  <si>
    <t>1. Documento metodología
2. Presentación flujo de información para reportes SubSeguridad
3. Avances metodología con corte 31 de marzo de 2022</t>
  </si>
  <si>
    <t>Diseñar tres (3) mecanismos para la optimización de las actividades internas, relacionados con los requisitos pre contractuales, las respuestas a requerimientos ciudadanos y de entes de control y la implementación del MIPG</t>
  </si>
  <si>
    <t>Mecanismos diseñados</t>
  </si>
  <si>
    <t>Verificar que se hayan diseñado mecanismos para optimizar las actividades internas, que sean acordes con las capacidades técnicas y operativas de la Subsecretaría.</t>
  </si>
  <si>
    <t>Informe generado por las matrices creadas para el seguimiento de las actividades.</t>
  </si>
  <si>
    <t>Número de actividades implementadas  en el plan de acción</t>
  </si>
  <si>
    <t>Número de mecanismos diseñados</t>
  </si>
  <si>
    <t>Acuerdo Distrital 761 de 2020 PDD
Plan Integral de Seguridad Ciudadana, Convivencia y Justicia -PISCCJ 2020-2025</t>
  </si>
  <si>
    <t>Se elaboró una metodología que comprende:
1. Establecer los mecanismos que requieren prioridad para ser desarrollados en el segundo trimestre, dentro de los cuales se encuentran: a. Precontractual, b. requerimientos ciudadanos y c. Implementación del MIPG en la Subsecretaría de Seguridad y Convivencia.
Adicionalmente, para el primer trimestre se avanzó en los siguientes ítems:
a. Precontractual: Se llevó a cabo reunión el 29 de marzo con Rocío Pérez, abogada encargada del procesos contractual de la Subsecretaría de Seguridad y Convivencia, en la que se indicó el procedimiento para elaborar el diagrama de flujo por parte del grupo encargado de los temas de Planeación de la Subsecretaría de Seguridad y Convivencia.
c. Para la implementación del MIPG, es necesario actualizar la normatividad asociada a la Subsecretaría de Seguridad y Convivencia. Dicho proceso se está llevando a cabo por parte de los colaboradores designados, teniendo en cuenta la caracterización y los procedimientos internos.</t>
  </si>
  <si>
    <t>1, Documento metodología
2.  Avances metodología con corte 31 de marzo de 2022
3, Pantallazos reuniones e incorporación de normatividad en MIPG</t>
  </si>
  <si>
    <t>Realizar actividades pedagógicas, de sensibilización, cultura ciudadana y corresponsabilidad para la prevención de delitos y factores de riesgo que afectan a los biciusuarios en las localidades de la ciudad.</t>
  </si>
  <si>
    <t>Plan de trabajo de la estrategia de "En Bici nos Cuidamos"</t>
  </si>
  <si>
    <t>Actividades pedagógicas, de sensbilización, cultura ciudadana y corresponsabilidad  para la prevención de delitos y factores de riesgo que afectan a los biciusuarios en las localidades de la ciudad.</t>
  </si>
  <si>
    <t xml:space="preserve">Número de actividades implementadas  de la estrategia </t>
  </si>
  <si>
    <t xml:space="preserve">Número total de actividades proyectadas durante el año  de la estrategia </t>
  </si>
  <si>
    <t xml:space="preserve">Sistema de información Progressus </t>
  </si>
  <si>
    <t>5. Implementar estrategias y acciones interinstitucionales orientadas a mejorar la confianza entre la ciudadanía y la institucionalidad a través del fortalecimiento de conductas de auto regulación, regulación mutua, diálogo y participación social y cultura ciudadana que transformen las conflictividades sociales y mejoren la seguridad ciudadana.</t>
  </si>
  <si>
    <t>Propósito 1. Hacer un nuevo contrato social con igualdad de oportunidades para la inclusión social, productiva y política.
Propósito 3. Inspirar confianza y legitimidad para vivir sin miedo y ser epicentro de cultura ciudadana, paz y reconciliación</t>
  </si>
  <si>
    <t>7. Servicio al ciudadano</t>
  </si>
  <si>
    <t>Decreto 340 de 2007 y al PISCCJ 2020-2024</t>
  </si>
  <si>
    <t>En el primer trimestre de 2022 se realizaron 219 acciones planteadas en el plan de acción; se destacan las jornadas de sensibilización en puntos priorizados para la prevención del hurto, el acoso callejero y promoción del autocuidado de los ciclistas</t>
  </si>
  <si>
    <t>Sistema de Información de la Subsecretaria de Seguridad y Convivencia (Progressus)</t>
  </si>
  <si>
    <t>Realizar actividades pedagógicas, de sensibilización, cultura ciudadana y corresponsabilidad para la prevención de delitos y factores de riesgo que afectan a los usuarios del transporte público y multimodal en las localidades de la ciudad.</t>
  </si>
  <si>
    <t>Plan de trabajo de la estrategia de "Transporte Público, Seguro y Cuidador"</t>
  </si>
  <si>
    <t xml:space="preserve">Actividades pedagógicas, de sensibilización, cultura ciudadana y corresponsabilidad para la prevención de delitos y factores de riesgo que afectan a los usuarios del transporte público y multimodal en las localidades de la ciudad. </t>
  </si>
  <si>
    <t>Se realizaron 320 acciones en el primer trimestre de 2022; 126 de estas enfocadas en los mensajes de autocuidado en el SITP (Acciones pedagógicas sobre los tipos de violencias, modalidades más recurrentes y cómo prevenirlas)</t>
  </si>
  <si>
    <t>Realizar actividades pedagógicas, de sensibilización, cultura ciudadana y corresponsabilidad para la prevención de delitos y factores de riesgo de mayor impacto en los entornos educativos priorizados en las localidades de la ciudad.</t>
  </si>
  <si>
    <t>Plan de trabajo de la estrategia de "Entornos Educativos, Seguros y Confiables"</t>
  </si>
  <si>
    <t>Actividades pedagógicas, de sensibilización, cultura ciudadana y corresponsabilidad para la prevención de delitos y factores de riesgo de mayor impacto en los entornos educativos priorizados en las localidades de la ciudad.</t>
  </si>
  <si>
    <t xml:space="preserve">4. Desarrollar programas especiales de protección para que los niños, niñas y jóvenes no sean cooptados e instrumentalizados por estructuras criminales. </t>
  </si>
  <si>
    <t xml:space="preserve">En el primer trimestre de 2022 se ejecutaron 523 acciones encaminadas a generar el acompañamiento en entrada y/o salida de estudiantes con mensajes de prevención de hurtos, trata y VBG en el entorno educativo (415) así como recorridos interinstitucionales para identificación y caracterización de factores de riesgo físicos y sociales en entornos de colegios. </t>
  </si>
  <si>
    <t>Realizar actividades pedagógicas, de sensibilización, cultura ciudadana y corresponsabilidad para la prevención de delitos y factores de riesgo de mayor impacto en parques priorizados en las localidades de la ciudad.</t>
  </si>
  <si>
    <t xml:space="preserve">Plan de trabajo de la estrategia de "Parques" </t>
  </si>
  <si>
    <t>Número de actividades plantedas en el plan de acción sobre el número de acciones ejecutadas en el trimestre</t>
  </si>
  <si>
    <t>Se realizaron 62 acciones en el primer trimestre de 2022 en los parques, cuya finalidad es realizar jornadas comunitarias de resignificación y apropiación del espacio público con la participación activa de grupos ciudadanos y la jornadas para la prevención en hurtos, violencias basadas en género (VBG), ruta única de mujer, en cada parque priorizado</t>
  </si>
  <si>
    <t xml:space="preserve">Realizar actividades de formación de jóvenes en temas como habilidades de mediación, tolerancia, empatía, autocontrol y manejo de emociones para prevenir su vinculación al delito, violencias y consumo de SPA.   </t>
  </si>
  <si>
    <t xml:space="preserve">Plan de trabajo de la estrategia de "Jóvenes" </t>
  </si>
  <si>
    <t xml:space="preserve">Actividades de formación de jóvenes en temas como habilidades de mediación, tolerancia, empatía, autocontrol y manejo de emociones para prevenir su vinculación al delito, violencias y consumo de SPA.   </t>
  </si>
  <si>
    <t xml:space="preserve">Número de Jóvenes formados  </t>
  </si>
  <si>
    <t xml:space="preserve">Número total de jóvenes  proyectados a formar durante el año  </t>
  </si>
  <si>
    <t>Resultado</t>
  </si>
  <si>
    <t>SI</t>
  </si>
  <si>
    <t xml:space="preserve">7692 - Consolidación de una ciudadanía transformadora para la convivencia y la seguridad en Bogotá    </t>
  </si>
  <si>
    <t xml:space="preserve">Capacitación a 1.250  jóvenes y creación de 53 semilleros en las 14 localidades priorizadas (Bosa, Ciudad Bolívar, Chapinero, Fontibón, Engativá, Kennedy, Mártires, San Cristóbal, Suba, Rafael Uribe Uribe, Teusaquillo, Tunjuelito, Usaquén y Usme) </t>
  </si>
  <si>
    <t>Realizar actividades de sensibilización, formación y articulación interinstitucional que busquen prevenir las violencias en todas sus formas hacia los sectores LGBTI.</t>
  </si>
  <si>
    <t>Plan de trabajo de la estrategia de "Vigia LGBTI"</t>
  </si>
  <si>
    <t>Actividades de sensibilización, formación y articulación interinstitucional que busquen prevenir las violencias en todas sus formas hacia los sectores LGBTI.</t>
  </si>
  <si>
    <t xml:space="preserve">3. Prevenir, atender, proteger y sancionar las violencias contra las mujeres por razón de género y generar las condiciones necesarias para que mujeres y niñas vivan de manera autónoma, libre y segura. </t>
  </si>
  <si>
    <t xml:space="preserve">En el trimestre se han realizado 23 acciones de Jornadas de sensibilización sobre estereotipo de imaginarios sobre los sectores LGBTI en puntos priorizados y/o por demanda así como la importancia de la denuncia a la comunidad </t>
  </si>
  <si>
    <t>Realizar actividades de sensibilización, formación y articulación interinstitucional que busquen prevenir las violencias en todas sus formas hacia los ciudadanos habitantes de calle.</t>
  </si>
  <si>
    <t xml:space="preserve">Plan de trabajo de la estrategia de "Plan operativo especial para la seguridad y la convivencia de las personas Habitante de Calle"  </t>
  </si>
  <si>
    <t>Actividades de sensibilización, formación y articulación interinstitucional que busquen prevenir las violencias en todas sus formas hacia los ciudadanos habitantes de calle.</t>
  </si>
  <si>
    <t>En el primer trimestre de 2022 se realizaron 111 acciones de recorridos de acompañamiento a actividades relacionadas con ciudadanos habitantes de calle (CHC) - [oferta de servicios, jornadas de autocuidado y escucha activa para la identificación o atención a CHC / socialización de recomendaciones de seguridad] y recorridos de identificación de asentamientos, cambuches o puntos de alta concentración de CHC.</t>
  </si>
  <si>
    <t>Realizar actividades de sensibilización, formación y articulación interinstitucional que busquen prevenir las violencias en todas sus formas hacia los ciudadanos migrantes.</t>
  </si>
  <si>
    <t xml:space="preserve">Plan de trabajo de la estrategia de "Plan operativo especial para la seguridad y la convivencia de las personas Migrantes" </t>
  </si>
  <si>
    <t>Actividades de sensibilización, formación y articulación interinstitucional que busquen prevenir las violencias en todas sus formas hacia los ciudadanos migrantes.</t>
  </si>
  <si>
    <t>En el primer trimestre de 2022 se realizaron 82 acciones de socialización de recomendaciones contra la Xenofobia (Perifoneo / puestas en escena / entrega de tips etc.) así como recorridos para el reconocimiento de factores de riesgo y presencia de ciudadanos migrantes</t>
  </si>
  <si>
    <t>Realizar actividades de sensibilización, formación y articulación interinstitucional que busquen prevenir las violencias contra las mujeres.</t>
  </si>
  <si>
    <t xml:space="preserve">Plan de trabajo de la estrategia de "Estrategia de Prevención y atención a violencias basadas en género" </t>
  </si>
  <si>
    <t>Actividades de sensibilización, formación y articulación interinstitucional que busquen prevenir las violencias contra las mujeres.</t>
  </si>
  <si>
    <t>Se realizaron 120 acciones pedagógicas en el primer trimestre de 2022, para la prevención de violencias, delitos o negligencia que afectan a personas mayores, así como Promoción de la denuncia mediante socialización de información y orientación sobre oferta institucional en los espacios públicos y realización de jornadas pedagógicas o de sensibilización en temas de actitudes, o comportamientos machistas</t>
  </si>
  <si>
    <t xml:space="preserve">Realizar actividades para la identificación de problemáticas, firma de pactos de corresponsabilidad y acciones comunitarias para fortalecer grupos de ciudadanos comprometidos con la seguridad y la convivencia </t>
  </si>
  <si>
    <t xml:space="preserve">Plan de trabajo de la estrategia de "Fortalecimiento a grupos de ciudadanos" </t>
  </si>
  <si>
    <t xml:space="preserve">Actividades para la identificación de problematicas, firma de pactos de corresponsabilidad y acciones comunitarias para fortalecer grupos de ciudadanos comprometidos con la seguridad y la convivencia </t>
  </si>
  <si>
    <t xml:space="preserve">Número de grupos proyectados a fortalecer </t>
  </si>
  <si>
    <t xml:space="preserve">Número total de grupos fortalecidos durante el año de la estrategia </t>
  </si>
  <si>
    <t xml:space="preserve">1. Diseñar e implementar estrategias y acciones con enfoques transversales de promoción de la cultura ciudadana, género, población vulnerada y territorial, que permitan la reducción de las problemáticas, factores de riesgo y delitos que afectan las condiciones de seguridad, convivencia y justicia en Bogotá. </t>
  </si>
  <si>
    <t xml:space="preserve">Se fortalecieron 130 grupos de ciudadanos </t>
  </si>
  <si>
    <t>Dinamizar y participar en espacios de articulación con organismos de seguridad que aporten a la investigación, rastreo, judicialización y desmantelamiento de estructuras criminales</t>
  </si>
  <si>
    <t>Espacios de articulación realizados</t>
  </si>
  <si>
    <t>Espacios de articulación con organismos de seguridad e investigación judicial que aporten a la investigación, rastreo, judicialización y desmantelamiento de estructuras criminales</t>
  </si>
  <si>
    <t>Actas de reunión</t>
  </si>
  <si>
    <t>Numero de espacios de articulación realizados</t>
  </si>
  <si>
    <t>Numero de espacios de articulación programados</t>
  </si>
  <si>
    <t>EFICIENCIA</t>
  </si>
  <si>
    <t>Acuerdo Distrital 761 de 2020 PDD 
Plan Integral de Seguridad Ciudadana, Convivencia y Justicia -PISCCJ 2020-2024</t>
  </si>
  <si>
    <t>Equipo de Direccionamiento Estructural 
Dirección de Seguridad</t>
  </si>
  <si>
    <t xml:space="preserve">Durante el primer trimestre del año desde el equipo del Grupo de  Direccionamiento Estructural -GDE- impulso veintidos (22) espacios de articulación con policia judicial de la Policia Nacional y Físcalia General de la Nación, con el objetivo de fortalecer la relación de intercambio de información entre la SDSCJ y estas entidades de seguridad y justicia. Igualmente, se busca con estos espacios reforzar los procesos de investigación de casos que estan en curso como tambien apertura de noticias criminales que desencadenen en la desmantelación de estructuras criminales    </t>
  </si>
  <si>
    <t>Actas de Reunión</t>
  </si>
  <si>
    <t>Elaborar y remitir informes de seguridad ciudadana que aporten a la investigación, rastreo, judicialización y desmantelamiento de estructuras criminales</t>
  </si>
  <si>
    <t>Informes de Seguridad realizados</t>
  </si>
  <si>
    <t>Número de informes de seguridad entregados a autoridades para solicitar  el desarrollo de actividades de investigación criminal, inteligencia y persecusión penal.</t>
  </si>
  <si>
    <t>Informes de Seguridad</t>
  </si>
  <si>
    <t>Numero de informes de seguridad realizados y enviados</t>
  </si>
  <si>
    <t>Numero de informes de seguridad programados</t>
  </si>
  <si>
    <t>Acuerdo Distrital 761 de 2020 PDD 
Plan Integral de Seguridad Ciudadana, Convivencia y Justicia -PISCCJ 2020-2025</t>
  </si>
  <si>
    <t xml:space="preserve">Durante el primer trimestre del año desde el equipo del Grupo de  Direccionamiento Estructural -GDE-, se realizaron cinco (5) Reportes de Seguridad Ciudadana referente a  las problematicas de urbanización ilegal/ocupaciones ilegales, extorsión, hurto en diferentes modalidades, comercialización ilegal de partes de automotores y hurto a establecimientos comerciales, en las localidades de Ciudad Bolivar, Rafael Uribe Uribe y Éngativa. Consecuentemente, dicha información fue exitosamente articulada y remitida a distintas especialidades de la Policia Nacional (SIJIN-MEBOG; GAULA MEBOG; SIJIN AUTOMOTORES - MEBOG) y al CTI de la Físcalia General de la Nación. Todo lo anterior, para apoyar la labor investigativa de las diferentes unidades de policia judicial, con el objetivo de aperturar noticias criminales que de como resultado la desarticulación de estructuras criminales en el distrito capital.                                                                               </t>
  </si>
  <si>
    <t>Oficios de Radicación Informes de Seguridad Ciudadana</t>
  </si>
  <si>
    <t>Informes de Seguridad Radicados</t>
  </si>
  <si>
    <t>Desarrollar acciones para la recepción y sistematización de información que aporten a la investigación, rastreo, judicialización y desmantelamiento de estructuras criminales</t>
  </si>
  <si>
    <t>Acciones de recolección de información realizadas</t>
  </si>
  <si>
    <t>Acciones de caracterización y recolección de la información que permitan aportar a la construccion de los reportes de seguridad ciudadana</t>
  </si>
  <si>
    <t>Actividades realizadas</t>
  </si>
  <si>
    <t>Numero de Acciones de recolección de información realizadas</t>
  </si>
  <si>
    <t>Numero de Acciones de recolección de informació programadas</t>
  </si>
  <si>
    <t>Acuerdo Distrital 761 de 2020 PDD 
Plan Integral de Seguridad Ciudadana, Convivencia y Justicia -PISCCJ 2020-2026</t>
  </si>
  <si>
    <t xml:space="preserve">Durante el primer trimestre del año, el Grupo de  Direccionamiento Estructural -GDE- desarrollo e impulso trece (13) espacios de recepción de información con la comunidad, obteniendo como resultado información relevante de las distintas problematicas de seguridad ciudadana y convivencia que se presentan en las distintas localidades de Bogotá.                                                                   </t>
  </si>
  <si>
    <t>Actas de Recorrido</t>
  </si>
  <si>
    <t>Coordinar y participar en el desarrollo de acciones encaminadas a la interrupción de mercados criminales, con énfasis en los establecimientos de comercio que dinamizan actividades delictivas .</t>
  </si>
  <si>
    <t>Acciones de IVC realizadas</t>
  </si>
  <si>
    <t>Acciones realizadas a partir del uso de las herramientas del Derecho Administrativo (Inspección, Vigilancia y Control - IVC)</t>
  </si>
  <si>
    <t>Numero de Acciones IVC ejecutadas</t>
  </si>
  <si>
    <t>Numero de Acciones IVC programadas</t>
  </si>
  <si>
    <t>Acuerdo Distrital 761 de 2020 PDD 
Plan Integral de Seguridad Ciudadana, Convivencia y Justicia -PISCCJ 2020-2027</t>
  </si>
  <si>
    <t>Equipo Control a Establecimientos Publicos
Dirección de Seguridad</t>
  </si>
  <si>
    <t xml:space="preserve">Durante el primer trimestre del año desde el equipo de Afectación a Mercados Criminales se lideraron y ejecutaron cien (100) actividades de control a establecimientos comerciales que dinamizan la compra y venta de elementos hurtados (celulares, autopartes, bicicletas); en este mismo sentido, gracias a la articulación lograda con diferentes entidades se han realizado acciones contra el contrabando de licores y cigarrillos; así mismo, licor adulterado en las localidades y sectores catastrales priorizadas </t>
  </si>
  <si>
    <t>Bitácoras de acciones operativas</t>
  </si>
  <si>
    <t>Bitacoras de Acciones Adelantadas</t>
  </si>
  <si>
    <t>Desarrollar las acciones contenidas en los Planes de Intervención local en el marco de cada una de las nueve estrategias de la Dirección de Seguridad.</t>
  </si>
  <si>
    <t>Acciones contenidas en los Planes de intervención local realizadas</t>
  </si>
  <si>
    <t xml:space="preserve">Implementación de acciones desarrolladas en las 20 localidades de Bogotá </t>
  </si>
  <si>
    <t>Actividades</t>
  </si>
  <si>
    <t>Numero de Acciones locales ejecutadas</t>
  </si>
  <si>
    <t>Numero de Acciones locales programadas</t>
  </si>
  <si>
    <t>Acuerdo Distrital 761 de 2020 PDD 
Plan Integral de Seguridad Ciudadana, Convivencia y Justicia -PISCCJ 2020-2028</t>
  </si>
  <si>
    <t xml:space="preserve">Equipo Territorial </t>
  </si>
  <si>
    <t>"A partir de la formulación de los Planes de Acción Territorial PAT adelantados entre los meses de enero y febrero para la vigencia 2022 en el mes de marzo se inició con la implementación de los mismos. Cabe señalar que el plan 2021 tenía vigencia hasta el mes de febrero de 2021, ya que la lectura de contextos y el desarrollo del índice de priorización compuesto, representaban la hoja de ruta diseñada entre los meses de septiembre y enero. Por lo señalado, se evidencia un cumplimiento de los PAT a partir de la planeación propuesta.
En relación con el desarrollo de los Planes territoriales PAT en el primer trimestre de 2022 se han desarrollado 4052 acciones, a continuación, se relaciona el número por estrategia:
• 16. Bogotá Región
• 58. Espacios de articulación local contra el delito
• 2138. Control para mitigación de delitos contra el patrimonio
• 16. Acciones contra la trata de personas
• 456. Control para la contención y reducción de homicidios
• 56. Protección de la integridad personal (riñas, lesiones y violencias basadas en género - VBG)
• 1104. Interrupción del Microtráfico
En terminos de logros frente al desarrollo de acciones conjuntas en el componente de Bogotá región se han consolidado escenarios de confianza y diálogos con comunidades ubicadas en la zona rural de la ciudad y otros municipios, lo que ha permitido avanzar en atender otras problemáticas y delitos que no son comunes en el casco urbano.
Asi mismo, la articulación sectorial permitió atender las necesidades territoriales desde tres perspectivas: i) diferencial, ii) focalizada y iii) conjunta. En esta línea se logran alianzas estratégicas entre los actores institucionales, comunitarios y de policía que permitieron construir redes de comunicación y orientación a víctimas que han sido objeto de violencias o delitos.
Adicionalmente un logro importante es la mejora de comunicación entre los organismos de seguridad y las comunidades.</t>
  </si>
  <si>
    <t>Sistema de información Progressus</t>
  </si>
  <si>
    <t>Reporte de acciones en progressus</t>
  </si>
  <si>
    <t>Articulacion con organismos de investigaciòn judicial para la priorizaciòn de grupos delincuenciales en el marco de los espacios institucionales creados para ello (MERAD)</t>
  </si>
  <si>
    <t>Sesiones de articulación con organismos de investigaciòn judicial realizadas</t>
  </si>
  <si>
    <t>Espacios con organismos de seguridad e investigación judicial que aporten a la investigación, rastreo, judicialización y desmantelamiento de estructuras criminales</t>
  </si>
  <si>
    <t>Acuerdo Distrital 761 de 2020 PDD 
Plan Integral de Seguridad Ciudadana, Convivencia y Justicia -PISCCJ 2020-2029</t>
  </si>
  <si>
    <t>En lo corrido del trimestre (enero – marzo) se realizaron tres reuniones principales en aras de actualizar el inventario de organizaciones criminales. La primera se realizó el 28 de enero de 2022 con el objetivo de actualizar la incidencia de grupos delincuenciales en la jurisdicción del COSEC Nº2. La segunda reunión se realizó el 2 de marzo en las instalaciones de la SIPOL MEBOG, con el fin de actualizar el inventario de grupos delincuenciales de la ciudad de Bogotá que se construyó en conjunto con Policía MEBOG, Dirección Seccional de Fiscalías Bogotá y Secretaría Distrital de Seguridad Convivencia y Justica. Por último, la tercera reunión se realizó el 29 de marzo de 2022 en las instalaciones de la SIPOL MEBOG, con el objtivo de identicar el total de grupos en MORED y en Invntario.</t>
  </si>
  <si>
    <t xml:space="preserve">Actas de Reunión </t>
  </si>
  <si>
    <t>Actualizar periodicamente el inventario de estructuras criminales</t>
  </si>
  <si>
    <t>Inventario de Estructuras Criminales identificadas</t>
  </si>
  <si>
    <t>Número de Estructuras Criminales identificadas a partir del proceso de recolección y sistematiación de la información</t>
  </si>
  <si>
    <t>Inventario</t>
  </si>
  <si>
    <t>Número de actualizaciones  al inventario realizadas</t>
  </si>
  <si>
    <t>Número de actualizaciones  al inventario programadas</t>
  </si>
  <si>
    <t>Acuerdo Distrital 761 de 2020 PDD 
Plan Integral de Seguridad Ciudadana, Convivencia y Justicia -PISCCJ 2020-2030</t>
  </si>
  <si>
    <t>En el marco de las mesas de trabajo realizadas, se logra para el mes de enero la identificación de 22 nuevas estructuras criminales; para el mes de marzo (2 de marzo) la identificación de 65 grupos desarticulados, 12 archivados, 15 en proceso de verificación y 84 pendientes por revisar con el MNVCC. Finalmente, la tercera reunión realizada en el mismo mes permite como principales resultados la identificación del total de estructuras que tiene cada especialidad de la Policía (184) de las cuales 85 corresponden a MORED y 99 a inventario.</t>
  </si>
  <si>
    <t>Inventario de Estructuras Criminales actualizado</t>
  </si>
  <si>
    <t>Análizar y diseñar las intervenciones frente a fenómenos y mercados criminales en clave del control del delito.</t>
  </si>
  <si>
    <t>Documento técnico de analisis y diseño realizado</t>
  </si>
  <si>
    <t>Documento que contenga el diseño de estrategias y el analísis de feómenos  y mercados criminales en clave del control del delito.</t>
  </si>
  <si>
    <t>Documento técnico</t>
  </si>
  <si>
    <t xml:space="preserve">Numero de documentos técnicos  realizados </t>
  </si>
  <si>
    <t>Numero de documentos técnicos programados</t>
  </si>
  <si>
    <t>Acuerdo Distrital 761 de 2020 PDD 
Plan Integral de Seguridad Ciudadana, Convivencia y Justicia -PISCCJ 2020-2031</t>
  </si>
  <si>
    <t>Equipo Proyectos Especiales
Dirección de Seguridad</t>
  </si>
  <si>
    <t xml:space="preserve">Atendiendo al  al fallo del Consejo de Estado con referencia: 250002325000200500662-03 donde el decreto 485 del 2015 en su articulo 40 que refiere crear  una estrategia de seguridad y convivencia que contemple mecanismos, acciones y responsables, surge la Estrategia de seguridad y convivencia de los cerros orientales y senderos ubicados en las localidades de Usaquén, Chapinero, Santa fe, San Cristóbal y Usme.
En atención a lo anterior se realizan mesas de trabajo conjuntas al interior de la SDSCJ con las direcciones de seguridad, prevención y cultura ciudadana, acceso a la justicia, Oficina Asesora de planeación, centro de computo, comando, control y comunicaciones C4 para el diseño, planeación y construcción del documento estructurado con ejes, líneas, programas, estrategias y acciones en las cuales se ejecutaran en los 70 sectores catastrales de la franja de adecuación de los cerros orientales y los 17 senderos, por lo cual se desarrollaron 2 reuniones de manera virtual con fecha: 07 y 14 de febrero.
Se procede adelantar un informe del análisis delictivo que lidero la OAEE de la SDSCJ en la franja de adecuación ubicada en los cerros orientales de los 70 sectores catastrales y los 17 senderos con el fin de focalizar las acciones y estrategias dando cumplimiento al objetivo de la estrategia; asi mismo, se realizo la ficha técnica y plan de acción de la estrategia de seguridad y convivencia de los cerros orientales  y senderos estos documentos se elaboraron de manera conjunta con las diferentes áreas de la SDSCJ y con entidades corresponsables en su implementación. La estructura de la estrategia donde contempla objetivos, descripción del proyecto, justificación, metas, indicadores  población beneficiaria y recursos,  actualmente se encuentra pendiente de aprobación para su ejecución.
Por su parte la Estrategia de Seguridad, Convivencia y Justicia en el marco de plan centro surtió todo el proceso de creación y planeación en la cual se priorizaron sectores de las 3 localidades involucradas (Santafe, Martires y Candelaria), la priorización de barrios catastrales se realizaron de acuerdo con la implementación de un indice delictivo el cual prioriza la intervención de sectores de acuerdo a la ocurrencia de fenomenos delictivos. De acuerdo a lo anterior se realizarón reuniones con cada uno de los dinamizadores de las localidades involucradas en el plan centro, acordando el número de actividades y acciones a realizar en estos territorios. Se realiza una presentación tipo PPT para socializar los sectores priorizados a los diferentes entes de orden local incluidos los alcaldes locales.  </t>
  </si>
  <si>
    <t>* Actas de reunión 7 y 14 de febrero del 2022 Plan Cerros Orientales y Senderos
* Informe de analisis delictivo de la franja de adecuacion de los cerros orientales y senderos.
* Ficha tecnica y matriz plan de accion cerros orientales y senderos.
* Presentación Plan Centro</t>
  </si>
  <si>
    <t>Documento técnico de análisis y diseño</t>
  </si>
  <si>
    <t>Realizar acciones interinstitucionales con la Gobernación de Cundinamarca para la revisión y análisis de activos estratégicos interregionales</t>
  </si>
  <si>
    <t xml:space="preserve">Acciones interintitucionales realizadas </t>
  </si>
  <si>
    <t xml:space="preserve">Acciones desarrolladas a partir de la relación que la ciudad tiene con el departamento de Cundinamarca </t>
  </si>
  <si>
    <t>Número de acciones interinstitucionales realizadas</t>
  </si>
  <si>
    <t>Número de acciones interinstitucionales programadas</t>
  </si>
  <si>
    <t>Regional</t>
  </si>
  <si>
    <t>9. Implementar una estrategia conjunta de Bogotá Región, que involucre espacios estratégicos de coordinación, protección a infraestructura estratégica y medio ambiente, articulación de sistemas de inteligencia, judicialización efectiva y reducción de la i</t>
  </si>
  <si>
    <t>Acuerdo Distrital 761 de 2020 PDD 
Plan Integral de Seguridad Ciudadana, Convivencia y Justicia -PISCCJ 2020-2032</t>
  </si>
  <si>
    <t xml:space="preserve">Durante el trimestre se establece como objetivo la indagación comparada de experiencias internacionales para destacar buenas prácticas y lecciones aprendidas en torno a la protección de las infraestructuras Vitales. En tal sentido se explora de forma preliminar las experiencias española, chilena y mexicana y en virtud de los mayores desarrollos implementados en España, se inicia con la elaboración de una matriz descriptiva de dicha experiencia. En la matriz se destacan las siguientes categorías: Órgano superior, organismos que lo conforman, instrumentos de planificación, marco normativo.
Adcionalmente se avanza en la consolidación del documento metodológico para  inventariar Infraestructura Vital con perspectiva de riesgos y desde una visión regional. El documento se construye  a partir de la experiencia piloto desarrollada en el último trimestre del 2021 con la Gobernación de Cundinamarca sobre 5 activos estratégicos ambientales. También  se inicia  con la misma institución la exploración de activos estratégicos energéticos y eléctricos. </t>
  </si>
  <si>
    <t xml:space="preserve">Actas de reunión
Pantallazos de la producción de documentos. </t>
  </si>
  <si>
    <t xml:space="preserve">Actas de Reunión 
Informe de avance de acciones </t>
  </si>
  <si>
    <t xml:space="preserve">Realizar caracterización de la poblacion poblacion privada de la libertad en el Centro Especial de Reclusion - CER </t>
  </si>
  <si>
    <t xml:space="preserve">Identificación y caracterizacion de las personas privadas de la Libertad en la Centro Especial de Reclusion - CER  </t>
  </si>
  <si>
    <t xml:space="preserve">Identificacion de la poblacion en el Centro Especial de Reclusion - CER   para la intervencion con estrategias de atención </t>
  </si>
  <si>
    <t xml:space="preserve">Numero de personas caracterizadas </t>
  </si>
  <si>
    <t xml:space="preserve">Numero de personas que ingresaron al  Centro Especial de Reclusion - CER </t>
  </si>
  <si>
    <t>Subsecretaría de Acceso a la Justicia</t>
  </si>
  <si>
    <t xml:space="preserve">6. Fortalecer las estrategias de acceso a la justicia para la ciudadanía que requiere de respuestas frente a servicios de acceso a la justicia, en especial, la articulación de los diferentes operadores del nivel nacional y territorial. Así como la integración y articulación de operadores de justicia no formal y comunitaria. </t>
  </si>
  <si>
    <t>7765 - Mejoramiento y protección de derechos de la población privada de la libertad en Bogotá</t>
  </si>
  <si>
    <t xml:space="preserve">DECRETO 413 DE 2016 </t>
  </si>
  <si>
    <t>Subsecretaría de Acceso a ala Justicia</t>
  </si>
  <si>
    <t>En virtud de la entrada en operación del Centro Especial de Reclusión – CER el 12 de enero de 2022, con la habilitación progresiva de la primera fase con 216 cupos. La población privada de la libertad que se encuentra recluida se encuentra a la espera de ser traslada a un centro penitenciario y carcelario de la Nación o del Distrito, por lo que su situación jurídica es la de sindicado. Se procedió a sistematizar las características principales de los PPl, referente a su situación jurídica, familiar y de salud, con el fin de realizar un análisis detallado de la población, que tenga como objetivo la toma de decisiones que mejoren las condiciones de la población y la garantía de sus derechos fundamentales.</t>
  </si>
  <si>
    <t>Matriz de caracterización poblacion del CER</t>
  </si>
  <si>
    <t xml:space="preserve">Atender y garantizar la operación del Centro Especial de Reclusion CER </t>
  </si>
  <si>
    <t xml:space="preserve">Garantizar la atencion y operación del Centro Especial de Reclusion - CER  </t>
  </si>
  <si>
    <t xml:space="preserve">Garantizar la operación y atencion de las personas privadas de la libertad en el Centro Especial de Reclusion - CER  </t>
  </si>
  <si>
    <t xml:space="preserve">Estrategías con seguimiento </t>
  </si>
  <si>
    <t>Total de estrategias proyectadas para la operación del CER</t>
  </si>
  <si>
    <t xml:space="preserve">El Distrito Capital decidió avanzar en la habilitación de un equipamiento de detención transitoria amparado en lo prescrito en el Decreto Legislativo 804 de 2020, el cual denominó Centro Especial de Reclusión-CER tal y como está recogido en el artículo 16 del Decreto Distrital 261 de 2020, a través del cual se agregó este equipamiento al Plan Maestro de Equipamiento de Seguridad Ciudadana, Defensa y Justicia:
“Artículo 16°.- Adiciónese al artículo 79 A al Decreto Distrital 563 de 2007 así:
 ‘ARTICULO 79 A. Centro Especial de Reclusión - CER. Son los inmuebles destinados de manera transitoria, de conformidad con lo dispuesto en el artículo 27 del Decreto Legislativo 546 de 2020, para garantizar las condiciones de reclusión de las personas privadas de la libertad, con medidas de aseguramiento y condenadas en centros transitorios de detención como Estaciones de Policía, Unidades de Reacción Inmediata y otros.
Una vez superada la emergencia sanitaria generada por la enfermedad coronavirus COVID – 19, la edificación adecuada, ampliada y modificada o en proceso de habilitación para CER, se destinará bajo la misma denominación para dar cumplimiento a las órdenes dadas por la Corte Constitucional en la sentencia T – 151 de 2016, numeral 2.4 y en otras providencias judicialesrelacionadas. Para este, se deberán tramitar las licencias y permisos a las entidades competentes, según las normas aplicables a la funcionalidad (…)’”.
El Centro Especial de Reclusión – CER es un equipamiento cuya creación, en principio, está condicionada al marco normativo excepcional derivado de las medidas adoptadas por el Gobierno Nacional para contener el COVID-19 y que pretende contener las consecuencias que estas medidas han generado, como un hacinamiento grave de los centros de detención transitoria de la ciudad, que vulnera en la actualidad los derechos de las personas recluidas, entre otros, a estar recluido en un ambiente libre de hacinamiento y respetuoso de la dignidad humana.
La Secretaría Distrital de Seguridad, Convivencia y Justicia adelantó gestiones administrativas para identificar y adquirir un inmueble durante el 2020, ubicado en la Carrera 41 A con Calle 6 de la localidad de Puente Aranda , para la habilitación del CER (adquisición que tuvo un valor aproximado a los 10.500 millones de pesos). 
El inmueble adquirido se planeó habilitar como CER en dos fases. La primera fase, con 216 cupos (para que entraran en funcionamiento en la vigencia de la emergencia sanitaria), para aliviar el hacinamiento padecido en los centros de detención transitoria de la ciudad, recrudecido en los últimos 2 años por las medidas implementadas por el Gobierno Nacional en contexto de la pandemia por el COVID-19. La segunda fase, con 273 cupos que se espera que entre en operación en el 2023. Así, este equipamiento tendrá en total 489 cupos.
Las adecuaciones de la primera fase del CER se desarrollaron en aplicación del artículo 1 del Decreto Legislativo 804 de 2020, el cual permitió adelantarlas sin licencia de construcción, teniendo en cuenta que era urgente la habilitación del equipamiento. La inversión en este mantenimiento fue de alrededor de 2.550 millones de pesos.
Sobre la operación de esa primera fase del CER (216 cupos) encontramos que esta entró en funcionamiento con 61 empleos creados temporalmente en la planta de personal de la Secretaría Distrital de Seguridad, Convivencia y Justicia, según el Decreto Distrital 420 de 2021. Estos empleos se proveyeron de manera discrecional, conforme a lo ordenado en el artículo 2 del Decreto Legislativo 804 de 2020, y los mismos se mantendrán en función de la necesidad de superar la emergencia sanitaria decretada por el Ministerio de Salud y Protección Social. 
A la fecha, el ingreso de personas privadas de la libertad al CER ha sido gradual desde el 12 de enero de 2022. A partir de esa fecha, en el CER se ha recibido 190 PPL provenientes de URI y estaciones de policía de la ciudad (con corte al 31 de marzo) y los 26 cupos faltantes se están ocupando semanalmente hasta completar los 216 cupos totales. Una vez se complete el cupo máximo, ese número de PPL se mantendrá en forma constante en este equipamiento (saldrán e ingresarán PPL -según las boletas de libertad y de ingreso de autoridades judiciales- para mantener en todo momento la misma capacidad -porque las cifras de hacinamiento registradas en la ciudad así lo proyectan).
Como se observa, la puesta en operación de la primera fase del CER ha permitido que la ciudad cuente con un nuevo equipamiento para mitigar el hacinamiento reinante en los centros transitorios de detención, en la medida que, para el 14 de marzo de 2022, las URI y estaciones de policía registran un total de 3.045 PPL (hacinamiento del 178%) el cual sería sustancialmente superior de no contarse con la operación del CER.
</t>
  </si>
  <si>
    <t xml:space="preserve">Infraestructura en operación </t>
  </si>
  <si>
    <t>Realizar el seguimiento a la implementación de las estrategias de los componentes de acceso a la justicia, Cárcel Distrital y Responsabilidad Penal.</t>
  </si>
  <si>
    <t>Seguimiento a la implementación de las estrategias proyectadas desde la Subsecretaría de Acceso a la Justicia y las Direcciones que la componen</t>
  </si>
  <si>
    <t>Acciones de seguimiento a la implementación de las estrategias de los programas establecidos desde la Subsecretaría</t>
  </si>
  <si>
    <t xml:space="preserve">Estrategías con seguimiento mediante tablero de control </t>
  </si>
  <si>
    <t>Total de estrategias de los componentes de Acceso a la Justicia, Responsabilidad Penal y Cárcel Distrital establecidas.</t>
  </si>
  <si>
    <t>Dirección de Acceso a la Justicia</t>
  </si>
  <si>
    <t>Implementar en dos (2) Casas de Justicia un centro de radicación de demandas a formato</t>
  </si>
  <si>
    <t>Centros de radicación en funcionamiento</t>
  </si>
  <si>
    <t>Medir el nivel de atención a ciudadanos de los nuevos centros de radicación, lo cual se evidencia a través de la presentación de Informes de gestión</t>
  </si>
  <si>
    <t>Informes de gestión trimestral</t>
  </si>
  <si>
    <t>Número de informes de gestión presentados en cada centro de radicación</t>
  </si>
  <si>
    <t>2 Informes programados</t>
  </si>
  <si>
    <t>Dos centros de radicación ya implementados en la viencia 2021, en las localidades de Ciudad Bolívar y Bosa</t>
  </si>
  <si>
    <t>365. Habilitar en cinco (5) Casas de
Justicia un sistema de
radicación electrónica de
demandas a formato</t>
  </si>
  <si>
    <t>7783 - Fortalecimiento de los equipamientos y capacidades del Sistema Distrital de Justicia en Bogotá</t>
  </si>
  <si>
    <t>Plan Distrital de Desarrollo</t>
  </si>
  <si>
    <t>No se realiza reporte de avance con relación al I trimestre de 2022, tomando en cuenta que no tienenprogramación de avance asociada. No obstante, a la fecha ya se realizó una solicitud de ajuste y reprogramación de esta meta ante la Oficina Asesora de Planeación de la entidad</t>
  </si>
  <si>
    <t>No aplica</t>
  </si>
  <si>
    <t>Diseñar e implementar una estrategia de acceso a la Justicia en la Localidad de Sumapaz</t>
  </si>
  <si>
    <t>Número de actividades ejecutadas del plan de trabajo</t>
  </si>
  <si>
    <t>Medir el nivel de avance frente a la implementación del plan de trabajo en el marco de la estrategia de acceso a la justicia en la localidad de sumapaz</t>
  </si>
  <si>
    <t xml:space="preserve">Número de productos  entregados del plan de trabajo </t>
  </si>
  <si>
    <t>Productos del plan de trabajo entregados oportunamente</t>
  </si>
  <si>
    <t>Productos de plan de trabajo programados</t>
  </si>
  <si>
    <t>Plan  de trabajo formulado y entregado en la vigencia 2021, que será implementado en la vigencia 2022</t>
  </si>
  <si>
    <t xml:space="preserve">Meta 316. Diseñar e implementar al 100% una estrategia de mediación comunitaria y resolución pacífica de conflictos para dar respuesta a la conflictividad social </t>
  </si>
  <si>
    <t>7792 - Fortalecimiento de los organismos de seguridad y justicia en Bogotá</t>
  </si>
  <si>
    <t>Teniendo en cuenta el Plan de Trabajo diseñado para el cumplimiento de la meta, en el primer trimestre del año se dio inicio a la implementación de la estrategia de acceso a la Justicia en la Localizad de Sumapaz, a través de: i) la elaboración de un documento de contextualización de la Localidad del  Sumapaz, analizando sus características geográficas y demográficas, sus antecedentes históricos, sus dinámicas de conflicto y las normas sociales; y ii) la implementación de la fase de aprestamiento social mediante un proceso de formación de 35 personas de terminales rurales de justicia de la Localidad de Sumapaz, el cual busca fortalecer las capacidades locales para la gestión de conflictos, mejorar la articulación con las autoridades de la justicia, y acordar las rutas de atención. De esta forma, con el desarrollo del documento de contextualización y la implementación de la fase de aprestamiento social se dio cumplimiento a los productos programados en el plan de acción de la meta.</t>
  </si>
  <si>
    <t>Soportes digitales:
1. Listado de asistencia diplomantes.
2. Documento de contextualización.
3. Plan de implementación convenio interadministrativo SCJ 17062021.</t>
  </si>
  <si>
    <t>Ejecutar las actividades que componen la estrategia de coordinación con las entidades que operan la ruta de atención integral para mujeres, buscando garantizar la implementación de la ruta en seis (6) Casas de Justicia</t>
  </si>
  <si>
    <t>Número de actividades ejecutadas de la estrategia de coordinación</t>
  </si>
  <si>
    <t>Medir el nivel de avance frente a la implementación de actividades establecidas en la estrategia de coordinación para la implementación de la ruta mujer en casas de justicia</t>
  </si>
  <si>
    <t>N° de actividades ejecutadas</t>
  </si>
  <si>
    <t>N° de actividades ejecutadas de la estrategia de coordinación</t>
  </si>
  <si>
    <t>N° de actividades planeadas de la estrategia de coordinación</t>
  </si>
  <si>
    <t>Durante 2021 se registró la implementación de 24 actividades de esta estrategia de coordinación para implementación de la ruta mujer</t>
  </si>
  <si>
    <t>Meta 369. Implementar en 7 casas de justicia priorizadas un modelo de atención con ruta integral para mujeres</t>
  </si>
  <si>
    <t>En el marco del desarrollo de actividades de la estrategia de coordinación para la implementación de la ruta mujer en casas de justicia, en el primer trimestre del año 2022,  se brindó orientación desde el Centro de Recepción e Información CRI de Ciudad Bolívar a 353 mujeres que acudieron a solicitar los servicios por las conflictividades correspondientes a violencia económica, violencia física, violencia intrafamiliar, violencia psicológica y violencia sexual y fueron remitidas a las entidades de acuerdo con las competencias de cada entidad operadora. 
El 10 de marzo se inauguró la estrategia de la ruta de atención en la localidad de Suba con la prestación del servicio en la Casa de Justicia de Suba Ciudad Jardín, en la que se contó con la participación de la señora alcaldesa, el alcalde local de Suba, el Secretario de Seguridad, Convivencia y Justicia, la Secretaría de la Mujer, la subdirectora para la Familia de la Secretaria Distrital de Integración Social y la Dirección Seccional de Fiscalías. En esta Casa de Justicia se han realizado 185 orientaciones asociadas a conflictos de violencias contra la mujer.</t>
  </si>
  <si>
    <t>Soportes digitales:
1. Piezas comunicativas ruta mujer: Ruta integral para mujeres; afiche tuta mujer; publicidad web ruta mujer.
2. Consolidado número de atenciones mujeres en la ruta enero marzo 2022</t>
  </si>
  <si>
    <t>Implementar las actividades necesarias para la elección de Jueces de Paz en el Distrito Capital y articular el acompañamiento para el ejercicio de su rol</t>
  </si>
  <si>
    <t>Número de actividades ejecutadas para la Elección y acompañamiento a los Jueces de Paz en el distrito</t>
  </si>
  <si>
    <t>Medir el nivel de avance frente a la implementación de actividades definidas para la elección de los jueces de paz y el acompañamiento que se les brindará para el ejercicio de su rol</t>
  </si>
  <si>
    <t>Número de productos del plan de trabajo para la elección y acompañamiento a los jueces de paz</t>
  </si>
  <si>
    <t>Número de jueces de paz en el distrito
*Estrategia de sensibilización diseñada e implementada
* Reglamentación del proceso de elección de jueces de paz y diseño institucional del proceso de elección y su implementación
*191 candidatos para jueces de paz, para 155 jueces a elegir
*41 candidatos para jueces de renconsideración, 22 jueces a elegir</t>
  </si>
  <si>
    <t>En el primer trimestre del año, la Dirección de Acceso a la Justicia implementó las actividades orientadas a la elección de Jueces de Paz en el Distrito. La jornada de elección de las y los Jueces de Paz y Reconsideración se llevó a cabo el 31 de enero de 2022, y el acto de posesión de las y los Jueces de Paz y Reconsideración se adelantó el 18 de febrero de 2022. Así mismo, en el marco del cumplimiento de la meta, la Dirección de Acceso a la Justicia elaboró la estrategia en materia del trabajo a seguir con las y los Jueces de Paz y Reconsideración elegidos para el periodo 2022-2027.</t>
  </si>
  <si>
    <t>Soportes digitales:
1. Acta general de escrutinio de la jornada de elección jueces de paz 2022 (30/01/2022)
2. Actas de posesión jueces de paz 2022-2027
3. Cronograma de actividades de la lección de jueces de paz 2022.
4. Presentación en power point de la socialización del proceso de elección de jueces de paz 2022</t>
  </si>
  <si>
    <t>Ejecutar el plan de trabajo que conlleve a poner en funcionamiento una nueva casa de justicia en el distrito</t>
  </si>
  <si>
    <t>Número de actividades ejecutadas para la puesta en funcionamiento una nueva casa de justicia en el distrito</t>
  </si>
  <si>
    <t>Medir el nivel de avance frente a la implementación de acitividaes diseñadas para para poner en funcionamiento una nueva casa de justicia en el distrito</t>
  </si>
  <si>
    <t>N° de actividades ejecutadas para la implementación de una casa de justicia</t>
  </si>
  <si>
    <t>N° de actividades planeadas para la implementación de una casa de justicia</t>
  </si>
  <si>
    <t>13 actividades ejecutadas</t>
  </si>
  <si>
    <t>345. Aumentar en un (1) los
equipamientos de justicia en
el distrito y garantizar el
mantenimiento de
veinticuatro (24) existentes</t>
  </si>
  <si>
    <t>No se realiza reporte de avance con relación al I trimestre de 2022, tomando en cuenta que no tienen programación de avance asociada.</t>
  </si>
  <si>
    <t>Ejecutar una campaña de comunicación dirigida a los ciudadanos sobre el conocimiento y acceso a los servicios de justicia y mecanismos de participación. (Política Pública Distrital de Transparencia, Integridad y No Tolerancia con la Corrupción)</t>
  </si>
  <si>
    <t>Reporte de actividades ejecutadas en el marco de la campaña de comunicación</t>
  </si>
  <si>
    <t>Conocer el reporte de las actividades ejecutadas a través de diferentes medios de comunicación, para sensibilizar a la ciudadanía sobre los servicios de justicia en el distrito</t>
  </si>
  <si>
    <t>Reporte de actividades ejecutadas en el periodo</t>
  </si>
  <si>
    <t>Una campaña de comunicación implementada</t>
  </si>
  <si>
    <t>Política Pública Distrital de Transparencia, Integridad y No Tolerancia con la Corrupción</t>
  </si>
  <si>
    <t>Durante el primer trimestre del año, se avanzó con la implementación de una campaña de comunicación orientada a los ciudadanos con el fin de que accedan a los servicios de justicia y a los mecanismos de participación. En el desarrollo de esta campaña se realizaron las siguientes actividades a través de las diferentes plataformas de comunicación como la página web de la entidad, twitter, Facebook e Instagram: 
-Veinte (20) Publicaciones de difusión de la estrategia “ruta mujer” con el fin de brindar toda la orientación y atención posible a las mujeres, niños y adolescentes que son víctimas de violencias.
-Sesenta y cinco (65) Publicaciones de Jornadas de Acceso a la justicia, en el cual se ofrece ayuda a los ciudadanos que necesitan orientación en temas jurídicos y en resolución de conflictos a través de las diferentes estrategias creadas en los territorios.
-Treinta (30) Publicaciones campaña de jueces de paz y reconsideración el cual tiene objetivo invitar a la ciudadanía a votar y posteriormente conocer a los jueces y juezas de Paz y de Reconsideración, que estarán para ayudar a resolver nuestros conflictos.
-Tres (3) Publicaciones Difusión Centros de radicación el cual permitirá a la ciudadanía acceder gratuitamente a todos los servicios y de esta manera Brindar orientación a través de los profesionales para que puedas adelantar tus trámites.
-Una (1) Publicación de suspensión de servicios y horario Casas de Justicia el cual le permite a la ciudadanía estas informada 
-Una (1) Publicación de Diálogos de seguridad ciudadana en donde presentó los logros 2021 sobre seguridad, convivencia y acceso a la justicia y los retos para este año. Este evento que fortaleció la interacción de la Entidad con la comunidad en el marco del control social, permitió mantener un intercambio de opiniones que contribuyeron al fortalecimiento de la gestión y a la construcción colectiva de la solución a las necesidades identificadas y priorizadas.
-Una (1) Publicación de Panel de mediación, Democracia, Desarrollo y Construcción de Paz, Directora Acceso a la Justicia en el cual consistió en presentar la relación entre la teoría y práctica narrativa con la construcción de paz y Reflexionar sobre el aporte de la mediación a la democracia, el desarrollo y la construcción de paz.</t>
  </si>
  <si>
    <t xml:space="preserve">Soportes digitales:
1. Archivo en excel con los enlaces los soportes de la implementación de la campaña de comunicación, contiene fecha, campaña, enlace de publicación en redes (twiter, facebook, página web scj) </t>
  </si>
  <si>
    <t>Crear nuevos procedimientos o actualizar los ya existentes, así crear y/o actualizar los documentos asociados, que estén a cargo de la Dirección de Acceso a la Justicia</t>
  </si>
  <si>
    <t>Cantidad de procedimientos y/o documentos asociados,  creados y/o actualizados</t>
  </si>
  <si>
    <t>conocer la cantidad de procedimientos creados o actualizados así como los  documentos asociados que fueron creados y/o actualizados, que estén a cargo de la Dirección de Acceso a la Justicia</t>
  </si>
  <si>
    <t>Número de documentos creados y/o actualizados</t>
  </si>
  <si>
    <t>Procedimientos y/o documentos asociados creados y/o actualizados</t>
  </si>
  <si>
    <t>Sistema Integrado de Gestión</t>
  </si>
  <si>
    <t xml:space="preserve">Durante el primer trimestre de la vigencia 2022, desde el componente del Sistema de Gestión de Calidad de la Dirección de Acceso a la Justicia se han venido actualizando los documentos existentes dentro del Listado Maestro de Documentos. Es por ello, que se actualizó el Manual de Convivencia y Funciones de Casas de Justicia MA-AJ-1 ajustándose redacción, actualización de operatividad en las gestiones que se realizan en las Casas de Justicia, e incorporación del enfoque de Derechos Humanos. De igual forma, la Dirección actualizó el formato F-AJ-637 "Remisión a Entidades Operadoras - Casas de Justicia" a versión 4, ya que contenía información de operación que ya no existe, y logos correspondientes a la administración distrital pasada. Es necesario mencionar que actualmente la Dirección de Acceso a la Justicia está trabajando en la actualización de más documentación que harán del Sistema Integrado de Gestión un sistema articulado con las estrategias de acceso a la justicia. </t>
  </si>
  <si>
    <t xml:space="preserve">Soportes digitales:
1. Actualización Formato F-AJ-637 Remisión a entidades operadoras casas de justicia.
2. Actualización Formato MA-AJ-1 Manual de convivencia y funciones de casas de justicia.
3. Correo de socialización de las actualizaciones del manual MA - AJ - 1 </t>
  </si>
  <si>
    <t>Realizar jornadas de socialización y/o sensibilización de los programas y estrategias adelantadas desde la Dirección.</t>
  </si>
  <si>
    <t>Porcentaje de jornadas de socialización realizadas</t>
  </si>
  <si>
    <t>Los programas y estrategias que adelanta la Dirección de Responsabilidad Penal Adolescente requieren de la permanente articulación con las autoridades y actores del SRPA (ICBF, Fiscalía General de la Nación, Consejo Superior de la Judicatura, Defensoría del Pueblo, Operadores, ONG, entre otros), en este sentido se requiere adelantar jornadas en las que se presente y sensibilice respecto a la oferta de atención disponible desde la SDSCJ.</t>
  </si>
  <si>
    <t>Número de jornadas de socialización y/o sensibilizaciones realizadas en el periodo</t>
  </si>
  <si>
    <t>Número de jornadas de socialización y/o sensibilizaciones planeadas en el periodo</t>
  </si>
  <si>
    <t xml:space="preserve">Eficacia </t>
  </si>
  <si>
    <t>Equipos de trabajo DRPA</t>
  </si>
  <si>
    <t xml:space="preserve">Crear programas especiales de protección para que los niños, niñas y jóvenes no sean cooptados e instrumentalizados por estructuras criminales. </t>
  </si>
  <si>
    <t>X</t>
  </si>
  <si>
    <t>DECRETO 413 DE 2016 Artículo 19°.- Funciones Dirección de Responsabilidad Penal Adolescente
Códigode infancia y adolescencia ley 1098 de 2006</t>
  </si>
  <si>
    <t>Dirección de Responsabilidad Penal Adolescente</t>
  </si>
  <si>
    <t>Durante enero a marzo se realizaron 6 espacios de socialización de los programas así: (i) 11 de febrero - socialización Programa Distrital de Justicia Juvenil Restaurativa PDJJR con los equipos de atención de los Centros de Servicio de FORJAR, (ii) 24 de febrero - Asistencia Técnica a defensorías de familia de ICBF sobre el Programa Distrital de Justicia Juvenil Restaurativa PDJJR, (iii) 2 marzo - socialización del Programa para la atención y Prevención de la Agresión Sexual (PASOS) con los equipos de atención de los Centros de Servicio de FORJAR., (iv) 4 marzo - socialización del Programa Seguimiento Judicial al Tratamiento de Drogas (PSJTD) con los equipos de atención de los Centros de Servicio de FORJAR., (v) 10 marzo - Asistencia Técnica a defensorías de familia del ICBF, sobre Programa Seguimiento Judicial al Tratamiento de Drogas (PSJTD), (vi) 30 marzo -Asistencia Técnica a defensorías de familia del ICBF, sobre Programa para la atención y Prevención de la Agresión Sexual (PASOS)</t>
  </si>
  <si>
    <t>En carpeta compartida se publica listados de asistencia, presentaciones y actas de las sesiones de socialización adelantadas durante el periodo.</t>
  </si>
  <si>
    <t>Vincular 250 adolescentes y jóvenes a las líneas de atención del Programa Distrital de Justicia Juvenil Restaurativa.</t>
  </si>
  <si>
    <t>Numero de Adolescentes y jóvenes del Sistema de Responsabilidad Penal Adolescente vinculados a las líneas de atención del Programa Distrital de Justicia Juvenil Restaurativa</t>
  </si>
  <si>
    <t>La Dirección de Responsabilidad Penal Adolescente tiene dentro de sus estrategias el Programa Distrital de Justicia Juvenil Restaurativa, el cual cuenta con diferentes líneas de atención; a través de las cuales se brinda atención a las víctimas y aborda con las y los adolescentes ofensores las fases de Responsabilización por la conducta delictiva, Reparación de los daños causados a la víctima y Reintegración.
Los adolescentes y jóvenes que se vinculan al Programa fortalecen las habilidades para la vida, la comunicación asertiva y la resolución dialogada de conflictos, lo cual previene la reiteración en el delito, disminuye la reincidencia, mejora las interacciones familiares y sociales, fortalece y generar estrategias de afrontamiento cuando se presentan situaciones difíciles o conflictivas en la vida, genera capacidades para la toma de decisiones y aporta a la construcción de proyecto de vida lejos del delito.</t>
  </si>
  <si>
    <t>Número de adolescentes y jóvenes del Sistema de Responsabilidad Penal Adolescente que se vinculan a líneas de atención del Programa Distrital de Justicia Juvenil Restaurativa</t>
  </si>
  <si>
    <t>Número de adolescentes y jóvenes del Sistema de Responsabilidad Penal Adolescente que se programó en el periodo</t>
  </si>
  <si>
    <t>El Programa Distrital de Justicia Juvenil Restaurativa (PDJJR) presta atención a víctimas, adolescentes y jóvenes ofensores y a algunos miembros de sus familias. Proceso enmarcado en los principios de la Justicia Restaurativa para lograr tres objetivos: Responsabilizarse de sus actos, reparar el daño causado y reintegrarse a su contexto familiar, comunitario y social como ciudadanos responsables y con un proyecto de vida alejado de la violencia y el delito. En el periodo enero a marzo de 2022, fueron remitidos 59 personas por las autoridades judiciales (33 adolescentes y jóvenes ofensores y 26 victimas), con quienes se adelanta proceso de atención.</t>
  </si>
  <si>
    <t xml:space="preserve">En carpeta compartida se publica listado clasificado por las líneas del Programa, en los que se relaciona el número de noticia criminal, no se incluyen nombres y apellidos debido a que sobre esta información aplica reserva. 
En el archivo digital del Programa Distrital de Justicia Juvenil Restaurativa se encuentran las carpetas para cada caso.
</t>
  </si>
  <si>
    <t>Coordinar la convocatoria y realización de seis (6) sesiones del Comité de Coordinación Distrital de Responsabilidad Penal para Adolescentes.</t>
  </si>
  <si>
    <t>Número de sesiones del Comité de Coordinación Distrital de Responsabilidad Penal para Adolescentes realizadas</t>
  </si>
  <si>
    <t>El Decreto 420 de 2017, por el cual se creó el Comité de Coordinación Distrital de Responsabilidad Penal para Adolescentes –CCDRPA- estará encargado de fortalecer la articulación de las autoridades y entidades del SRPA, a nivel distrital, con el fin de orientar y dar seguimiento a la implementación de acciones desde un enfoque de Justicia Restaurativa en el Distrito Capital.
El CCDRPA es presidido por el Alcalde Mayor de Bogotá o en calidad de delegado el Secretario Distrital de Seguridad, Convivencia y Justicia y la Secretaria técnica está a cargo del Instituto Colombiano de Bienestar Familiar Regional Bogotá
En este sentido, el indicador será la realización de las sesiones del Comité, en las cuales se fortalezca la articulación de las autoridades y entidades del SRPA.</t>
  </si>
  <si>
    <t>Número de sesiones del CCDRPA realizadas en el periodo</t>
  </si>
  <si>
    <t>Número de sesiones del CCDRPA programadas en el periodo</t>
  </si>
  <si>
    <t>DECRETO 413 DE 2016 Artículo 19°.- Funciones Dirección de Responsabilidad Penal Adolescente
DECRETO 420 DE 2017
Códigode infancia y adolescencia ley 1098 de 2006</t>
  </si>
  <si>
    <t xml:space="preserve">Durante el primer trimestre de 20202, se realizaron dos sesiones ordinarias del Comité de Coordinación Distrital de Responsabilidad Penal para Adolescentes:
» 25 de enero de 2022, cuyo orden del día fue: (1) Verificación del quórum, (2) Aprobación acta del Comité ordinario del 14 de diciembre del 2021, (3) Intervención del Ministerio de Justicia y del Derecho sobre Sistema Nacional de Coordinación de Responsabilidad Penal para Adolescentes a cargo de la doctora Sandra Amalia Jaramillo, enlace del SNCRPA con el Comité Distrital., (4) Revisión de Subcomités del Comité de Coordinación de Responsabilidad Penal para Adolescentes: entidades que los integran, (5) varios. 
» 29 de marzo de 2022, cuyo orden del día fue: (1) Verificación del quórum, (2) Aprobación acta Comité Ordinario del 25 de enero de 2022, (3) Presentación y aprobación de Plan de Acción para la vigencia 2022-2023, (4) Varios.
</t>
  </si>
  <si>
    <t>En carpeta compartida se publica presentaciones, convocatoria a los comités y acta sesión 25 enero.</t>
  </si>
  <si>
    <t xml:space="preserve">Gestionar tablero de control a partir de los datos registrados en el sistema de información SIRPA referente al Programa Distrital de Justicia Juvenil Restaurativa, el Programa para la Atención y Prevención de la Agresión Sexual (PASOS) y el Programa de Seguimiento Judicial al Tratamiento de Drogas. </t>
  </si>
  <si>
    <t xml:space="preserve">Porcentaje de acciones adelantadas para la puesta en marcha de un tablero de control </t>
  </si>
  <si>
    <t xml:space="preserve">La Dirección de Responsabilidad Penal Adolescente ha trabajado conjuntamente con la Dirección de Tecnologías y Sistemas de la Información en el sistema de información SIRPA, en el cual se adelantaron los desarrollos necesarios para el registro de los casos vinculados al Programa Distrital de Justicia Juvenil Restaurativa, el Programa para la Atención y Prevención de la Agresión Sexual (PASOS) y el Programa de Seguimiento Judicial al Tratamiento de Drogas. Ahora se requiere el diseño y desarrollo de un tablero de control que represente visualmente los datos que son ingresados. </t>
  </si>
  <si>
    <t>Acciones adelantadas para la puesta en marcha de un tablero de control de los datos registrados del Programa Distrital de Justicia Juvenil Restaurativa, el Programa para la Atención y Prevención de la Agresión Sexual (PASOS) y el Programa de Seguimiento Judicial al Tratamiento de Drogas.</t>
  </si>
  <si>
    <t>Acciones planeadas para la puesta en marcha de un tablero de control de los datos registrados del Programa Distrital de Justicia Juvenil Restaurativa, el Programa para la Atención y Prevención de la Agresión Sexual (PASOS) y el Programa de Seguimiento Judicial al Tratamiento de Drogas.</t>
  </si>
  <si>
    <t xml:space="preserve">Se han adelantado sesiones de trabajo entre las áreas involucradas, Dirección de Responsabilidad Penal Adolescente y la Oficina de Análisis de la Información y Estudios Estratégicos, con el objetivo de: (i) ampliar el contexto respecto al registro de información que a partir de 2022 se realiza en SIRPA para el Programa Distrital de Justicia Juvenil Restaurativa, el Programa para la Atención y Prevención de la Agresión Sexual (PASOS) y el Programa de Seguimiento Judicial al Tratamiento de Drogas. (ii) Revisión calidad en los datos geográficos asociados a las personas vinculadas a la línea de principio de oportunidad y (iii) inicio estructuración modelo de datos basado en estrategias. </t>
  </si>
  <si>
    <t xml:space="preserve">En la carpeta compartida se publican actas de las sesiones de trabajo, así mismo, en los repositorios de la bodega de datos de la Oficina de Análisis de la Información y Estudios Estratégicos se encuentra el avance del modelo de datos. </t>
  </si>
  <si>
    <t xml:space="preserve">Fortalecer las estrategias de acceso a la justicia para la ciudadanía que requiere de respuestas frente a servicios de acceso a la justicia, en especial, la articulación de los diferentes operadores del nivel nacional y territorial. Así como la integración y articulación de operadores de justicia no formal y comunitaria. </t>
  </si>
  <si>
    <t>Reportar las  personas visitantes y/o personas privadas de la libertad a quienes se les incaute sustancias psicoactivas o elementos prohibidos  que configuren presunta conducta punible, o incumplimiento del reglamento interno de la carcel.</t>
  </si>
  <si>
    <t>Personas visitantes y/o personas privadas de la libertad reportadas a la autoridad competente por incautación de  sustancias psicoactivas que configure presunta conducta punible a la Autoridad Competente</t>
  </si>
  <si>
    <t xml:space="preserve">Este indicador permite medir la gestión y estrategias del personal de Cuerpo de Custodia y vigilancia para detectar visitantes y/o personas privadas de la libertad con sustancias prohibidas y que configure presunta conducta punible a la Autoridad Competente </t>
  </si>
  <si>
    <t xml:space="preserve">N° de personas visitantes y/o personas privadas de la libertad reportadas a la autoridad competente por incautación de  sustancias psicoactivas </t>
  </si>
  <si>
    <t>N° de personas visitantes y/o personas privadas de la libertad a quienes se les haya incautado sustancias psicoactivas que configure presunta conducta punible)*100</t>
  </si>
  <si>
    <t>Informe y registro en minutas del Cuerpo de Custodia y Vigilancia de visitantes  reportados</t>
  </si>
  <si>
    <t>Meta # 344 Mantener el 100% de los estadanres de calidad y operación en la Cárcel Distrital de Varones y Anexo de Mujeres</t>
  </si>
  <si>
    <t xml:space="preserve">Diseño e Implementación del procedimiento de encomiendas. </t>
  </si>
  <si>
    <t xml:space="preserve">Director (a) Cárcel Distrital </t>
  </si>
  <si>
    <t>De conformidad con el reporte del cuerpo de custodia y vigilancia para el mes de enero se reportaron 25 incautaciones,  en el mes de febrero 28 incautaciones,  en el mes de marzo se reportan 20 incutaciones.</t>
  </si>
  <si>
    <t>Mediante los Memorandos 20223340054633 de 02/02/2022, 20223300097583 de 03/03/2022 y 20223340137553 de 03/04/2022. Los comandantes de compañía informan a la Dirección de la Cárcel sobre los elementos incautados o decomisados durante el primer trimestre de 2022</t>
  </si>
  <si>
    <t xml:space="preserve">Lograr que el Cuerpo de Custodia y Vigilancia  garantice la no se  presencia de fugas o escapes de las instalaciones,o de los procedimientos de remisión que  permanentemente realiza el centro penitenciario por parte del personal privado de la libertdad.(a Juzgados,Citas Medicas, Hospitalizaciones, Urgencias) </t>
  </si>
  <si>
    <t>Cero Fugas al Interior  del Centro penitenciario y  en el desarrollo de los procedimientos de remisiones.</t>
  </si>
  <si>
    <t xml:space="preserve">Este  indicador permitira medir la efectividad efectividad  en la aplicación  de los diferentes procedimientos y procesos  establecidos para garantizar, la seguridad del establecimiento penienteciario, evitando que el personal privado de la libertad, se fuge o se escape.  </t>
  </si>
  <si>
    <t>Número de PPL, no evadidos durante su reclusión en el centro carcelario  o remisiones.</t>
  </si>
  <si>
    <t>N.A</t>
  </si>
  <si>
    <t xml:space="preserve">Archivo del Grupo Administración - Carpetas informe </t>
  </si>
  <si>
    <t>Durante el periodo comprendido entre el mes de enero a marzo, no se han presentado fugas, rescates o situaciones que afecten la seguridad del establecimiento carcelario.</t>
  </si>
  <si>
    <t>Mediante los Memorandos 20223340054633 de 02/02/2022, 20223300097583 de 03/03/2022 y 20223340137553 de 03/04/2022. Los comandantes de compañía informan a la Dirección de la Cárcel que no se han presentado fugas ni rescates. durante el primer trimestre de 2022</t>
  </si>
  <si>
    <t xml:space="preserve">Revisar, actualizar documentos relacionados al  Sistema de Gestión de la Calidad, relacionados con  el proceso de Custodia y Vigilancia </t>
  </si>
  <si>
    <t xml:space="preserve">Gestion del sistema de gestion de la calidad desde la Dirección a traves de Documentos institucionalizados </t>
  </si>
  <si>
    <t>Actualizar, modificar o crear documentos necesarios frente a  las medidas al interior del centro de reclusión.</t>
  </si>
  <si>
    <t>N° de documentos codificados en el trimestre</t>
  </si>
  <si>
    <t>N° de documentos programados en el trimestre</t>
  </si>
  <si>
    <t>Listado de documentos del Sistema de Gestión de la Calidad</t>
  </si>
  <si>
    <t>Meta #344 Mantener el 100% de los estadanres de calidad y operación en la Cárcel Distrital de Varones y Anexo de Mujeres</t>
  </si>
  <si>
    <t>Durante el trimestre se actualiza el Instructivo Lineamientos para el Aislamiento temporal en la Unidad de Protección y Seguridad de acuerdo a los lineamientos establecidos por el Sistema Integrado de Gestión.</t>
  </si>
  <si>
    <t>Se adjunta documentos el cual fue cargado a la Plataforma de MIPG el 28/03/2022, pendiente de publicación por parte de la Oficina Asesora de Planeación.</t>
  </si>
  <si>
    <t>Brindar programas, actividades y/o  talleres  de  capacitación y ocupación válida para la redención de pena  aprobados en el plan ocupacional al 80% de las PPL.</t>
  </si>
  <si>
    <t>Programas, Actividades y/o talleres válidas para redención de pena.</t>
  </si>
  <si>
    <t>Este indicador mide el número de PPL aprobadas por la JETEE a las actividades válidas para la redención de pena.</t>
  </si>
  <si>
    <t>Número de personas privadas de la libertad vinculadas a  programas, actividades y/o talleres.</t>
  </si>
  <si>
    <t>Número Total de PPL  que se encuentran en el establecimiento carcelario.</t>
  </si>
  <si>
    <t xml:space="preserve">Reporte de SISIPEC WEB </t>
  </si>
  <si>
    <t>Implementar estrategias y acciones interinstitucionales orientadas a mejorar la confianza entre la ciudadaníáa y la institucionalidad a través del fortalecimiento de conductas de auto regulacióńn, regulacióńn mutua, díálogo y participacióńn social y cultura ciudadana que transformen las conflictividades sociales y mejoren la seguridad ciudadana.</t>
  </si>
  <si>
    <t>Meta # 344 Mantener el 100% de los estándares de calidad y operación en la Cárcel Distrital de Varones y Anexo de Mujeres</t>
  </si>
  <si>
    <t>Objetivo: Diseñar, implementar y fortalecer acciones y estrategias en materia de seguridad ciudadana, convivencia, acceso a la justicia, orden público, prevención y control del delito en el distrito capital.</t>
  </si>
  <si>
    <t>Director (a) Cárcel Distrital
Líder Atención Integral Básica
Profesional responsable JETTE</t>
  </si>
  <si>
    <t>A corte del  31 de Enero  se cuenta con 969 PPL  en la Carcel Distrital la cual 961 PPL fueron asignadas  en actividades TEE es decir corresponde al 99,2% ;  A corte de 28 de Febrero se cuenta con una población de 988 PPL en la cual 988 PPL  fueron asignadas en actividades es decir corresponde a 100%; A corte del 31 de marzo hay un total de 1042 PPL en la carcel distrital el cual 1003 PPL le fueron aignadas en actividad TEE esto corresponde al 96,3% .</t>
  </si>
  <si>
    <t>Se anexan los 3 reportes de plan ocupacional correspondientes a los meses de enero, febrero y marzo es importante precisar que la fecha del reporte se genera al siguiente dia hábil del  mes reportado.</t>
  </si>
  <si>
    <t>Sensibilizar a las PPL en temas de prevención: conducta suicida, consumo de sustancias psicoactivas y delitos sexuales.</t>
  </si>
  <si>
    <t>Prevención en temas de conducta suicida, consumo de sustancias psicoactivas  y delitos sexuales.</t>
  </si>
  <si>
    <t>Este indicador mide el porcentaje de las PPL sensibilizadas en temas de conducta suicida, consumo de sustancias psicoactivas  y delitos sexuales.</t>
  </si>
  <si>
    <t>Número de personas privadas de la libertad sensibilizados en temas de conducta suicida, consumo de sustancias psicoactivas  y delitos sexuales.</t>
  </si>
  <si>
    <t>Actas  y formatos de Asistencias de las sensibilizaciones</t>
  </si>
  <si>
    <t>Estructurar un documento que recopile las actividades realizadas en  pro  de la implementación del modelo del marco lógico de la Cárcel Distrital, como insumo indispensable para generar los lineamientos y directrices que permitan dar continuidad a la construcción de dicho modelo.</t>
  </si>
  <si>
    <t xml:space="preserve">Director (a) Cárcel Distrital
Líder Atención Integral Básica </t>
  </si>
  <si>
    <t>En el mes de enero se realizaron 941 acciones correspondientes a las tematicas establecidas, en el mes de febrero se realizaron 948 acciones correspondientes a las tematicas establecidas, durante el mes de marzo se realizaron 1027 de tematicas establecidas.</t>
  </si>
  <si>
    <t>Se anexan actas de los  meses de Enero,  Febrero y marzo como evidencia de las acciones realizadas para el cumplimiento de la meta</t>
  </si>
  <si>
    <t>Brindar las raciones alimentarias a la población carcelaria.</t>
  </si>
  <si>
    <t>Raciones alimentarias al 100%  de la población carcelaria</t>
  </si>
  <si>
    <t xml:space="preserve">Este indicador mide las raciones alimentarias al 100%  de la población carcelaria </t>
  </si>
  <si>
    <t xml:space="preserve">Total de raciones pagadas al operador al mes. </t>
  </si>
  <si>
    <t>Total de Personas Privadas de la Libertad que se encuentran en el establecimiento carcelario al mes.</t>
  </si>
  <si>
    <t>Planilla Raciones</t>
  </si>
  <si>
    <t xml:space="preserve">Director (a) Cárcel Distrital 
Líder Atención Integral Básica
Profesional Responsable Área de Alimentación 
</t>
  </si>
  <si>
    <t>Para el mes de enero se contabiliza un total de 30308 raciones  suministradas, para el mes de febrero un total de  27487 raciones suminitradas y para el mes de marzo un total de 31579 raciones sumistradas cumpliendo con la entrega de raciones suministradas a la totalidad de las PPL.</t>
  </si>
  <si>
    <t xml:space="preserve">Se anexan planilas de parte de Raciones de Enero, Febrero y Marzo </t>
  </si>
  <si>
    <t>Brindar atención en salud a las PPL que solicite acceso a dichos servicios.</t>
  </si>
  <si>
    <t>Atención en salud al 100% de las PPL que soliciten acceso a dichos servicios</t>
  </si>
  <si>
    <t>Este indicador mide la  atención en salud al 100% de las PPL que soliciten acceso a dichos servicios</t>
  </si>
  <si>
    <t xml:space="preserve">Total de Personas Privadas de la Libertad atendidas en el servicio de salud en el mes.	</t>
  </si>
  <si>
    <t>Total de solicitudes realizadas por las Personas Privadas de la Libertad para servicio de salud en el mes</t>
  </si>
  <si>
    <t>Se relacionan las planillas RIPS</t>
  </si>
  <si>
    <t>Director (a) Cárcel Distrital 
Líder Atención Integral Básica
Profesional Responsable Área de Salud</t>
  </si>
  <si>
    <t xml:space="preserve">En el mes de Enero, se atendieron 588 PPL, que corresponden a 459 atención medicas y 129 odontologicas. . De conformidad con el reporte del mes de febrero, se atendieron 675 PPL, que corresponden a 501 atención medicas y 174 odontologicas  y en el mes de Marzo, se atendieron 1045 PPL, que corresponden a 717 atención medicas y 328 odontologicas. </t>
  </si>
  <si>
    <t>Se anexan planillas RIPS de los meses de Enero, Febrero y Marzo</t>
  </si>
  <si>
    <t>Tramitar las órdenes de libertad de las PPL  dentro de las 24 horas siguientes al recibo de los antecedentes judiciales de la Interpol y verificar dichos antecedentes con la hojas de vida.</t>
  </si>
  <si>
    <t>Ordenes de libertad de las PPL tramitadas en 24 horas</t>
  </si>
  <si>
    <t>Este indicador permite medir  la gestión de las ordenes de libertad tramitadas en las 24 horas siguientes al recibo de los antecedentes judiciales de la Interpol y verificados dichos antecedentes con la hojas de vida</t>
  </si>
  <si>
    <t>Nº de órdenes de libertad tramitadas en las 24 horas siguientes al recibo de los antecedentes judiciales de la Interpol</t>
  </si>
  <si>
    <t>Nº de órdenes de libertad recibidas</t>
  </si>
  <si>
    <t>Hoja de vida de PPL que recobra su libertad</t>
  </si>
  <si>
    <t>Meta #344 Mantener el 100% de los estándares de calidad y operación en la Cárcel Distrital de Varones y Anexo de Mujeres</t>
  </si>
  <si>
    <t>Director (a) Cárcel Distrital 
Líder Trámite Juridico</t>
  </si>
  <si>
    <t>Para el primer trimestre de 2022, se tramitó el 100% de las boletas de libertad, después de recibir y verificar los correspondientes antecedentes de INTERPOL.</t>
  </si>
  <si>
    <t>Se anexan las minutas de liberta de los meses de Enero, Febrero y Marzo.</t>
  </si>
  <si>
    <t>Tramitar las solicitudes de redención de pena incoadas por los despachos judiciales o las PPL ante el área jurídica.</t>
  </si>
  <si>
    <t>Solicitudes de redención de pena incoadas por los despechos judiciales o las PPL ante el área jurídica</t>
  </si>
  <si>
    <t>Este indicador permite medir   el  porcentaje de las solicitudes de redención de pena incoadas por los despechos judiciales o las PPL ante el área jurídica</t>
  </si>
  <si>
    <t>No. Solicitudes tramitadas</t>
  </si>
  <si>
    <t>No del total de Solicitudes allegadas.</t>
  </si>
  <si>
    <t xml:space="preserve">Reporte de  solicitudes atendidas de forma mensual </t>
  </si>
  <si>
    <t>Frente al primer trimestre del año 2022, se reporta que para los meses de Enero, Febrero y Marzo de 2022, se cumplió con el 100% de la meta, teniendo en cuenta los informes correspondientes a esos meses.</t>
  </si>
  <si>
    <t>Se anexan informes de los meses de Enero,  Febrero y marzo respecto a la atención generada por el área de redención de pena</t>
  </si>
  <si>
    <t>Elaborar 12 reportes de conciliación de información del seguimiento frente al cumplimiento de metas entre las Subsecretarías de Acceso a la Justicia e Inversiones.</t>
  </si>
  <si>
    <t>Número de reportes concialiados entre las Subsecretarías de Acceso a la Justicia e Inversiones.</t>
  </si>
  <si>
    <t>Reportes de conciliación de información del seguimiento frente al cumplimiento de metas entre las Subsecretarías de Acceso a la Justicia e Inversiones.</t>
  </si>
  <si>
    <t>Reportes concialiados elaborados</t>
  </si>
  <si>
    <t>Reportes programados  concialiados</t>
  </si>
  <si>
    <t>Interno</t>
  </si>
  <si>
    <t>297-Diseñar e implementar al 100% el plan de mejoramiento de las Unidades de Reacción Inmediata -URI existentes y construcción de tres URI nuevas.
345- Aumentar en un (1) los equipamientos de justicia en el distrito y garantizar el mantenimiento de veinticuatro (24) existentes
347- Crear dos (2) nuevas sedes del Programa Distrital de Justicia Juvenil Restaurativa
348- Diseñar e implementar al 100% el plan de mejoramiento de las Unidades de Reacción Inmediata -URI existentes y construcción de tres URI nuevas.</t>
  </si>
  <si>
    <t xml:space="preserve">
2-Implementación de acciones para el fortalecimiento del sistema distrital de justicia, la inclusión de un enfoque de justicia restaurativa en el SRPA y la operación adecuada de la cárcel distrital
4 - Construcción, adquisición, sostenibilidad y/o reforzamiento de equipamientos de seguridad, defensa y justicia
</t>
  </si>
  <si>
    <t xml:space="preserve">
D:Falta de planeación, revisión, control y viabilidad sobre los proyectos a desarrollar en la siguiente vigencia.
D-Insuficiente seguimiento a los controles establecidos en algunas actividades del proceso.   
O:  Implementar mesas de trabajo con el cliente externo e interno con el fin de concertar las especificaciones técnicas Vs el mercado actual.
F- Implementación y seguimiento de herramientas de planeación presupuestal y contractual. 
D- La entidad no cuenta con un sistema de información que centralice la información y automatice las actividades de planeación, seguimiento y gestión de los proyectos de inversión.
D- Cambios frecuentes en la planeación.</t>
  </si>
  <si>
    <t xml:space="preserve">* Decreto 413 de 2016
* Plan Estratégico 2020-2024
* Plan Anual de Adquisiciones
</t>
  </si>
  <si>
    <t>Subsecretaría de Inversiones y Fortalecimiento de Capacidades Operativas</t>
  </si>
  <si>
    <t>Durante el primera trimestre del 20220 se  elaboraron 3 reportes de conciliación de información del seguimiento frente al cumplimiento de metas entre las Subsecretarías de Acceso a la Justicia e Inversiones.</t>
  </si>
  <si>
    <t>Acta de reunión mes de enero
Acta de reunión mes de febrero
Acta de reunión mes de marzo</t>
  </si>
  <si>
    <t>Realizar 4 mesas de trabajo técnicas con las agencias (MEBOG, Brigada XIII, Fiscalia, Migración Colombia) para el seguimiento a la planeación, ejecución y necesidades de adquisición de bienes y servicios requeridos para el fortalecimiento de sus capacidades operativas enfocadas en seguridad y justicia del Distrito.</t>
  </si>
  <si>
    <t>Número de mesas de trabajo técnicas realizadas con  las agencias (MEBOG, Brigada XIII, Fiscalia, Migración Colombia) para el seguimiento a la planeación, ejecución y necesidades de adquisición de bienes y servicios requeridos para el fortalecimiento de sus capacidades operativas enfocadas en seguridad y justicia del Distrito.</t>
  </si>
  <si>
    <t>Mesas de trabajo internas realizadas  con las agencias (MEBOG, Brigada XIII, Fiscalia, Migración Colombia) para el seguimiento a la planeación, ejecución y necesidades de adquisición de bienes y servicios requeridos para el fortalecimiento de sus capacidades operativas enfocadas en seguridad y justicia del Distrito.</t>
  </si>
  <si>
    <t>Número de mesas de trabajo realizadas con las agencias (MEBOG, Brigada XIII, Fiscalia, Migración Colombia) para el seguimiento a la planeación, ejecución y necesidades de adquisición de bienes y servicios requeridos para el fortalecimiento de sus capacidades operativas enfocadas en seguridad y justicia del Distrito.</t>
  </si>
  <si>
    <t>Número de mesas de trabajo programadas con las agencias (MEBOG, Brigada XIII, Fiscalia, Migración Colombia) para el seguimiento a la planeación, ejecución y necesidades de adquisición de bienes y servicios requeridos para el fortalecimiento de sus capacidades operativas enfocadas en seguridad y justicia del Distrito.</t>
  </si>
  <si>
    <t>346 Construir al 100% la sede de la policía metropolitana de Bogotá
366 Implementar al 100% el plan de infraestructura y dotación de los organismos de seguridad y justicia, con enfoque territorial.
349 Diseñar e implementar al 100% el plan integral de mejoramiento tecnológico para la seguridad
345 Aumentar en un (1) los equipamientos de justicia en el distrito y garantizar el mantenimiento de veinticuatro (24) existentes</t>
  </si>
  <si>
    <t>3 - Dotación y sostenibilidad de elementos y equipos para el fortalecimiento de los organismos de seguridad, defensa y justicia
 4- Construcción, adquisición, sostenibilidad y/o reforzamiento de equipamientos de seguridad, defensa y justicia
5 - Implementación, sostenimiento y fortalecimiento del centro de comando y control</t>
  </si>
  <si>
    <t>O:  Implementar mesas de trabajo con el cliente externo e interno con el fin de concertar las especificaciones técnicas Vs el mercado actual..
F- Conocimiento de las necesidades recurrentes de los organismos de seguridad.</t>
  </si>
  <si>
    <t>Durante el primera trimestre del 20220 se Realizaron  mesas de trabajo técnicas con los organismos de seguridad y C4 para el seguimiento a la planeación, ejecución y necesidades de adquisición de bienes y servicios requeridos para el fortalecimiento de sus capacidades operativas enfocadas en seguridad y justicia del Distrito</t>
  </si>
  <si>
    <t>Acta de seguimiento Brigada
Acata de Seguimiento MEBOG
Acta a de seguimiento C4</t>
  </si>
  <si>
    <t>Requerir 4 informes anuales a los responsables de meta y a las Direcciones, para el seguimiento a la planeación y ejecución de las mismas, de los proyectos que gerencia la Subsecretaría de Inversiones.</t>
  </si>
  <si>
    <t>Número de informes presentados por los responsables de meta para el seguimiento a la planeación y ejecución de las mismas, de los proyectos que gerencia la Subsecretaría de Inversiones y Fortalecimiento de capacidades Operativas y de las metas del Plan Distrital de Desarrollo que son de su responsabilidad.</t>
  </si>
  <si>
    <t>Informes presentados por los responsables de meta para el seguimiento a la planeación y ejecución de las mismas, de los proyectos que gerencia la Subsecretaría de Inversiones.</t>
  </si>
  <si>
    <t>Número de Informes presentados por los responsables de meta para el seguimiento a la planeación y ejecución de las mismas, de los proyectos que gerencia la Subsecretaría de Inversiones</t>
  </si>
  <si>
    <t>Número de Informes programados para el seguimiento a la planeación y ejecución de las mismas, de los proyectos que gerencia la Subsecretaría de Inversiones</t>
  </si>
  <si>
    <t xml:space="preserve">
D:Falta de planeación, revisión, control y viabilidad sobre los proyectos a desarrollar en la siguiente vigencia.
O:  Implementar mesas de trabajo con el cliente externo e interno con el fin de concertar las especificaciones técnicas Vs el mercado actual.
F- Implementación y seguimiento de herramientas de planeación presupuestal y contractual. 
D- La entidad no cuenta con un sistema de información que centralice la información y automatice las actividades de planeación, seguimiento y gestión de los proyectos de inversión.
D- Cambios frecuentes en la planeación.</t>
  </si>
  <si>
    <t>7792
7797
7783</t>
  </si>
  <si>
    <t>Durante el primera trimestre del 20220 se Requirieron informes trimestrales a los responsables de meta y a las Direcciones, para el seguimiento a la planeación y ejecución de las mismas, de los proyectos que gerencia la Subsecretaría de Inversiones.</t>
  </si>
  <si>
    <t>Informe SPI 7792 marzo consolidado
Informe SPI 7797 marzo Consolidado
Correo de solicitud de la Información a las áreas</t>
  </si>
  <si>
    <t>Efectuar 12 reuniones de control y seguimiento a la planeación y ejecución de las metas de los proyectos de inversión que gerencia la Subsecretaría de Inversiones con su respectiva acta.</t>
  </si>
  <si>
    <t>Número de reuniones realizadas de control y seguimiento a la planeación y ejecución de las metas de los proyectos de inversión que gerencia la Subsecretaría de Inversiones.</t>
  </si>
  <si>
    <t>Reuniones de control y seguimiento a la planeación y ejecución de las metas de los proyectos de inversión que gerencia la Subsecretaría de Inversiones realizadas.</t>
  </si>
  <si>
    <t>Número reuniones de control y seguimiento a la planeación y ejecución de las metas con sus respectivas actas realizadas</t>
  </si>
  <si>
    <t>Número reuniones de control y seguimiento realizadas.</t>
  </si>
  <si>
    <t>346 Construir al 100% la sede de la policía metropolitana de Bogotá
366 Implementar al 100% el plan de infraestructura y dotación de los organismos de seguridad y justicia, con enfoque territorial.
349 Diseñar e implementar al 100% el plan integral de mejoramiento tecnológico para la seguridad
345 Aumentar en un (1) los equipamientos de justicia en el distrito y garantizar el mantenimiento de veinticuatro (24) existentes
347 Crear dos (2) nuevas sedes del Programa Distrital de Justicia Juvenil Restaurativa.
348 Diseñar e implementar al 100% el plan de mejoramiento de las Unidades de Reacción Inmediata -URI existentes y construcción de tres URI nuevas.</t>
  </si>
  <si>
    <t xml:space="preserve">
D- La entidad no cuenta con un sistema de información que centralice la información y automatice las actividades de planeación, seguimiento y gestión de los proyectos de inversión.
D- Cambios frecuentes en la planeación.
D-en la siguiente vigencia.
D-Insuficiente seguimiento a los controles establecidos en algunas actividades del proceso.   
D:Falta de planeación, revisión, control y viabilidad sobre los proyectos a desarrollar en la siguiente vigencia.
O:  Implementar mesas de trabajo con el cliente externo e interno con el fin de concertar las especificaciones técnicas Vs el mercado actual.
F- Implementación y seguimiento de herramientas de planeación presupuestal y contractual. </t>
  </si>
  <si>
    <t>Durante el primera trimestre del 20220 se realizaron  reuniones de control y seguimiento a la planeación y ejecución de las metas de los proyectos de inversión que gerencia la Subsecretaría de Inversiones con su respectiva acta.</t>
  </si>
  <si>
    <t>2 Acta de reunión mes de enero
1 Acta de reunión mes de febrero
1 Acta de reunión mes de marzo</t>
  </si>
  <si>
    <r>
      <t xml:space="preserve">Realizar 4 requerimientos a las direcciones para verificar el cumplimiento de las actividades a cargo de la Subsecretaría de Inversiones y fortalecimiento de capacidades operativas, definidas en el </t>
    </r>
    <r>
      <rPr>
        <b/>
        <sz val="10"/>
        <rFont val="Franklin Gothic Book"/>
        <family val="2"/>
      </rPr>
      <t>Plan Anticorrupción y Atención al Usuario</t>
    </r>
  </si>
  <si>
    <t>Número de requerimientos presentados por las direcciones para verificar el cumplimiento de las actividades a cargo de la Subsecretaría de Inversiones y fortalecimiento de capacidades operativas, definidas en el Plan Anticorrupción y Atención al Usuario</t>
  </si>
  <si>
    <t>Requerimientos presentados por las direcciones para verificar el cumplimiento de las actividades a cargo de la Subsecretaría de Inversiones y fortalecimiento de capacidades operativas, definidas en el Plan Anticorrupción y Atención al Usuario</t>
  </si>
  <si>
    <t>Número de requerimientos presentados por las direcciones.</t>
  </si>
  <si>
    <t>Número de solicitados presentados por las direcciones.</t>
  </si>
  <si>
    <t>366 Implementar al 100% el plan de infraestructura y dotación de los organismos de seguridad y justicia, con enfoque territorial.</t>
  </si>
  <si>
    <t>D- Incumplimiento de la normatividad vigente relacionada con el reporte de información contractual.
F- Implementación y seguimiento de herramientas de planeación presupuestal y contractual. 
F- Conocimiento de las necesidades recurrentes de los organismos de seguridad.</t>
  </si>
  <si>
    <t xml:space="preserve">* Decreto 413 de 2016
* Plan Estratégico 2020-2024
* Plan Anual de Adquisiciones
* Plan Anticorrupción
</t>
  </si>
  <si>
    <t xml:space="preserve">Durante el primera trimestre del 20220 se realizaron requerimientos a las direcciones para verificar el cumplimiento de las actividades a cargo de la Subsecretaría de Inversiones y fortalecimiento de capacidades operativas, definidas en el Plan Anticorrupción y Atención al Usuario </t>
  </si>
  <si>
    <t xml:space="preserve">Memorandos y correos </t>
  </si>
  <si>
    <t>Realizar 194  estudios de procesos precontractuales para el fortalecimento de las capacidades operativas de los organismos de seguridad y justicia del distrito</t>
  </si>
  <si>
    <t>Número de estudios de procesos  precontractuales adelantados para el fortalecimiento de las capacidades operativas  de los organismos de seguridad y justicia del Distrito</t>
  </si>
  <si>
    <t>Estudios de procesos precontractuales enfocados a la adquisición de bienes y servicios para el fortalecimiento de las capacidades operativas  de los organismos de seguridad y justicia del Distrito.</t>
  </si>
  <si>
    <t>Procesos precontractuales</t>
  </si>
  <si>
    <t>Número de estudios de procesos precontractuales adelantados por la Dirección Técnica</t>
  </si>
  <si>
    <t>Base de Datos Interna</t>
  </si>
  <si>
    <t>* 366 Implementar al 100% el plan de infraestructura y dotación de los organismos de seguridad y justicia, con enfoque territorial.
* 349 Diseñar e implementar al 100% el plan integral de mejoramiento tecnológico para la seguridad</t>
  </si>
  <si>
    <t xml:space="preserve"> - Dotación y sostenibilidad de elementos y equipos para el fortalecimiento de los organismos de seguridad, defensa y justicia
 - Construcción, adquisición, sostenibilidad y/o reforzamiento de equipamientos de seguridad, defensa y justicia
 - Implementación, sostenimiento y fortalecimiento del centro de comando y control</t>
  </si>
  <si>
    <t>7792
7797</t>
  </si>
  <si>
    <t>* Plan Distrital de Desarrollo 2020-2024
* Acuerdo 637 de 2016
* Plan Estratégico 2020-2024  SDSCJ
* Plan Anual de Adquisiciones</t>
  </si>
  <si>
    <t xml:space="preserve">Durante el Primer Trimestre del 2022 se elaboraron 170, estudios Previos para la adquisición de bienes y servicios de los organismo de seguridad, convivencia y justicia. 
Medio de Verificación: las evidencias se pueden consultar en :
*Expediente contractual respectivo
* Aplicativo SISCO
* SECOP
* Seguimiento indicador SIG
* Matriz Seguimiento PAA
</t>
  </si>
  <si>
    <t>Dirección Técnica</t>
  </si>
  <si>
    <t xml:space="preserve">Durante el Primer Trimestre del 2022 se elaboraron 170, estudios Previos para la adquisición de bienes y servicios de los organismo de seguridad, convivencia y justicia. 
</t>
  </si>
  <si>
    <t xml:space="preserve">
*Expediente contractual respectivo
* Aplicativo SISCO
* SECOP
* Seguimiento indicador SIG
* Matriz Seguimiento PAA
</t>
  </si>
  <si>
    <t>Realizar 12 mesas de trabajo de seguimiento y control que garanticen la elaboración de los estudios precontractuales para el fortalecimento de las capacidades operativas de los organismos de seguridad y justicia del Distrito</t>
  </si>
  <si>
    <t>Número de  mesas de trabajo de seguimiento y control  adelantadas para garantizar la elaboración de los estudios precontractuales</t>
  </si>
  <si>
    <t>Mesas de trabajo de seguimiento y control de los procesos precontractuales enfocados a la adquisición de bienes y servicios para el fortalecimiento de las capacidades operativas  de los organismos de seguridad y justicia del Distrito.</t>
  </si>
  <si>
    <t>Mesas de trabajo</t>
  </si>
  <si>
    <t>Número de  mesas de trabajo de seguimiento y control  adelantadas</t>
  </si>
  <si>
    <t>En el primer trimestre de 2022, la Dirección Técnica realizó 4 mesas de trabajo de seguimiento y control con el propósito de garantizar la elaboración de los estudios precontractuales para el fortalecimento de las capacidades operativas de los organismos de seguridad y justicia del Distrito
Medio de Verificación: Actas mesas de trabajo</t>
  </si>
  <si>
    <t xml:space="preserve">En el primer trimestre de 2022, la Dirección Técnica realizó 4 mesas de trabajo de seguimiento y control con el propósito de garantizar la elaboración de los estudios precontractuales para el fortalecimento de las capacidades operativas de los organismos de seguridad y justicia del Distrito
</t>
  </si>
  <si>
    <t>Actas mesas de trabajo</t>
  </si>
  <si>
    <t>Realizar 49 mesas de trabajo técnicas con los clientes internos y externos para validar las especificaciones tecnicas u otros aspectos de los bienes y servicios requeridos para el fortalecimentos de las capacidades operativas de los organismos de seguridad y justicia del Distrito.</t>
  </si>
  <si>
    <t>Número de  mesas de trabajo con los clientes internos y externos para validar especificaciones técnicas u otros aspectos de los bienes y servicios requeridos</t>
  </si>
  <si>
    <t>Mesas de trabajo técnicas con los clientes internos y externos enfocadas a la concertación de especificaciones técnicas de los requerimientos presentados a la DT para la adquisición de bienes y servicios para el fortalecimiento de las capacidades operativas  de los organismos de seguridad y justicia del Distrito.</t>
  </si>
  <si>
    <t>Número de mesas de trabajo realizadas con los clientes internos y externos para validar las especificaciones tecnicas u otros aspectos de los bienes y servicios requeridos</t>
  </si>
  <si>
    <t>La Dirección Técnica realizó en el primer trimestre de 2022, 43 mesas de trabajo técnicas con los clientes internos y externos para validar las especificaciones técnicas u otros aspectos de los bienes y servicios requeridos para el fortalecimentos de las capacidades operativas de los organismos de seguridad y justicia del Distrito
Medio de Verificación: Actas mesas de trabajo</t>
  </si>
  <si>
    <t>La Dirección Técnica realizó en el primer trimestre de 2022, 43 mesas de trabajo técnicas con los clientes internos y externos para validar las especificaciones técnicas u otros aspectos de los bienes y servicios requeridos para el fortalecimentos de las capacidades operativas de los organismos de seguridad y justicia del Distrito</t>
  </si>
  <si>
    <t>Elaborar, gestionar y efectuar el seguimiento a las herramientas de planeación presupuestal y de gestión a cargo de la Dirección Técnica y de la Subsecretaría de Inversión y fortalecimiento de capacidades operativas.</t>
  </si>
  <si>
    <t>Herramientas de planeación administradas</t>
  </si>
  <si>
    <t>Planes, informes, proyectos y/o bases de datos que permitan administrar y controlar el presupuesto y la gestión a cargo de la de la Subsecretaría de Inversión y fortalecimiento de capacidades operativas.</t>
  </si>
  <si>
    <t>Número de herramientas de planeación requeridas</t>
  </si>
  <si>
    <t xml:space="preserve">- Se han adelantado las acciones pertinentes al seguimiento del   Plan de Acción, el PMR y el POA  del primer trimestre
- Se elaboró presentación de seguimiento
- Se realizó seguimiento presupuestal y del plan anual de adquisiciones a cargo de la Dirección Tecnica. </t>
  </si>
  <si>
    <t xml:space="preserve">* Plan de acción
*PMR
*POA
*Presentación de Seguimiento 
*Matriz de seguimiento PAA
</t>
  </si>
  <si>
    <t>Realizar las revisiones y/o actualización a que haya lugar de la documentación y de procedimientos que permitan consolidar la gestión misional de la Dirección Técnica de la Subsecretaría de Inversión y fortalecimiento de capacidades operativas.</t>
  </si>
  <si>
    <t>Documentación (Procedimientos, formatos, instructivos, guias etc) revisada y/o actualizada de la Direccion Tecnica</t>
  </si>
  <si>
    <t>Revisión de Lineamientos, Procedimientos, formatos, guias, instructivos protocolos,  y las actualizaciones a que haya lugar de la documentación, que permitan consolidar la gestión misional de la Dirección Técnica de la Subsecretaría de Inversión y fortalecimiento de capacidades operativas.</t>
  </si>
  <si>
    <t>Documentación revisada y actualizada a que haya lugar que permitan consolidar la gestión misional de la Dirección Técnica de la Subsecretaría de Inversión y fortalecimiento de capacidades operativas.</t>
  </si>
  <si>
    <t xml:space="preserve"> - Dotación y sostenibilidad de elementos y equipos para el fortalecimiento de los organismos de seguridad, defensa y justicia
 - Construcción, adquisición, sostenibilidad y/o reforzamiento de equipamientos de seguridad, defensa y justicia
</t>
  </si>
  <si>
    <t xml:space="preserve">7792
</t>
  </si>
  <si>
    <t xml:space="preserve">Durante el primer trimestre se realizaron revisión y actualización de los procedimientos:
PD-FC-7 
Etapa precontractual para la adquisición de bienes y/o servicios para los organismos de seguridad, defensa y justicia.   
PD-FC-11 
Etapa Precontractual Para Proyectos de Infraestructura y Mantenimiento de Obra
</t>
  </si>
  <si>
    <t>Durante el primer trimestre se realizaron revisión y actualización de los procedimientos:
PD-FC-7 
Etapa precontractual para la adquisición de bienes y/o servicios para los organismos de seguridad, defensa y justicia.   
PD-FC-11 
Etapa Precontractual Para Proyectos de Infraestructura y Mantenimiento de Obra</t>
  </si>
  <si>
    <t>Procedimientos actualizados y publicados en ITS:
PD-FC-7 
Etapa precontractual para la adquisición de bienes y/o servicios para los organismos de seguridad, defensa y justicia.   
PD-FC-11 
Etapa Precontractual Para Proyectos de Infraestructura y Mantenimiento de Obra</t>
  </si>
  <si>
    <t>Ejecutar las actividades a cargo de la Dirección Técnica, definidas en el Plan Anticorrupción y Atención al Usuario</t>
  </si>
  <si>
    <t>Actualizaciones en la matriz de los riesgos de corrupción inherentes a la gestión de la entidad.</t>
  </si>
  <si>
    <t>Durante el primer trimestre de 2022, desde la Dirección Técnica, se atienden las necesidades de los clientes externos e internos en cuanto a cubrir las necesidades de la ciudadania, asi mismo se reporto y ajusto la matriz anticorrupción la cual es un componente de los riesgos del plan anticorrupción y se coadyuvo a reportar el plan de atención al ciudadano por parte de la Subsecretaría de Inversiones y Fortalecimiento de Capacidades Operativas</t>
  </si>
  <si>
    <t>Durante el primer trimestre de 2022, desde la Dirección Técnica, se atienden las necesidades de los clientes externos e internos en cuanto a cubrir las necesidades de la ciudadania, asi mismo se reporto y ajusto la matriz  anticorrupción la cual es un componente de los riesgos del plan anticorrupción y se coadyuvo a reportar el plan de atención al ciudadano por parte de la Subsecretaría de Inversiones y Fortalecimiento de Capacidades Operativas</t>
  </si>
  <si>
    <t>* Plan anticorrupción 
*Plan de Atención al Ciudadano</t>
  </si>
  <si>
    <t>Dirección de Operaciones para el Fortalecimiento</t>
  </si>
  <si>
    <t>Realizar mesas de trabajo trimestrales con la Dirección Jurídica y contractual, para hacer la revisión de los pliegos de condiciones.</t>
  </si>
  <si>
    <t>Pliegos de condiciones revisados</t>
  </si>
  <si>
    <t>Mesa de trabajo que se va a realizar en conjunto con la Dirección Jurídica y contractual, para hacer la revisión de los pliegos de condiciones.</t>
  </si>
  <si>
    <t>Mesas programadas</t>
  </si>
  <si>
    <t>Mesas ejecutadas</t>
  </si>
  <si>
    <t>366 Implementar al 100% el plan de infraestructura y dotación de los organismos de seguridad y justicia, con enfoque territorial.
349 Diseñar e implementar al 100% el plan integral de mejoramiento tecnológico para la seguridad</t>
  </si>
  <si>
    <t>7792 - Fortalecimiento de los organismos de seguridad y justicia en Bogotá
7797 - Modernización de la infraestructura de tecnología para la seguridad, la convivencia y la justicia en Bogotá</t>
  </si>
  <si>
    <t>* Plan Distrital de Desarrollo 2020-2024
* Acuerdo 761 de 2020
* Plan Anual de Adquisiciones</t>
  </si>
  <si>
    <t>Se realizó una (1) mesa de trabajo el 14 de marzo de 2022, para la revisión y actualización de documentos del Proceso de Gestión Jurídica y Contractual, con la participación de la Dirección Jurídica y Contractual y la Dirección de Operaciones para el Fortalecimiento; con el fin de unificar criterios en materia de contratación, particularmente sobre documentos como los Pliegos de Condiciones y el Manual de Contratación, Supervisión e Interventoría.</t>
  </si>
  <si>
    <t>* Lista de asistencia a reunión desarrollada el 14 de marzo de 2022.</t>
  </si>
  <si>
    <t>Reliazar un reporte trimestral a los Supervisores, de los contratos que requieren luquidación.</t>
  </si>
  <si>
    <t>Contratos liquidados</t>
  </si>
  <si>
    <t>Reporte de los contratos que requieren luquidación a los Supervisores correspondientes.</t>
  </si>
  <si>
    <t>Reportes presentados</t>
  </si>
  <si>
    <t>Reportes programados</t>
  </si>
  <si>
    <t xml:space="preserve">Se hicieron los reportes de los contratos finalizados y que no cuentan con proceso de liquidación, a cada uno de los Supervisores  </t>
  </si>
  <si>
    <t xml:space="preserve">* Seguimiento al Cumplimiento PAA Ene a Mar 2022.pdf
* Seguimiento al Cumplimiento PAA Ene y Feb 2022.pdf </t>
  </si>
  <si>
    <t>Ejecutar las actividades definidas en el Plan Anticorrupción y Atención al Usuario.</t>
  </si>
  <si>
    <t>Contratación en la página web de la SCJ publicada.</t>
  </si>
  <si>
    <t>Es una de las activaddes que hace parte del PAAC y que consisten en la publicación de la contratación en la página web de la SDSCJ</t>
  </si>
  <si>
    <t>Porcentaje de cumplimiento</t>
  </si>
  <si>
    <t xml:space="preserve">Actividades Ejecutadas
</t>
  </si>
  <si>
    <t>Actividades Programadas</t>
  </si>
  <si>
    <t>*Ley de transparencia
* Plan Distrital de Desarrollo 2020-2024
* Acuerdo 761 de 2020</t>
  </si>
  <si>
    <t>Durante el primer trimestre de la vigencia 2022, se remitió memorando dirigido a las 24 dependencias de la entidad en relación a los documentos SGC de publicación en SECOP, cumpliendo así con el 100% la actividad de Plan Anticorrupción y de Atención al Ciudadano asignada para el trimestre.</t>
  </si>
  <si>
    <t>* Memorandos electrónicos de socialización.</t>
  </si>
  <si>
    <t>Efectuar la ordenación archivística de 40 metros lineales de expedientes contractuales.</t>
  </si>
  <si>
    <t>Archivo Ordenado</t>
  </si>
  <si>
    <t>Es la intervención documental que se realiza al archivo contractual que se encuentra a cargo de la DOF</t>
  </si>
  <si>
    <t>Metros</t>
  </si>
  <si>
    <t>Total de metros organizados</t>
  </si>
  <si>
    <t xml:space="preserve">Total de metros programados
</t>
  </si>
  <si>
    <t>15. Gestión documental</t>
  </si>
  <si>
    <t>1. Plan Institucional de Archivos de la Entidad ¬PINAR</t>
  </si>
  <si>
    <t>*Ley General de Archivo
* Acuerdo 761 de 2020
* Ley de transparencia</t>
  </si>
  <si>
    <t>Durante el primer trimestre de la vigencia 2022, la Dirección de Operaciones para el Fortalecimiento ha realizado la intervención de 23,79 metros lineales correspondientes al archivo de vigencias 2019 y 2020.</t>
  </si>
  <si>
    <t>* FUID 2019 y 2020</t>
  </si>
  <si>
    <t>Realizar los reportes mensuales que permitan identificar el avance en la suscripción de los contratos que fueron programados en el PAA</t>
  </si>
  <si>
    <t>Avance del PAA reportado</t>
  </si>
  <si>
    <t>Reporte que permite identificar el avance en la suscripción de los contratos que fueron programados en el PAA</t>
  </si>
  <si>
    <t>Reporte</t>
  </si>
  <si>
    <t>Se realizó el seguimiento del PAA, y se reportó a las áreas que conforman la Subsecretaría.</t>
  </si>
  <si>
    <t>* Reporte_de_Liquidaciones_Corte_Mar-10-2022_1.zip
* Reporte_de_Liquidaciones_Corte_Mar-10-2022_2.zip
* Reporte_de_Liquidaciones_Corte_Mar-10-2022_3.zip</t>
  </si>
  <si>
    <t>Mantener el nivel de cumplimiento de las actividades descritas dentro de la Metodología de Supervisión en el 80% de los contratos en ejecución asignados a la Dirección de Bienes.</t>
  </si>
  <si>
    <t>SUPERVISIÓN DE CONTRATOS</t>
  </si>
  <si>
    <t>Se refiere al cumplimiento de las actividades de supervisón descritas en la metodología de supervisión de contratos de la dirección de Bienes M-FC-1</t>
  </si>
  <si>
    <t>Contratos</t>
  </si>
  <si>
    <t>Número de contrato que cumplen con la metodología</t>
  </si>
  <si>
    <t>Total de contratos vigentes asignados para la supervisión a la Dirección de bienes</t>
  </si>
  <si>
    <t xml:space="preserve">* Implementar al 100% el plan de infraestructura y dotación de los organismos de seguridad y justicia, con enfoque territorial.
*Diseñar e implementar al 100% el plan de mejoramiento de las Unidades de Reacción Inmediata -URI existentes y construcción de tres URI nuevas.
* Crear dos (2) nuevas sedes del Programa Distrital de Justicia Juvenil Restaurativa.
* Diseñar e implementar al 100% el plan integral de mejoramiento tecnológico para la seguridad
* Aumentar en un (1) los equipamientos de justicia en el distrito y garantizar el mantenimiento de veinticuatro (24) existentes
</t>
  </si>
  <si>
    <t xml:space="preserve"> Insuficiente seguimiento a los controles establecidos en algunas actividades del proceso. </t>
  </si>
  <si>
    <t>Dirección de Bienes para la S, C y AJ</t>
  </si>
  <si>
    <t>A corte de 31 de marzo de 2022, se encuentran asignados 144 contratos vigentes a la Dirección de Bienes para la supervisión, de los cuales durante el trimestre estuvieron disponibles para revisión del expediente 136, de los cuales al finalizar el periodo 7 presentan observaciones para subsanar, por lo que el total de contratos que cumplen con la metodología son 129, lográndose así un 95% de cumplimiento.</t>
  </si>
  <si>
    <t>Informe de revisión de expedientes enero a marzo 2022</t>
  </si>
  <si>
    <t>Realizar el seguimiento semanal a los contratos de construcción de obras nuevas por medio de la ficha de seguimiento de obras</t>
  </si>
  <si>
    <t>Realizar el seguimiento y control semanal a los contratos (obra e interventoría) en ejecución para la construcción de obras nuevas, por medio de la ficha de seguimiento de obras</t>
  </si>
  <si>
    <t>Ficha de seguimiento de obra</t>
  </si>
  <si>
    <t>Número de Fichas de seguimiento de obras generadas</t>
  </si>
  <si>
    <t>Semanas de obra transcurridos en el periodo * Número de Obras nuevas en ejecución</t>
  </si>
  <si>
    <t>* Construir al 100% la sede de la policía metropolitana de Bogotá
* Diseñar e implementar al 100% el plan de mejoramiento de las Unidades de Reacción Inmediata -URI existentes y construcción de tres URI nuevas.
* Crear dos (2) nuevas sedes del Programa Distrital de Justicia Juvenil Restaurativa.
*  Aumentar en un (1) los equipamientos de justicia en el distrito y garantizar el mantenimiento de veinticuatro (24) existentes.</t>
  </si>
  <si>
    <t>Número de sedes de la Policía Metropolitana de Bogotá construidas</t>
  </si>
  <si>
    <t xml:space="preserve">7792 - Fortalecimiento de los organismos de seguridad y justicia en Bogotá
7783 - Fortalecimiento de los equipamientos y capacidades del Sistema Distrital de Justicia en Bogotá
7765 - Mejoramiento y protección de derechos de la población privada de la libertad en Bogotá
7640 - Implementación de la justicia restaurativa y atención integral para adolescentes en conflicto con la ley y población pospenada en Bogotá
</t>
  </si>
  <si>
    <t>- Acuerdo 761 de 2020 Adopción del Plan de Desarrollo Distrital</t>
  </si>
  <si>
    <t>La Dirección de Bienes tiene a su cargo la supervisión de los contratos de 4 obras de construcción y su interventoría así:
1. Nueva sede de la Policía Metropolitana de Bogotá
2. Comando de la Brigada XIII del Ejército
3. Comando de Reclutamiento y Control de Reservas del Ejército Nacional de Colombia – COREC en el Cantón Norte
4. Centro Integral de Justicia- CIJ y Centro de Atención Especializado- CAE, Campo Verde (incluye los equipamientos: CTP, CAE, URI, Casa de Justicia y CAI).
El diseño, ajuste e implementación de las fichas de seguimiento de obra e interventoría inició a mediados de enero de 2022. Para el primer trimestre se cuenta con 34 fichas de seguimiento.un total de 40 programadas, logrando un cumplimiento del 85% de la meta programada para el trimestre.</t>
  </si>
  <si>
    <t xml:space="preserve">34 fichas de seguimiento de obra e interventoría </t>
  </si>
  <si>
    <t>Formular Un (1) Plan de mantenimiento integral para los Bienes Muebles e Inmuebles, en propiedad y/o a cargo de la SDSCJ</t>
  </si>
  <si>
    <t>FORMULAR PLAN DE MANTENIMEINTO INTEGRAL</t>
  </si>
  <si>
    <t>Realizar un documento guía que contenga el conjunto de intervenciones u operaciones preventivas que se deben realizar en los bienes mueble e inmuebles de propiedad y/o a cargo de la SDSCJ, basados en protocolos de mantenimiento para cada tipo de activo, para lograr cumplir con unos objetivos de disponibilidad, fiabilidad y coste y por ende ampliar la vida útil de los mismos</t>
  </si>
  <si>
    <t xml:space="preserve">Plan de mantenimiento integral </t>
  </si>
  <si>
    <t>Cantidad de Planes de mantenimiento Integral generado</t>
  </si>
  <si>
    <t>Durante el periodo no hay programación.</t>
  </si>
  <si>
    <t>Mantener el consumo del combustible con una variación no mayor al 10% del volumen de combustible consumido en el trimestre anterior</t>
  </si>
  <si>
    <t>VARIACIÓN EN EL CONSUMO DE COMBUSTIBLE</t>
  </si>
  <si>
    <t xml:space="preserve">A partir del seguimiento que se realiza  mediante la verificación de control de kilometraje de abastecimientos de combustible de los automotores asignados al servicio de la agencias de Seguridad del Distrito, se busca mantener el consumo actual </t>
  </si>
  <si>
    <t>Volumén</t>
  </si>
  <si>
    <t>Externo</t>
  </si>
  <si>
    <t>* Implementar al 100% el plan de infraestructura y dotación de los organismos de seguridad y justicia, con enfoque territorial.</t>
  </si>
  <si>
    <t>Entre enero y marzo de 2022 el consumo de combustible ACPM y gasolina fue de 250.136 galones, el cual comparado con el consumo de 248.981 galones del trimestre anterior (octubre a diciembre 2021), presentó un aumento del 0,46%, lográndose mantener una variación no mayor al 10% en el consumo para el primer trimestre de la vigencia.</t>
  </si>
  <si>
    <t>Archivo en excel con cálculo de variación
Archivos en excel soporte de los consumos</t>
  </si>
  <si>
    <t>Verificar el 20% de los bienes de tecnología que hacen parte de los comodatos 1154/2018, 1036/2018, 656/2019 y 844/2019</t>
  </si>
  <si>
    <t>VERIFICACIÓN BIENES EN COMODATOS</t>
  </si>
  <si>
    <t xml:space="preserve">Realizar el seguimiento y control a los bienes clasificados como equipos de tecnología que pertenecen a los comodatos  1154/2018, 1036/2018, 656/2019 y 844/2019 </t>
  </si>
  <si>
    <t>Informe de Seguimiento a Bienes Muebles</t>
  </si>
  <si>
    <t xml:space="preserve">Cantidad de bienes de tecnología verificados en el trimestre que pertenecen a los comodatos 1154/2018, 1036/2018, 656/2019 y 844/2019 </t>
  </si>
  <si>
    <t xml:space="preserve">Cantidad total de bienes de tecnología incluidos en los comodatos 1154/2018, 1036/2018, 656/2019 y 844/2019 </t>
  </si>
  <si>
    <t xml:space="preserve">* Deficiente coordinación respecto al control de bienes, con las diferentes entidades comodatarias.
 * Alta dependencia de la información suministrada por las agencias comodatarias en cuanto al estado y ubicación de los bienes </t>
  </si>
  <si>
    <t>En tres visitas realizadas entre enero y marzo de 2022, se logró la verificación de un total de 281 bienes de tecnología que hacen parte de los comodatos 1154/2018 y 1036/2018, lográndose la meta del periodo del 14% de un total de 2.000 bienes que corresponden a la meta anual (20% de 10.000 bienes que hacen parte de los 4 contratos de comodato).</t>
  </si>
  <si>
    <t>Actas de reunión de las 3 visitas
Formato de seguimiento a bienes muebles de las 3 visitas</t>
  </si>
  <si>
    <t>Elaborar, gestionar y efectuar el seguimiento de las herramientas de planeación presupuestal y de gestión a cargo de la Dirección de Bienes de la Subsecretaría de Inversión y fortalecimiento de capacidades operativas.</t>
  </si>
  <si>
    <t>% DE HERRAMIENTAS DE PLANEACIÓN ADMINISTRADAS</t>
  </si>
  <si>
    <t>Documentos</t>
  </si>
  <si>
    <t>Número de herramientas de planeación administradas</t>
  </si>
  <si>
    <t>Durante el periodo, mensualmente se tuvo la programación de 7 reportes, para lo cual se consolidó la información y se elaboraron los informes de seguimiento de las 7 herramientas de planeación de tipo presupuestal y de gestión a cargo de la Dirección de Bienes, así:
1. Control de Cuentas Contratos Dirección de Bienes
2. Reporte de seguimiento al plan de mejoramiento interno
3. Reporte de Seguimiento a Proyectos de Inversión - SPI
4. Reporte indicadores PMR
5. Territorialización de la inversión proyecto 7792
6. Reporte entrega de bienes y equipos
7. Ejecución de recursos del cupo de endeudamiento proyectos de inversión - empleos indirectos generados
De acuerdo con lo anterior se dio cumplimiento a la meta programada para el periodo.</t>
  </si>
  <si>
    <t>1. Formatos control de cuentas diligenciados de enero a marzo
2. Correos electrónicos confirmando actualización del seguimiento al plan de mejoramiento de enero a marzo
3.4.5.6. Correos electrónicos remitiendo los reportes.
7. Correo electrónico remitiendo reporte de uso de recursos - empleos indirectos</t>
  </si>
  <si>
    <t>Realizar seguimiento mensual al plan anual de adquisiciones de la Secretaría Distrital de Seguridad, Convivencia y Justicia, con el objetivo de generar puntos de control y alarmas en la contratación de inversión y funcionamiento de la entidad.</t>
  </si>
  <si>
    <t>Seguimiento a la ejecución del  Plan Anual de Adquisiciones</t>
  </si>
  <si>
    <t>Realizar 12 seguimientos al PAA de la SDSCJ</t>
  </si>
  <si>
    <t>Doce seguimientos al PAA de la SDSCJ</t>
  </si>
  <si>
    <t>Seguimiento al PAA de la SDSCJ realizados (12)</t>
  </si>
  <si>
    <t>Seguimiento al PAA de la SDSCJ programados (12)</t>
  </si>
  <si>
    <t>Angelica Castro</t>
  </si>
  <si>
    <t>Durante el primer trimestre de la vigencia 2022, se realizó lo siguiente:
- Se formuló la matriz de seguimiento al PAA de la vigencia 2022 y se socializo a los referentes de los proyectos, por medio del OneDrive.
- Se realizaron tres seguimientos (enero, febrero y marzo) al PAA y se socializaron al equipo directivo y sus grupos de apoyo mediante correo electrónico a través de Power Bi; así como, también se han expuesto en comité directivo.
- Se realizó seguimiento a la matriz de excell del PAA, la cual cuenta con la información reportada al 31 de marzo de 2022.</t>
  </si>
  <si>
    <t>Soportes:
- Matriz del PAA - Consolidado - SDSCJ - 2021 - Seguimiento 31-03-2022.
- 1 - Seguimiento al Plan Anual de Adquisiciones - 2022 - Enero y  correo de socilización.
- 2 - Seguimiento al Plan Anual de Adquisiciones - 2022 - Febrero y  correo de socilización.
- 3 - Seguimiento al Plan Anual de Adquisiciones - 2022 - Marzo y  correo de socilización.</t>
  </si>
  <si>
    <t>Realizar seguimiento trimestral a las metas y planes de las Direcciones y de la Subsecretaría de Gestión Institucional, con el fin de cumplir con los porcentajes proyectados en cada una de ellas.</t>
  </si>
  <si>
    <t>Seguimiento a Planes de las Direcciones de la SGI</t>
  </si>
  <si>
    <t>Realizar 4 seguimientos a las Direcciones</t>
  </si>
  <si>
    <t>Cuatro seguimientos a los Planes de las Direcciones</t>
  </si>
  <si>
    <t>Seguimientos realizados (4)</t>
  </si>
  <si>
    <t>Seguimientos programados (4)</t>
  </si>
  <si>
    <t>Durante el primer trimestre de la vigencia 2022, se realizó lo siguiente:
- Se formuló la matriz de seguimiento a las metas establecidas por las direcciones de la SGI
- Se realizó un seguimiento a las direcciones.
- Se formuló planner de seguimiento de las actividades de atención al ciudadano.</t>
  </si>
  <si>
    <t>Soportes:
- Matriz Seguimiento - SGI - 2022 - 1-4.
- Correos electronicos de seguimiento.
- Planner de atención al ciudadano.</t>
  </si>
  <si>
    <t>Establecer e implementar un plan de trabajo de la estrategia de acercamiento a lengua de señas de los servidores públicos de la entidad para potenciar la atención de personas con discapacidad auditiva.</t>
  </si>
  <si>
    <t>Grado de ejecución del plan de trabajo</t>
  </si>
  <si>
    <t>Realizar las actividades programadas en el plan de trabajo</t>
  </si>
  <si>
    <t>Actividades realizadas de acuerdo al Plan de Trabajado formulado</t>
  </si>
  <si>
    <t>Luis Carlos Gomez</t>
  </si>
  <si>
    <t>Durante el primer trimestre de la vigencia 2022, se realizó lo siguiente:
- Se formuló el plan de trabajo de la estrategia de acercamiento a lengua de señas de los servidores público.
- Se implementó grupo de WhatsApp con el equipo de atención y servicio al ciudadano con piezas de comunicación didácticas para la recordación de las señas.
- Se llevaron a cabo de sesiones de acercamiento de Lengua de Señas Colombiana (LSC) con el equipo de Atención y Servicio al Ciudadano
- Se realizó reunión con la Dirección de Gestión Humana, para definir estrategia de acercamiento en LSC con los servidores de cara al ciudadano de otras dependencias</t>
  </si>
  <si>
    <t>Soportes:
- Plan de Trabajo.
- Pantallado de grupo de whatsApp
- Listado de sesiones de acercamiento de Lengua de Señas Colombiana.
- Pantallazo de Teams de reunión con la Dirección de Gestión Humana.</t>
  </si>
  <si>
    <t>Realizar jornadas de socialización institucional relacionadas con los lineamientos y gestión del Proceso de Atención y Servicio al Ciudadano.</t>
  </si>
  <si>
    <t>Porcentaje de jornadas de socialización del proceso de atención y servicio al ciudadano</t>
  </si>
  <si>
    <t>Realizar diez jornadas de socialización del proceso de atención y servicio al ciudadano</t>
  </si>
  <si>
    <t>Diez jornadas de socializacion relacionadas con el proceso de atención y servicio al ciudadano</t>
  </si>
  <si>
    <t>Jornadas realizadas (10)</t>
  </si>
  <si>
    <t>Jornadas programadas (10)</t>
  </si>
  <si>
    <t>Durante el primer trimestre de la vigencia 2022, se realizó lo siguiente:
- Reunión de socialización actividades equipo atención y servicio al ciudadano en el marco del proceso de ASC.
- Reunión socialización actividades de ASC a los enlaces de las dependencias.
- Socialización del Instructivo Protección y Custodia de datos de los denunciantes de actos de corrupción I-AS-03 (correo 15/03/2022)
- Socialización Guía Metodológica para la Medición de la Satisfacción de los Ciudadanos en la SDSCJ G-AS-01. (correo 15/03/2022)</t>
  </si>
  <si>
    <t>Soportes:
- Listado de asistencia reunión 18/02/2022
- Reunión teams 24/02/2022
- Correos socializaciones 15/03/2022</t>
  </si>
  <si>
    <t>Implementar los lineamientos para la medición de  la satisfacción de los ciudadanos frente a la atención y trámite de las PQRS en la SDSCJ.</t>
  </si>
  <si>
    <t>Grado de medición de la satisfacción</t>
  </si>
  <si>
    <t>Realizar tres mediciones de satisfacción de los ciudadanos frente a la atención y trámite de las PQRS en la SDSCJ.</t>
  </si>
  <si>
    <t>Tres mediciones de satisfacción</t>
  </si>
  <si>
    <t>Mediciones realizadas (3)</t>
  </si>
  <si>
    <t>Mediciones programadas (3)</t>
  </si>
  <si>
    <t xml:space="preserve">No están programadas actividades para este trimestre </t>
  </si>
  <si>
    <t>Adquirir  16  bienes y/o servicios requeridos para contar con la disponibilidad de los componentes de infraestructura y servicios tecnológicos</t>
  </si>
  <si>
    <t>Bienes y/o servicios adquiridos</t>
  </si>
  <si>
    <t>Bienes y/o servicios  adquiridos para la administración, operación, mantenimiento y soporte de las soluciones tecnológicas de la Entidad.</t>
  </si>
  <si>
    <t>Contratos suscritos</t>
  </si>
  <si>
    <t>Número de contratos suscritos</t>
  </si>
  <si>
    <t>Plan Anual de Adquisiciones</t>
  </si>
  <si>
    <t>Fortalecer la capacidad Institucional y la gestión administrativa que permita el cumplimiento de la misión institucional.</t>
  </si>
  <si>
    <t xml:space="preserve"> - Implementar el 100% de la Política de Gobierno Digital acorde a la normativa distrital y nacional en la Secretaría de Seguridad, Convivencia y Justicia
 - Implementar el 50% de la Política de Seguridad Digital acorde a la normativa distrital y nacional en la Secretaría de Seguridad, Convivencia y Justicia</t>
  </si>
  <si>
    <t>Amenaza: Identificación y/o determinación de las especificaciones y/o características técnicas para la adquisición de un bien y/o determinación en el alcance de un solución tecnológica (sistema de información, servicio tecnológico o servicio ciudadano digital) por parte de los demás procesos que contribuyan con la transformación digital, lo que ocasiona demoras en la implementación de las soluciones tecnológicas</t>
  </si>
  <si>
    <t xml:space="preserve">7777- Fortalecimiento la gestión de las tecnologías de la información en la Secretaría de Seguridad, Convivencia y Justicia en el marco de las políticas de Gobierno y Seguridad Digital </t>
  </si>
  <si>
    <t>- Modelo Integrado de Planeación y Gestión
- Política de Gobierno Digital. Decreto 1008 de 2018. 
- Política Nacional de Seguridad Digital, Conpes 3854 de 2017 (Adenda 1)</t>
  </si>
  <si>
    <t>Directora de Tecnologias y Sistemas de la Información</t>
  </si>
  <si>
    <t>En cumplimiento de la meta, se avanzó en la elaboración de: 
1. Ficha técnica del proceso de hiperconvergencia y networking
2. Ficha técnica del proceso de renovación de antivirus
3. Ficha técnica del proceso de mesa de servicios</t>
  </si>
  <si>
    <t>Como soporte de lo realizado se cuenta:
1. Seguimiento al Plan Anual de Adquisiciones</t>
  </si>
  <si>
    <t>Actualizar e implementar los planes que se tienen establecidos en el marco de Plan Estratégico de Tecnologías - PETI 2020-2024, contemplando los requerimientos y necesidades de los demás procesos:
1. Actualizar los servicios tecnológicos existes e implementación de nuevos
2. Actualizar y/o elaborar documentos asociados con el dominio de Gobierno de TI
3. Actualizar los servicios ciudadanos digitales existes e implementación de nuevos
4. Actualizar los sistemas de información existes e implementación de nuevos, con el fin de mejorar su funcionalidad, accesibilidad y usabilidad
5. Actualizar las acciones de sensibilización y/o capacitación para fortalecer el uso y apropiación de los soluciones y servicios tecnológicos al interior de la Entidad
6. Implementación del Sistema de Gestión de Seguridad de la Información</t>
  </si>
  <si>
    <t>30%%</t>
  </si>
  <si>
    <t>Planes revisados y actualizados</t>
  </si>
  <si>
    <t>Instrumentos con el conjunto de actividades que se planifican  para  la administración, operación, mantenimiento y soporte de las soluciones tecnológicas de la Entidad.</t>
  </si>
  <si>
    <t>Planes de trabajo actualizados</t>
  </si>
  <si>
    <t>Número de planes de trabajo actualizados</t>
  </si>
  <si>
    <t xml:space="preserve">1. Plan para actualizar los servicios tecnológicos existes e implementación de nuevos
2. Plan para actualizar y/o elaborar documentos asociados con el dominio de Gobierno de TI
3. Plan para actualizar los servicios ciudadanos digitales existes e implementación de nuevos
4. Plan para actualizar los sistemas de información existes e implementación de nuevos, con el fin de mejorar su funcionalidad, accesibilidad y usabilidad
5. Plan para actualizar las acciones de sensibilización y/o capacitación para fortalecer el uso y apropiación de los soluciones y servicios tecnológicos al interior de la Entidad
6. Plan de Seguridad y Privacidad de la Información 2021
</t>
  </si>
  <si>
    <t>Debilidad: insuficiente Seguimiento a la implementación de las políticas de gobierno y seguridad digital</t>
  </si>
  <si>
    <t>En cumplimiento de la meta de actualizar e implementar los planes que se tienen establecidos en el marco de Plan Estratégico de Tecnologías - PETI 2020-2024,  se avanzó en:
1. Actualizar los servicios tecnológicos existes e implementación de nuevos
2. Actualizar los sistemas de información existes e implementación de nuevos, con el fin de mejorar su funcionalidad, accesibilidad y usabilidad
3. Actualizar las acciones de sensibilización y/o capacitación para fortalecer el uso y apropiación de los soluciones y servicios tecnológicos al interior de la Entidad
4. Implementación del Sistema de Gestión de Seguridad de la Información</t>
  </si>
  <si>
    <t>Como soporte de lo actulizado se tiene avance en la actulización en los siguientes documentos:
1. Actualizar los servicios tecnológicos existes e implementación de nuevos
2. Actualizar los sistemas de información existes e implementación de nuevos, con el fin de mejorar su funcionalidad, accesibilidad y usabilidad
3. Actualizar las acciones de sensibilización y/o capacitación para fortalecer el uso y apropiación de los soluciones y servicios tecnológicos al interior de la Entidad
4. PLan de Seguridad y Privacidad de la Información  2022</t>
  </si>
  <si>
    <t>Ejecutar las acciones planificadas para actualizar al 100%  los servicios  tecnológicos existentes que optimicen la productividad de la entidad en el marco de la gestión por procesos.</t>
  </si>
  <si>
    <t>10%%</t>
  </si>
  <si>
    <t>Servicios tecnológicos actualizados y/o implementados</t>
  </si>
  <si>
    <t>Servicios tecnológicos actualizados o implementados, acorde a la planificación realizada</t>
  </si>
  <si>
    <t>Número de servicios tecnológicos actualizados y/o implementados</t>
  </si>
  <si>
    <t xml:space="preserve">Plan para actualizar los servicios tecnológicos existes e implementación de nuevos
</t>
  </si>
  <si>
    <t xml:space="preserve">En cumplimiento de la meta, se avanzó en la identificación de necesidades de los siguientes servicios: 
1.Diseño y presentación de propuesta de renovación del servicio de antivirus.
2. Impresión y fotocopiado
3.Mesa de servicios
4. Diseño y presentación de propuesta de renovación de los servicios del sistema de georeferenciación (ArcGis) </t>
  </si>
  <si>
    <t xml:space="preserve">Como soporte de lo realizado se cuenta:
a.Plan para  actualizar los servicios tecnológicos existentes e implementar nuevos, de acuerdo con los lineamientos distritales y nacionales y las mejores prácticas. </t>
  </si>
  <si>
    <t>Ejecutar las acciones planificadas para divulgar, socializar e implementar 21  documentos asociados con el dominio de Gobierno de TI</t>
  </si>
  <si>
    <t>Documentos del Gobierno de TI divulgados, socializados e implementados</t>
  </si>
  <si>
    <t>Documentos asociados al dominio de Gobierno de TI divulgados, socializados e implementados  acorde a la planificación realizada</t>
  </si>
  <si>
    <t>Número de documentos del Gobierno de TI divulgados, socializados e implementados</t>
  </si>
  <si>
    <t>Plan para actualizar y/o elaborar documentos asociados con el dominio de Gobierno de TI</t>
  </si>
  <si>
    <t>En cumplimiento de la meta, se avanzó  con las siguientes actividades:
1. Ajustes y/o complementos al procedimientos de Gestión de Proyectos de TI y  la formalización y publicación  de los respectivos formatos en el portal MIPG.
2. Socialización y/o divulgación en  el comite de Gestión y Desempeño, asi como la respectiva publicación en el sitio web de la Entidad  de los siguientes planes:
    a. Plan de Seguridad y Privacidad de la Información 2022
   b. Plan de Tratamiento de Riesgos de Seguridad y Privacidad de la Información 2022
   c. Plan Estrategico  de Tecnologias de la Información -PETI 2022
3.  Socialización y/o divulgación en las mesas tecnicas de Seguridad y Gobierno Digital:
   a. Plan Estrategico  de Tecnologias de la Información -PETI 2022
   b. Manual de Seguridad y Privacidad de la Información 2022</t>
  </si>
  <si>
    <t>Como soporte de lo realizado se cuenta:
1. Procedimientos de Gestión de Proyectos de TI
2.  Citación a la reunión y la presentación  de la  reunión   realizada en la que se  socializó y/o divulgación en  el comite de Gestión y Desempeño de los siguientes planes:
    a. Plan de Seguridad y Privacidad de la Información 2022
   b. Plan de Tratamiento de Riesgos de Seguridad y Privacidad de la Información 2022
   c. Plan Estrategico  de Tecnologias de la Información -PETI 2022
3.  Citación a la reunión y acta de la reunión  realizada en la socialización y/o divulgación en las mesas tecnicas de Seguridad y Gobierno Digital:
   a. Plan Estrategico  de Tecnologias de la Información -PETI 2022
   b. Manual de Seguridad y Privacidad de la Información 2022</t>
  </si>
  <si>
    <t xml:space="preserve">Ejecutar las acciones  planificadas para divulgar, socializar y hacer  al uso  a los 18 servicios ciudadanos digitales existentes </t>
  </si>
  <si>
    <t>Servicios ciudadanos digitales  divulgados, socializados e implementados</t>
  </si>
  <si>
    <t>Servicios ciudadanos digitales divulgados, socializados e implementados, acorde a la planificación realizada</t>
  </si>
  <si>
    <t>Número de servicios ciudadanos digitales  divulgados, socializados e implementados</t>
  </si>
  <si>
    <t>Plan para actualizar los servicios ciudadanos digitales existes e implementación de nuevos</t>
  </si>
  <si>
    <t>En cumplimiento de la meta, se ejecutaron las siguientes actividades:
1. Reunión entre los equipos de sistemas de información y de uso y apropiación para definir orden de divulgación de los servicios ciudadanos.
2. Diagnostico  de  los siguientes servicios ciudadanos digitales a divulgar en el segundo trimestre.
Servicios Ciudadanos Digitales
1. Te Cambio Comparendo X Educación
2. Consultar y Descargar Invitación Audiencia de Mediación Presencial
3. Consultar Cita de Agenda de Audiencia de Mediación Presencial
4. Consultar Acta de Audiencia de Mediación Presencial
5. Consultar Histórico de Atenciones en Casas de Justicia
6.Reporte de Comunicaciones Radicadas en la Secretaría Distrital de Seguridad, Convivencia y Justicia</t>
  </si>
  <si>
    <t>Como soporte de lo realizado:
1. Acta de la reunión entre los equipos de sistemas de información y Uso y apropiación
2.Presentación con diagnóstico de los 6 srvicios ciudadanos.</t>
  </si>
  <si>
    <r>
      <t xml:space="preserve">Definir </t>
    </r>
    <r>
      <rPr>
        <sz val="10"/>
        <color rgb="FF00B050"/>
        <rFont val="Franklin Gothic Book"/>
        <family val="2"/>
      </rPr>
      <t>e implementar l</t>
    </r>
    <r>
      <rPr>
        <sz val="10"/>
        <rFont val="Franklin Gothic Book"/>
        <family val="2"/>
      </rPr>
      <t>as  acciones  planificadas para la integración de los sistemas de información Fase I, con el fin de mejorar su funcionalidad, accesibilidad y usabilidad</t>
    </r>
  </si>
  <si>
    <t>Sistemas de información integrados Fase I</t>
  </si>
  <si>
    <t>Sistemas de información integrados Fase I, acorde a la planificación realizada</t>
  </si>
  <si>
    <t>% de integración de sistemas de información Fase I</t>
  </si>
  <si>
    <t>Plan para actualizar los sistemas de información existes e implementación de nuevos, con el fin de mejorar su funcionalidad, accesibilidad y usabilidad</t>
  </si>
  <si>
    <t>Debilidad: Insuficiente Integración entre las soluciones tecnológicas implementadas</t>
  </si>
  <si>
    <t>En cumplimiento de la meta se avanzó en las siguientes actividades:
1. Elaboración y/o actualización  del plan  de trabajo de sistemas de información.
2. Elaboración de ficha técnica para consulta precios de mercado de fabrica de software.</t>
  </si>
  <si>
    <t xml:space="preserve">
Como soporte de los realizado,se tiene:
Plan de sistema de información específicamente  las lineas.
Ficha  tecnica de fabrica de software</t>
  </si>
  <si>
    <t>Planear y ejecutar al 100 % la estrategia para fortalecer el uso y apropiación de los servicios tecnológicos al interior de la entidad, mediante acciones continuas de sensibilización y/o capacitación.</t>
  </si>
  <si>
    <t>Estrategia para fortalecer el uso y apropiación de los soluciones y servicios tecnológicos al interior de la Entidad</t>
  </si>
  <si>
    <t xml:space="preserve"> Porcentaje de cumplimiento de la estrategia para fortalecer el uso y apropiación de los soluciones y servicios tecnológicos al interior de la Entidad</t>
  </si>
  <si>
    <t>Estrategia de fortalecimiento</t>
  </si>
  <si>
    <t xml:space="preserve">% de implementación de la estrategia </t>
  </si>
  <si>
    <t>Plan para actualizar las acciones de sensibilización y/o capacitación para fortalecer el uso y apropiación de los soluciones y servicios tecnológicos al interior de la Entidad</t>
  </si>
  <si>
    <t>Debilidad: Insuficiente acciones para el conocimiento y apropiación de tendencias tecnológicas</t>
  </si>
  <si>
    <t>En cumplimiento de la meta se avanzó en lo siguiente:
1. Se realizó el análisis de la encuesta de caracterización de necesidades de uso y apropiación realizada en el 2021
2. Respecto a las acciones para el fortalecimiento del uso y apropiación de las soluciones tecnológicas, se elaboraron 13 piezas de información teniendo en cuenta la nueva plantilla socializadas por correos masivos.
3. Se realizaron identificadores de TI de acuerdo al dominio de arquitectura empresarial para apropiación de servicios.
4. En la ejecución de la campaña “jueves Ciberseguridad” que se buscó generar conciencia en temáticas de seguridad de la información y ciberseguridad, se generaron 2 piezas comunicativas publicadas en correos masivos.
5.Se realizaron actividades de entrenamiento en las diferentes soluciones tecnológicas dentro de las que se encuentran 2 actividades de entrenamiento virtual y 1 presencial, que contaron con la participación de 104 asistentes a por lo menos a un entrenamiento.</t>
  </si>
  <si>
    <t>Como soporte de los realizado,s e tiene:
1. Presentación de análisis Uso y apropiación.
2. Piezas gráficas que fueron publicadas.
3. Identificadores por dominio
4. Piezas divulgadas campaña de seguridad.
5. Lista de asistencias a entrenamientos.</t>
  </si>
  <si>
    <r>
      <t xml:space="preserve">Ejecutar las actividades del </t>
    </r>
    <r>
      <rPr>
        <sz val="10"/>
        <rFont val="Arial"/>
        <family val="2"/>
      </rPr>
      <t>Programa "Talento Humano en una organización saludable",</t>
    </r>
    <r>
      <rPr>
        <sz val="11"/>
        <color theme="1"/>
        <rFont val="Calibri"/>
        <family val="2"/>
        <scheme val="minor"/>
      </rPr>
      <t xml:space="preserve"> en los módulos de Hábitos Saludables, Seguridad y Salud en el trabajo,  Bienestar - Incentivos - Estímulos - Reconocimientos, Secretaría en Familia, Secretaría Sostenible formación y Capacitación, Sistema de Información para la Planeación y Gestión.</t>
    </r>
  </si>
  <si>
    <t>% de cumplimiento</t>
  </si>
  <si>
    <t>Avance del cumplimiento de actividades en el Programa de Talento Humano</t>
  </si>
  <si>
    <r>
      <rPr>
        <u/>
        <sz val="10"/>
        <rFont val="Franklin Gothic Book"/>
        <family val="2"/>
      </rPr>
      <t>% de cumplimiento en el trimestre</t>
    </r>
    <r>
      <rPr>
        <sz val="10"/>
        <color theme="1"/>
        <rFont val="Franklin Gothic Book"/>
        <family val="2"/>
      </rPr>
      <t xml:space="preserve"> 
X 
</t>
    </r>
    <r>
      <rPr>
        <u/>
        <sz val="10"/>
        <rFont val="Franklin Gothic Book"/>
        <family val="2"/>
      </rPr>
      <t>% meta global definida para el programa de talento humano</t>
    </r>
  </si>
  <si>
    <t>Matriz de Seguimiento al Programa "Talento Humano en una Organización Saludable" y POA F-GH-850</t>
  </si>
  <si>
    <t>Propósito 5. Construir Bogotá – Región con gobierno abierto, transparente y ciudadanía consciente”, dirigido a “Garantizar un gobierno empático, íntegro, participativo y transparente que permita la integración del Distrito con la región, a través de la promoción de alianzas orientadas a la acción colectiva y al sentido de la corresponsabilidad, la concurrencia y la subsidiaridad entre todos los actores de Bogotá - Región.” 
Logro “Incrementar la efectividad de la gestión pública distrital y local.”</t>
  </si>
  <si>
    <t>Política de talento humano
Política de Integridad</t>
  </si>
  <si>
    <t>3. Plan de Vacantes
4. Plan de Previsión de Recursos Humanos
5. Plan Estratégico de Talento Humano
6. Plan Institucional de Capacitación - PIC
7. Plan de Incentivos Institucionales  (Programa de Bienestar e Incentivos Institucionales)
8. Plan de Trabajo Anual de Seguridad y Salud en el Trabajo</t>
  </si>
  <si>
    <t>Ley 909 de 2004 y decretos reglamentarios, Decreto 1499 de 2017, Ley 1221 de 2008, Decreto 1083 de 2015, Decreto 1072 de 2015, Decreto 413 de 2016, Decreto 1042 de 1978, Ley 617 de 2000, Decreto  1919 de 2002, Ley 100 de 1993, Decreto 3667 de 2004, Decreto 1670 de 2007, Decreto 1443 de 2015 y reglamentarios, Decreto 612 de 2018, Ley 1010 de 2006 y reglamentarios,Ley 9 de 1979, Resolución 2400 de 1979, Resolución 1016 de 1989, Ley 50 de 1990, Decreto ley 1295 de 1994, Ley 1221 de 2008, Resolución 2646 de 2008, Ley 1335 de 2009, Ley 1355 de 2009, Ley 1562 del 2012, Decreto 1072 de 2015, Resolución 0312 de 2019, Resolución 2404 de 2019</t>
  </si>
  <si>
    <t>Todas las áreas de la DGH</t>
  </si>
  <si>
    <t>SISTEMA DE INFORMACIÓN PARA LA PLANEACIÓN Y GESTIÓN DEL EMPLEO
Planeación
• Proyección de la Circular con lineamientos generales de Talento Humano, este documento se divulgará a toda la entidad en el mes de abril de 2022.
• Elaboración de los siguientes documentos: Plan Institucional de Capacitación, Programa de Bienestar e incentivos, Plan Anual de Vacantes, Plan de Previsión de Necesidades de Talento Humano, Plan Anual de Trabajo de SST, Plan Estratégico de Talento Humano, los cuales fueron presentados y aprobados por el Comité Institucional de Gestión y Desempeño en sesión del 31 de enero de 2022.
• Actualización de información de Gestión Humana en la intranet y página web de la entidad, con el apoyo de la Dirección de TIC´s.
• Elaboración de piezas publicitarias, con el apoyo de la Oficina Asesora de Comunicaciones.
• Organización en digital de las carpetas de la Dirección de Gestión Humana en el one drive de acuerdo con la Tabla de Retención Documental versión 2.
• Actualización constante de documentos del proceso de Gestión Humana y publicación en el PORTAL MIPG
• Diligenciamiento de la información del FURAG vigencia 2021 respecto a las políticas de gestión estratégica de talento humano, integridad y gestión del conocimiento, y aporte de los insumos para la política Servicio a la Ciudadanía.
• Elaboración de los documentos respectivos (justificación técnica, proyecto de decreto y exposición de motivos) para la solicitud de prórroga de los empleos temporales de la planta de personal de la Secretaría
Registro y Control 
• Verificación en el aplicativo SIDEAP de las hojas de vida de los servidores de la Secretaría, según lineamientos definidos por parte del DASCD mediante Circular 023 de 29 de julio de 2021.
• Ingreso de información en SIAP de 7 servidores vinculados a la Secretaría mediante la modalidad de periodo de prueba, periodo fijo y libre nombramiento y remoción.
• Reporte en SIMO de 62 empleos con incidencia en listas de elegibilidad y procesos de encargo o nombramiento temporal como provisional.
• Respuesta a 78 comunicaciones relacionadas con el concurso de méritos – Convocatoria 741 de 2018.
• Cargue de inscripción en carrera administrativa de 8 procesos dentro del aplicativo de la CNSC y en el marco de la Convocatoria 741 de 2018.
• Se realizaron 12 encargos de directivos.
• Gestión de 74 reubicaciones laborales, según las solicitudes recibidas para este trámite.
• Respuesta a 11 requerimientos para reubicación de dependencia de servidores.
Talento No Palanca
• Durante el primer trimestre se contrataron 16 nuevas personas registradas en el portal Talento No Palanca, de las cuales 10 son mujeres y 6 hombres. 
• Se revisó y ajustó la propuesta de circular de lineamientos para el uso del Banco de Hojas de Vida de la plataforma Talento No Palanca, la cual se encuentra en trámite para ser firmada por el Subsecretario de Gestión Institucional. 
Nómina 
• Se gestionaron en total 2.433 novedades para el pago de factores salariales y prestacionales a los servidores que conforman la planta de personal de la entidad.
• Consolidación de la información de 46 incapacidades para adelantar la gestión de recobros.
• Se liquidaron dos (2) sentencias proferidas por las instancias competentes relacionadas con contratos realidad y se expidieron los respectivos CDP por valor de $69.758.009.
• Teniendo en cuenta la ejecución presupuestal del rubro de horas extras y recargos, en los primeros tres meses de 2022 con respecto al del 2021, hubo una disminución del 0.10% en cuanto a valores. 
• Programación de vacaciones para 173 colaboradores, distribuidos así: 15 servidores con más de tres periodos de vacaciones por disfrutar, 57 servidores con más de dos periodos y 101 con un periodo pendiente.
Jurídico 
• Los siguientes procesos están en etapa de estudio de mercado, elaboración de estudios previos y revisión de los mismo y serán radicados ante la Dirección Jurídica y Contractual en el mes de abril de 2022: capacitación PIC 2022, Bienestar, calibración de equipos y dotación para conductor. 
• Se analizaron los pliegos presentados por parte de las organizaciones sindicales y se solicitó la unificación de los mismos para dar inicio a las mesas de negociación
BIENESTAR
• Se realizaron 16 actividades de Bienestar, Incentivos, Estímulos y Reconocimiento, de acuerdo con el cronograma establecido, obteniendo un nivel de satisfacción del 96%.
• Ejecución de 38 actividades contempladas dentro del plan de intervención clima organizacional con un nivel de satisfacción de 97%.
• Realización de dos sesiones de trabajo con la Mesa Técnica de Integridad, en donde se trataron los siguientes temas: plan de trabajo del PAAC 2022, presentación propuesta actividades de intervención desde el grupo gestores de integridad, presentación resultados del informe de Declaración de Conflicto de Interés del SIDEAP y solicitud de concepto a los integrantes de la mesa para modificar el procedimiento de Declaración de Conflicto de Interés de la Secretaría de Seguridad. 
• En el marco del programa de orientación al retiro se realizaron 13 entrevistas de retiro, 3 asesorías pensionales, 1 estudio pensional, 1 taller con Colpensiones (y el primer módulo de pre pensionados, denominado "Cómo se adapta mi cuerpo al cambio" (9 asistentes).
• Se han atendido las solicitudes de información de los servidores e inscripciones al curso de teletrabajo que realiza la Secretaría General de la Alcaldía Mayor de Bogotá.
• Vinculación de 39 estudiantes para la realización de sus prácticas laborales.
• Ejecución de 2 actividades de Secretaría en Familia, de acuerdo con el cronograma establecido, logrando un nivel de satisfacción del 100% 
• Se realizaron 15 visitas a los centros de trabajo de la entidad, con el fin de realizar un acercamiento entre la Dirección de Gestión Humana para escuchar de primera mano a los colaboradores frente a sus expectativas en las políticas de Talento Humano y presentar a algunos de los miembros del equipo de trabajo.
• En el marco del cronograma de actividades de Secretaría Sostenible, se realizaron 5 actividades establecidas en el cronograma de trabajo con un nivel de satisfacción de 99%.
FORMACIÓN Y CAPACITACIÓN
• En atención a los lineamientos impartidos por el DASCD, el PIC se cargó al 100% en el aplicativo dispuesto por dicha entidad. Realización de 5 actividades de Formación y Capacitación incluidas en el cronograma de actividades, logrando un nivel de satisfacción del 100%
• Expedición de la Resolución 141 de 2022, mediante la cual se otorgaron apoyos económicos para educación formal a 16 servidores de la entidad.
• Elaboración, presentación y aprobación del plan de trabajo de la Mesa Técnica de Conocimiento e Innovación. Se realizaron 3 reuniones ordinarias y 1 extraordinaria.
SEGURIDAD Y SALUD EN EL TRABAJO
• Certificación en la Norma Internacional ISO 45001:2018 y definición del plan de mejoramiento, el cual fue remitido a la Oficina Asesora de Planeación para ser incorporado en plan de calidad institucional.
• En el marco del cronograma de actividades de Seguridad y Salud en Trabajo, se realizaron 41 actividades establecidas en el cronograma de trabajo con un nivel de satisfacción de 99%. 
• Participación en las 3 sesiones que se realizaron con el COPASST.
• Se realizaron los siguientes informes del Sistema de Vigilancia Epidemiológica: 3 de riesgo psicosocial, 10 de biológico, 12 de biomecánico y 11 de seguridad industrial.
• Ejecución de 9 actividades de Hábitos Saludables, de acuerdo con el cronograma definido y logrando una satisfacción del 100%</t>
  </si>
  <si>
    <t>Las evidencias reposan en la carpeta de Share Point designada por la Oficina Asesora de Planeación</t>
  </si>
  <si>
    <r>
      <t xml:space="preserve">Ejecutar las actividades a cargo de la Dirección de Gestión Humana, definidas en el </t>
    </r>
    <r>
      <rPr>
        <sz val="10"/>
        <rFont val="Arial"/>
        <family val="2"/>
      </rPr>
      <t>Plan Anticorrupción y de Atención al Usuario</t>
    </r>
  </si>
  <si>
    <t>Cumplimiento de actividades</t>
  </si>
  <si>
    <t>Avance del cumplimiento de actividades asignadas en el PAAC</t>
  </si>
  <si>
    <t>No. de actividades ejecutadas en el periodo</t>
  </si>
  <si>
    <t>No. de actividades programadas para el periodo X 100%</t>
  </si>
  <si>
    <t>Política de Integridad</t>
  </si>
  <si>
    <t>Ley 1474 de 2011 y reglamentarios</t>
  </si>
  <si>
    <t>Áreas de bienestar, formación y capaciación.</t>
  </si>
  <si>
    <t>A 31 de marzo de 2022, se realizaron las siguientes actividades:
• En el boletín #184 se divulgó una (1) convocatoria para realizar la inscripción al curso de atención al ciudadano del campus virtual, obteniendo 20 solicitudes.
• Se realizó una (1) reunión con los Gestores de Intregridad, en la que se tratataron temas relacionados con los objetivos, las responsabilidades del grupo, se socializa la matriz PAAC de la actual vigencia, el plan de trabajo, la propuesta de integrar un nuevo valor y las necesidades de la Mesa Técnica de Integridad
• Elaboración de un (1) documento que contiene el análisis de los resultados de la encuesta aplicada sobre el nivel de apropiación del código de integridad y sobre los resultados de su implementación durante la vigencia 2021.
• Publicó en el boletín interno # 184 un (1) documento con los resultados de la medición de apropiación del Código de Integridad en la vigencia 2021.
• Elaboración de pieza comunicativa interactiva exaltando y reconociendo un (1) valor, el del respeto. También se divulgó en las pantallas de la entidad, baner y correos masivos.</t>
  </si>
  <si>
    <t xml:space="preserve">Elaborar y socializar el Plan Anual de Acción para la Recuperación del Patrimonio Público. </t>
  </si>
  <si>
    <t>Plan Anual de Acción para la Recuperación del Patrimonio Público</t>
  </si>
  <si>
    <t xml:space="preserve">Se elaborará y socializará al equipo de Defensa Judicial el Plan Anual de Acción para la Recuperación del Patrimonio Público, en pro de asegurar el ejercicio eficiente de las actividades judiciales propias de la Entidad. </t>
  </si>
  <si>
    <t>Documento denominado  Plan Anual de Acción para la Recuperación del Patrimonio Público" y acta de asistencia a la capacitación virtual o presencial mediante la cual se socializará.</t>
  </si>
  <si>
    <t>Documento elaborado y socializado</t>
  </si>
  <si>
    <t>Documento programado</t>
  </si>
  <si>
    <t>Índice o razón</t>
  </si>
  <si>
    <t>Fortalecer la capacidad Institucional y la gestión administrativa que permita el cumplimiento de la misión institucional</t>
  </si>
  <si>
    <t>Decreto 1069 de 2015, Acuerdo Distrital 761 de 2020, Ley 1474 de 2011 Estatuto Anticorrupción</t>
  </si>
  <si>
    <t xml:space="preserve">PROFESIONAL ESPECIALIZADO DEFENSA JUDICIAL DIRECCION JURIDICA Y CONTRACTUAL </t>
  </si>
  <si>
    <t>Elaborar y ejecutar el plan de contingencia para el trámite de la contratación directa de la vigencia 2022, en atención a la entrada en vigencia de la Ley de Garantías</t>
  </si>
  <si>
    <t>Plan de Contingencia Contratación  Ley de Garantias ejecutado</t>
  </si>
  <si>
    <t xml:space="preserve">Se elaborará y ejecutará un plan de contingencia para llevar a cabo la totalidad de la contratación directa que requiere la entidad para desarrollar las actividades de su competencia durante la vigencia 2022, </t>
  </si>
  <si>
    <t xml:space="preserve">Informe de la Programación para el trámite de la Contratación Directa durante la vigencia de la Ley de Garantias  e Informe final de la contratación realizada  durante este mismo periodo </t>
  </si>
  <si>
    <t>Plan de contingencia para el trámite de la contratación directa ejecutado</t>
  </si>
  <si>
    <t>Plan de contingencia para el trámite de la contratación directa programado</t>
  </si>
  <si>
    <t>LEY 996 DE 2005,  Ley 1474 de 2011 Estatuto Anticorrupción, Acuerdo Distrital 761 de 2020</t>
  </si>
  <si>
    <t>DIRECCIÓN JURIDICA Y CONTRACTUAL</t>
  </si>
  <si>
    <t xml:space="preserve">Se ejecutó esta meta en su totalidad.  Se elaboró y ejecutó exitosamente el plan de contingencia para la contratación en razón de la entrada en vigencia de la ley de garantías. </t>
  </si>
  <si>
    <t xml:space="preserve"> El plan de contingencia de la contratación- ley de garantías, y el resumen de la ejecución del plan de contingencia, que denota su cumplimiento.  </t>
  </si>
  <si>
    <t>Revisar y elaborar los procesos de contratación que sean de competencia de la Dirección Jurídica y Contractual de la vigencia 2022</t>
  </si>
  <si>
    <t>Porcentaje de Procesos contractuales gestionados</t>
  </si>
  <si>
    <t>Responde a la medición de la gestión que realiza a la Dirección Jurídica y Contractual frente a los necesidades contractuales de la entidad.</t>
  </si>
  <si>
    <t xml:space="preserve">Número de procesos radicados </t>
  </si>
  <si>
    <t>número de procesos gestionados</t>
  </si>
  <si>
    <t>Constitución Pólitica de Colombia. Ley 80 de 1993, Ley 1150 de 2007. Ley 1882 de 2018. Decreto 1082 de 2015. Ley 1474 de 2011 y demás normas que regulen la materrial</t>
  </si>
  <si>
    <t xml:space="preserve">Se recibieron 714 solicitudes de contratación durante el primer trimestre de 2022, de las cuales se  tramitaron 698 y se devolvieron 16 solicitudes , por distintas tazones, entre ellas: por solicitud directa del área correspondiente, por documentación incompleta o por no cumplimiento del perfil establecido en los estudios previos. </t>
  </si>
  <si>
    <t>La base formato Excel de las solicitudes de contratación recibidas ,tramitadas y las devoluciones realizadas por la Dirección Jurídica y Contractual durante el primer trimestre de 2022,</t>
  </si>
  <si>
    <t>Realizar la transferencia documental de la vigencia 2019, de acuerdo a la tabla de retención documental</t>
  </si>
  <si>
    <t>Transferencia Documental 2019 realizada</t>
  </si>
  <si>
    <t>Se realizarán las actividades necesarias para garantizar que durante el año 2022 se realice la transferencia documental de la vigencia 2019 de acuerdo con las tablas de retención documental adoptadas y vigentes en la SDSCJ</t>
  </si>
  <si>
    <t>Transferencia documental realizada</t>
  </si>
  <si>
    <t>Transferencia documental programada</t>
  </si>
  <si>
    <t>Decreto 2578 de 2012, Decreto 1515 de 2013, Acuerdo Distrital 761 de 2020, Ley 1474 de 2011 Estatuto Anticorrupción</t>
  </si>
  <si>
    <t>PERSONAL ENCARGADO DEL ARCHIVO- DIRECCION JURIDICA Y CONTRACTUAL</t>
  </si>
  <si>
    <t>Dirección de Recursos Físicos y Gestión Documental</t>
  </si>
  <si>
    <t>Atender los requerimientos para la entrada de los bienes de la SSCJ.</t>
  </si>
  <si>
    <t>Solicitudes atendidas de entrada de bienes</t>
  </si>
  <si>
    <t>Tramitar las solicitudes internas y externas para la entrada de los bienes de la SSCJ.</t>
  </si>
  <si>
    <t>Reportes</t>
  </si>
  <si>
    <t>Solicitudes atendidas para la entrada de bienes al almacen de la SSCJ.</t>
  </si>
  <si>
    <t>Total de solicitudes internas y externas recibidas formalmente y con documentacion completa para la entrada de bienes a almacén durante el periodo.</t>
  </si>
  <si>
    <t>Entradas a Almacén</t>
  </si>
  <si>
    <t xml:space="preserve">Solicitudes recibidas formalmente y con documentacion completa para la entrada de bienes a almacén. </t>
  </si>
  <si>
    <t>Resolución 001 de 2019 y Régimen de Contabilidad Pública</t>
  </si>
  <si>
    <t xml:space="preserve">Durante el primer trimestre de 2021, la Dirección de Recursos Fisicos y Gestión Documental recibió dieciocho (18) solicitudes de entrada a almacen, las cuales fueron atendidas en su totalidad para realizar su respectiva entrada. </t>
  </si>
  <si>
    <t xml:space="preserve">Se adjuntan comprobantes de entrada a almacén de las solicitudes realizadas durante el periodo. </t>
  </si>
  <si>
    <t xml:space="preserve">Atender las necesidades de mantenimiento y mejoramiento de la sede administrativa. </t>
  </si>
  <si>
    <t>Solicitudes atendidas de mantenimiento en sede administrativa</t>
  </si>
  <si>
    <t>Tramitar las solicitudes de mantenimiento de la sede administrativa de la SSCJ.</t>
  </si>
  <si>
    <t>Solicitudes atendidas de mantenimiento de la sede administrativa de la SSCJ.</t>
  </si>
  <si>
    <t>Total de solicitudes de mantenimiento  de la sede administrativa recibidas formalmente ldurante el periodo.</t>
  </si>
  <si>
    <t>Mantenimientos realizados</t>
  </si>
  <si>
    <t>Solicitudes recibidas de mantenimiento de la sede administrativa recibidas formalmente.</t>
  </si>
  <si>
    <t>Contrato de arrendamiento sede administrativa y Ley 675 de 2001.</t>
  </si>
  <si>
    <t xml:space="preserve">Durante el primer trimestre de 2021, la Dirección de Recursos Fisicos y Gestión Documental recibió veintiseis (26) solicitudes de de mantenimiento en la sede administrativa, las cuales fueron atendidas en su totalidad para realizar su respectiva adecuación. </t>
  </si>
  <si>
    <t xml:space="preserve">Se adjunta relación de las solicitudes de mantenimeinto atendidas durante el periodo. </t>
  </si>
  <si>
    <t>Atender las transferencias documentales primarias de la SCJ de acuerdo a la TRD.</t>
  </si>
  <si>
    <t>Transferencias documentales realizadas de acuerdo  a la programación.</t>
  </si>
  <si>
    <t>Realizar las transferencias documentales de las dependencias de la SDCJ , al Archivo Central conforme a la programación.</t>
  </si>
  <si>
    <t>Transferencias</t>
  </si>
  <si>
    <t>Transferencias primarias documentales de archivos de la SDCJ realizadas.</t>
  </si>
  <si>
    <t>Total de transferencias primarias de documentos de archivo programadas durante el periodo.</t>
  </si>
  <si>
    <t>Inventarios documentales y actas de transferencia</t>
  </si>
  <si>
    <t>Cronograma de transferencias focumentales 2021</t>
  </si>
  <si>
    <t>Ley 594 de 2000 y decreto 1080 de 2015.</t>
  </si>
  <si>
    <t>Durante el primer trimestre 2022 se estableció el plan de trabajo y cronograma para las visitas técnicas de las veinticuatro (24) dependencias de la SD-SCJ y conforme a los procedimientos de la entidad dar trámite a los archivos de gestión, dicho cronograma dará inicio en el mes de abril.</t>
  </si>
  <si>
    <t>Cronograma de Transferencias Documentales Primarias 2022</t>
  </si>
  <si>
    <t xml:space="preserve">Implementar los Programas del Sistema Integrado de Conservación </t>
  </si>
  <si>
    <t>Programas del Sistema Integrado de Conservación.</t>
  </si>
  <si>
    <t>Implementación de los programas especificos del Sistema Integrado de Conservación en la Entidad.</t>
  </si>
  <si>
    <t>Programas de Sistema Integrado de Conservación.</t>
  </si>
  <si>
    <t>Actividades ejecutadas para la implementación del Sistema Integrado de Conservación.</t>
  </si>
  <si>
    <t>Actividades programadas para la implementación del Sistema Integrado de Conservación.</t>
  </si>
  <si>
    <t>Sistema Integrado de Conservación.</t>
  </si>
  <si>
    <t>Plan de trabajo archivistico 2021</t>
  </si>
  <si>
    <t>Durante el primer trimestre 2022 se presenta el siguiente avance del SIC:
- Plan de Conservación Documental: se estructura el cronograma con fechas y temáticas en el Plan Institucional de Capacitación, se elabora cronograma de visitas a las sedes de la entidad, iniciando en marzo con la Cárcel Distrital, en la cual surgieron requerimientos correspondientes al mobiliario rodante, para las visitas a sedes externas como casas de justicia, CTP, CER, CASA y LIBERTAD, se informó mediante memorando a los directivos. Se realizó el seguimiento y apoyo técnico al apoyo a la supervisión en el seguimiento de las actividades ejecutadas por el proveedor de arrendamiento del espacio del Archivo Central. Programa de saneamiento ambiental (limpieza y desinfección):  se realizó solicitud al apoyo de la supervisión del contrato de aseo y cafetería, para establecer fecha de capacitación al personal de aseo, en el marco de la suscripción del nuevo contrato, se realizó capacitación al personal de aseo por parte del proveedor de arrendamiento encargado de realizar la limpieza de cajas en el Archivo Central, se avanzó en el levantamiento de inventario de documentos de planos del Contrato 620-2010 VERYTEL y se realizó cronograma de visitas a las sedes de la entidad y visita a la Dirección de Cárcel Distrital, en el cual surgieron requerimientos correspondientes a elementos de protección personal.
- Plan de Preservación Digital: durante este primer trimestre se plantea el plan de trabajo de gestión documental las siguientes actividades para dar inicio en abril: Proyecto de discos ópticos (CD y DVD): Fase de diagnóstico de estado de conservación física y estado del contenido. Estrategia de repositorio de Preservación Digital a Largo Plazo: Se establecieron actividades con la Oficina Asesora de Comunicaciones como piloto de transferencia primaria electrónica.</t>
  </si>
  <si>
    <t>Plan de trabajo archivístico SIC</t>
  </si>
  <si>
    <t>Realizar la actualización e implementación de los instrumentos archivísticos de la SCJ</t>
  </si>
  <si>
    <t>Instrumentos archivísticos actualizados y/o implementados</t>
  </si>
  <si>
    <t>Actualización y/o implementación de instrumentos archivísticos conforme a la normatividad vigente</t>
  </si>
  <si>
    <t>Documentos actualizados y/o implementados</t>
  </si>
  <si>
    <t>Instrumentos archivisticos actualizados y/o implementados</t>
  </si>
  <si>
    <t>Total Instrumentos archivisticos programados para actualizar y/o implementar</t>
  </si>
  <si>
    <t>Durante el primer trimestre 2022 se realiza la implementación y seguimiento a los programas y proyectos estratégicos del PGD y PINAR, conforme al plan de trabajo archivístico 2022, se realiza la revisión de formatos y guias del proceso de gestión documental para la respectiva actualización.
Del proyecto SGDEA se realiza la entrega del Primer Informe de resultados del estudio de producción de documento electrónico en la SD-SCJ del 03 de septiembre hasta el 31 de diciembre de 2021 en el marco de la actividad de análisis documental correspondiente a la fase de análisis del proyecto – SGDEA temática: producción de documento electrónico, se proyecta y gestiona la Circular para implementación de firmas digitales, Se realizan reuniones de socialización del proyecto SGDEA y verificación de la producción documental electrónica de diferentes dependencias, se definen en el plan de pruebas SIGA, las pruebas: 1. pruebas funcional modelos de requisitos para la implementación de un SGDEA, 2. prueba funcional SIGA (pruebas caso de usos ORFEO) y pruebas no funcionales, Se realiza seguimiento al proceso de instalación del aplicativo SIGA como análisis de alternativa de SGDEA para la SDSCJ, en la que se identifican los siguientes avances: 1. Inspección técnica del software entregado, 2. Afinamiento del Software, 3. Definición pre-requisitos técnicos para la instalación, 4. Aprovisionamiento de infraestructura para la instalación, 4. Sesión de instalación de ambientes de prueba</t>
  </si>
  <si>
    <t>Matriz de seguimiento PGD y PINAR
Project SGDEA</t>
  </si>
  <si>
    <t>DIRECCION FINANCIERA</t>
  </si>
  <si>
    <t>Direccion Financiera</t>
  </si>
  <si>
    <t>Realizar 6 mesas de trabajo durante la vigencia 2022  con las diferentes áreas de la SDSCJ, para orientar en los errores más frecuentes que se presentan al momento de la radicación de los pagos  y poder disminuir el número de devoluciones de cuentas</t>
  </si>
  <si>
    <t>Mesas de trabajo para disminuir la devolución de cuentas</t>
  </si>
  <si>
    <t>Indicador que permite medir la gestión realizada para la disminución de la devolucion de las cuentas radicadas en la Dirección Financiera</t>
  </si>
  <si>
    <t>Número de mesas de trabajo</t>
  </si>
  <si>
    <t>Número de  mesas de trabajo adelantadas</t>
  </si>
  <si>
    <t xml:space="preserve">Número de mesas de trabajo proyectadas </t>
  </si>
  <si>
    <t>ORFEO</t>
  </si>
  <si>
    <t>Se realizó la reunión programada para este trimestre el día 02 de Marzo de 2022, con los contratistas nuevos de la entidad, explicando el proceso de radicación de pagos, y mitigando el riesgo de devolución de cuentas.</t>
  </si>
  <si>
    <t>Lista de Asistencia a la reunión, y presentación proyectada sobre el procedimiento para radicación de cuentas.</t>
  </si>
  <si>
    <t>Elaborar cinco (5) Listas de chequeo para la validación de las cuentas radicadas para pago, de los diferentes procesos internos (Primera línea, Liquidación, Contabilidad, Presupuesto y Revisión Final), y como apoyo para la gestión de pagos para lograr el cumplimiento de requisitos de pago de los diferentes compromisos suscritos por parte de ls SDSCJ</t>
  </si>
  <si>
    <t>Listas de chequeo elaboradas</t>
  </si>
  <si>
    <t>Indicador que permite la actualización de los documentos asociados al SIG y contar con herramientas para validación de las cuentas</t>
  </si>
  <si>
    <t>Listas de chequeo elaboradas y oficializadas en el SIG</t>
  </si>
  <si>
    <t>Listas de chqueo realizadas y oficializadas</t>
  </si>
  <si>
    <t>Listas de chequeo proyectadas</t>
  </si>
  <si>
    <t>PORTAL MIPG</t>
  </si>
  <si>
    <t>Debilidad • Carencia de listas de chequeo y verificación</t>
  </si>
  <si>
    <t>Las listas de chequeo para el trámite de pago,  se encuentran en trámite de avance para el segundo trimestre.</t>
  </si>
  <si>
    <t>Realizar seguimiento trimestral a las cifras reportadas en los Estados de Situación Financiera (Matriz de Seguimiento) , para la sostenibilidad de la información contablede de la SDSCJ</t>
  </si>
  <si>
    <t>Matriz de seguimiento ESF elaborada</t>
  </si>
  <si>
    <t>Indicador que permite observar el cambio de las cifras de cada una de las cuentas de la SDSCJ</t>
  </si>
  <si>
    <t>Matriz elaborada y analizada</t>
  </si>
  <si>
    <t>Matriz de ESF realizada y analizada realizadas</t>
  </si>
  <si>
    <t>Matriz de ESF realizada y analizada proyectada</t>
  </si>
  <si>
    <t>EXCEL ESF</t>
  </si>
  <si>
    <t>Se realizó seguimiento trimestral a los Estados Financieros con corte al 31 de Diciembre de 2021, y presentación al Subsecretario de Gestión Institucional y Director Financiero.</t>
  </si>
  <si>
    <t>Presentación Proyectada.</t>
  </si>
  <si>
    <t>Realizar acciones de seguimiento a la ejecución presupuestal de la vigencia, reserva y pasivos exigibles de las diferentes subsecretarias de la SDSCJ</t>
  </si>
  <si>
    <t>Seguimientos al PAC de la Entidad realizados</t>
  </si>
  <si>
    <t>Indicador que permite verificar el seguimiento del PAC.</t>
  </si>
  <si>
    <t>Cantidades (Número de seguimientos)</t>
  </si>
  <si>
    <t>Número de seguimientos al PAC realizados</t>
  </si>
  <si>
    <t>Número de seguimientos al PAC programados</t>
  </si>
  <si>
    <t>BOGDATA</t>
  </si>
  <si>
    <t>Se realizó el seguimiento a la ejecución presupuestal de la vigencia, reserva y pasivos exigibles con el comité directivo de la entidad; y se realizaron reuniones del comite de pasivos exigibles conforme a las Actas No. 35 y 36, del 29 de Enero y 25 de febrero de 2022 respectivamente.</t>
  </si>
  <si>
    <t xml:space="preserve">Actas de Comité de Pasivos Exigibles,  presentaciones proyectadas y archivos de documentos soportes. </t>
  </si>
  <si>
    <t>Realizar 3 capacitaciones y asesorías con las diferentes áreas de la SDSCJ, para orientar en los traslados presupuestales y trámite de pasivos exigibles</t>
  </si>
  <si>
    <t>Capacitaciones y/o asesoramientos realizados</t>
  </si>
  <si>
    <t>Indicador que permite medir el acompañamiento a la entidad</t>
  </si>
  <si>
    <t>Capacitaciones Realizadas</t>
  </si>
  <si>
    <t>Capacitaciones programadas</t>
  </si>
  <si>
    <t>ACTAS</t>
  </si>
  <si>
    <t>Debilidad:</t>
  </si>
  <si>
    <t>Las capacitaciones sobre el procedimiento para traslados presupuestas y pago de pasivos exigibles se encuentran en avance para el segundo trimestre.</t>
  </si>
  <si>
    <t>Realizar tres (3) mesas de trabajo con las áreas a fin de depurar las partidas que deban ser objeto de sostenibilidad contable en los Estados Financieros de la SDSCJ</t>
  </si>
  <si>
    <t xml:space="preserve">Mesas de trabajo con las áreas a fin de depurar las partidas realizadas </t>
  </si>
  <si>
    <t>Indicador que permite depurar las partidas contables</t>
  </si>
  <si>
    <t>Actas de mesas de trabajo</t>
  </si>
  <si>
    <t>Actas de mesas de trabajo realizadas</t>
  </si>
  <si>
    <t>Actas de mesas de trabajo programadas</t>
  </si>
  <si>
    <t>Las mesas de trabajo con las áreas a fin de depurar las partidas que deban ser objeto de sostenibilidad contable en los Estados Financieros, se encuentran en proceso de programación para el segundo trimestre.</t>
  </si>
  <si>
    <t>Realizar 2 mesas de trabajo para socializar los diferentes cambios a nivel normativo de la Contaduría General de la Nación y la DDC aplicables a la SDSCJ</t>
  </si>
  <si>
    <t>Mesas de trabajo para socializar los diferentes cambios a nivel normativo realizadas</t>
  </si>
  <si>
    <t>Indicador que permite socializar los cambios normativos con los funcionarios y contratistas de la SDSCJ</t>
  </si>
  <si>
    <t>Amenaza • Cambios normativos de los entes reguladores que afectan el proceso de gestión financiera.</t>
  </si>
  <si>
    <t>Se realizaron las dos (2) mesas de trabajo, los días 18 y 23 de febrero de 2022, en las que se socializaron los diferentes cambios a nivel normativo de la Contaduría General de la Nación y la DDC aplicables a la SDSCJ.</t>
  </si>
  <si>
    <t>Actas de Reunión y Listado de Asistencia</t>
  </si>
  <si>
    <t>Realizar la actualización de los procedimientos de los documentos presupuestales</t>
  </si>
  <si>
    <t>Actualización de procedimientos realiazada</t>
  </si>
  <si>
    <t>Indicador que permite la actualización de los documentos asociados al SIG</t>
  </si>
  <si>
    <t>Documentos Actualizados y oficializados en el portal MIPG</t>
  </si>
  <si>
    <t>Documentos Actualizados y oficializados en el portal MIPG realizados</t>
  </si>
  <si>
    <t>Documentos Actualizados y oficializados en el portal MIPG programados</t>
  </si>
  <si>
    <t>Se realizo la actualización del procedimiento de expedición de CDP´s el 21 de febrero de 2022, conforme a los lineamientos establecidos mediante Resolución 094 del 18 de febrero de 2022, referente a la compentencia para la solicitud de CDP´s.</t>
  </si>
  <si>
    <t>CDP Actualizado Formato PD-GF-11 , Resolución 094 del 18 de febrero de 2022, y procedimiento actualizado de la  Solicitud de Expedición y/o Anulación de Certificado deDisponibilidad Presupuestal CDP I-GF-7</t>
  </si>
  <si>
    <t>Realizar la aprobación de las órdenes de pago de acuerdo a la normatividad vigente y la radicación hecha a la Dirección Financiera</t>
  </si>
  <si>
    <t>Pagos aprobados</t>
  </si>
  <si>
    <t>Indicador que permite medir la aprobación de los pagos realizados por la SDSCJ</t>
  </si>
  <si>
    <t>Porcentual</t>
  </si>
  <si>
    <t>Cuentas tramitadas para pago</t>
  </si>
  <si>
    <t xml:space="preserve"> Total de cuentas radicadas</t>
  </si>
  <si>
    <t xml:space="preserve">Se aprobaron y liquidaron las cuentas radicadas correctamente, en la Dirección Financiera; y se radicaron en la Secretaria Distrital de Hacienda para trámite de pago. </t>
  </si>
  <si>
    <t>Reporte de Pagos de la Secretaria Distrital de Hacienda, sistema de información BOGDATA.</t>
  </si>
  <si>
    <t>Atender las solicitudes de expedicion  de CDP, CRP y traslados presupuestales, realizando las gestiones que sean necesarias para tal fin</t>
  </si>
  <si>
    <t>Documentos presupuestales elaborados y entregados</t>
  </si>
  <si>
    <t>Indicador que permite medir la elaboración y entrega de los documentos presupuestales</t>
  </si>
  <si>
    <t>Documentos Solicitados</t>
  </si>
  <si>
    <t>Documentos Entregados</t>
  </si>
  <si>
    <t>BASE CONTROL  (EXCEL)</t>
  </si>
  <si>
    <t xml:space="preserve">Se atendieron y tramitaron las solicitudes de expedicion  de CDP, CRP y traslados presupuestales, conforme a los procedimientos establecidos. Se expidieron 1.083 CDP´s, 1.854 CRP´s y se tramitaron 10 Modificaciones presupuestales. </t>
  </si>
  <si>
    <t>Reporte CDP´s, CRP´s expedidos, y archivo de soporte de modificaciones presupuestales.</t>
  </si>
  <si>
    <t xml:space="preserve">OFICINA ASESORA DE PLANEACION </t>
  </si>
  <si>
    <t>OFICINA ASESORA DE COMUNICACIÓN</t>
  </si>
  <si>
    <t>OFICINA DE CONTRO DISCIPLINARIO INTERNO</t>
  </si>
  <si>
    <t xml:space="preserve">OFICINA DE ANALISIS DE INFORMACIÓN Y  DE ESTUDIOS ESTRATEGICOS </t>
  </si>
  <si>
    <t>SUBSECRETARIA DE SEGURIDAD Y CONVIVENCIA</t>
  </si>
  <si>
    <t xml:space="preserve">DIRECCION DE PREVENCION </t>
  </si>
  <si>
    <t>DIRECCION DE SEGURIDAD</t>
  </si>
  <si>
    <t>SUBSECRETARIA DE ACCESO A LA JUSTICIA</t>
  </si>
  <si>
    <t>DIRECCION ACCESO JUSTICIA</t>
  </si>
  <si>
    <t>DIRECCION RESPONSABILIDAD PENAL ADOLESCENTE</t>
  </si>
  <si>
    <t xml:space="preserve">DIRECCION CARCEL DISTRITAL </t>
  </si>
  <si>
    <t>DIRECCION TECNICA</t>
  </si>
  <si>
    <t>SUBSECRETARIA DE INVERSIONES Y FORTALECIMIENTO DE CAPACIDADES OPERATIVAS</t>
  </si>
  <si>
    <t>DIRECCIONES DE OPERACIONES PARA EL FORTALECIMIENTO</t>
  </si>
  <si>
    <t xml:space="preserve">DIRECCION DE BIENES PARA LA SEGURIDAD CONVIVENCIA Y ACCESO  JUSTICIA </t>
  </si>
  <si>
    <t xml:space="preserve">SUBSECRETARIA DE GESTION INSTITUCIONAL </t>
  </si>
  <si>
    <t>DIRECCION  DE TECNOLOGIAS Y SISTEMAS DE INFORMACION</t>
  </si>
  <si>
    <t>DIRECCION DE GESTION HUMANA</t>
  </si>
  <si>
    <t>DIRECCION JURIDICA Y CONTRACTUAL</t>
  </si>
  <si>
    <t xml:space="preserve">DIRECCION DE RECURSOS FISICOS  Y GESTION DOCUMENTAL </t>
  </si>
  <si>
    <t>OFICINA CENTRO DE COMANDO, CONTROL, COMUNICACIONES Y  COMPUTO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</si>
</sst>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_-;\-* #,##0_-;_-* &quot;-&quot;_-;_-@_-"/>
    <numFmt numFmtId="43" formatCode="_-* #,##0.00_-;\-* #,##0.00_-;_-* &quot;-&quot;??_-;_-@_-"/>
    <numFmt numFmtId="164" formatCode="_-* #,##0.00\ _€_-;\-* #,##0.00\ _€_-;_-* &quot;-&quot;??\ _€_-;_-@_-"/>
    <numFmt numFmtId="165" formatCode="0.0%"/>
    <numFmt numFmtId="166" formatCode="_-* #,##0_-;\-* #,##0_-;_-* &quot;-&quot;??_-;_-@_-"/>
  </numFmts>
  <fonts count="75" x14ac:knownFonts="1">
    <font>
      <sz val="11"/>
      <color theme="1"/>
      <name val="Calibri"/>
      <family val="2"/>
      <scheme val="minor"/>
    </font>
    <font>
      <sz val="10"/>
      <name val="Arial"/>
      <family val="2"/>
    </font>
    <font>
      <b/>
      <sz val="10"/>
      <name val="Arial"/>
      <family val="2"/>
    </font>
    <font>
      <sz val="9"/>
      <color rgb="FF000000"/>
      <name val="Tahoma"/>
      <family val="2"/>
    </font>
    <font>
      <sz val="8"/>
      <color rgb="FF000000"/>
      <name val="Tahoma"/>
      <family val="2"/>
    </font>
    <font>
      <sz val="10"/>
      <color rgb="FF000000"/>
      <name val="Arial"/>
      <family val="2"/>
    </font>
    <font>
      <b/>
      <sz val="9"/>
      <color indexed="81"/>
      <name val="Tahoma"/>
      <family val="2"/>
    </font>
    <font>
      <b/>
      <sz val="9"/>
      <color rgb="FF000000"/>
      <name val="Tahoma"/>
      <family val="2"/>
    </font>
    <font>
      <b/>
      <sz val="11"/>
      <color indexed="81"/>
      <name val="Tahoma"/>
      <family val="2"/>
    </font>
    <font>
      <sz val="11"/>
      <color indexed="81"/>
      <name val="Tahoma"/>
      <family val="2"/>
    </font>
    <font>
      <sz val="10"/>
      <name val="Arial"/>
      <family val="2"/>
    </font>
    <font>
      <b/>
      <sz val="19.8"/>
      <color rgb="FF000000"/>
      <name val="Arial"/>
      <family val="2"/>
    </font>
    <font>
      <sz val="13.2"/>
      <color rgb="FF000000"/>
      <name val="Arial"/>
      <family val="2"/>
    </font>
    <font>
      <sz val="11"/>
      <color theme="1"/>
      <name val="Franklin Gothic Book"/>
      <family val="2"/>
    </font>
    <font>
      <sz val="14"/>
      <color theme="1"/>
      <name val="Franklin Gothic Book"/>
      <family val="2"/>
    </font>
    <font>
      <b/>
      <sz val="19.8"/>
      <color rgb="FF000000"/>
      <name val="Franklin Gothic Book"/>
      <family val="2"/>
    </font>
    <font>
      <sz val="14"/>
      <color rgb="FF000000"/>
      <name val="Franklin Gothic Book"/>
      <family val="2"/>
    </font>
    <font>
      <b/>
      <sz val="14"/>
      <color rgb="FFC00000"/>
      <name val="Franklin Gothic Book"/>
      <family val="2"/>
    </font>
    <font>
      <u/>
      <sz val="11"/>
      <color theme="10"/>
      <name val="Calibri"/>
      <family val="2"/>
      <scheme val="minor"/>
    </font>
    <font>
      <sz val="11"/>
      <name val="Calibri"/>
      <family val="2"/>
      <scheme val="minor"/>
    </font>
    <font>
      <sz val="11"/>
      <name val="Franklin Gothic Book"/>
      <family val="2"/>
    </font>
    <font>
      <sz val="12"/>
      <name val="Franklin Gothic Book"/>
      <family val="2"/>
    </font>
    <font>
      <sz val="12"/>
      <name val="Calibri"/>
      <family val="2"/>
      <scheme val="minor"/>
    </font>
    <font>
      <sz val="10"/>
      <name val="Franklin Gothic Book"/>
      <family val="2"/>
    </font>
    <font>
      <sz val="10"/>
      <color rgb="FF000000"/>
      <name val="Franklin Gothic Book"/>
      <family val="2"/>
    </font>
    <font>
      <b/>
      <sz val="10"/>
      <name val="Franklin Gothic Book"/>
      <family val="2"/>
    </font>
    <font>
      <b/>
      <sz val="10"/>
      <color indexed="8"/>
      <name val="Franklin Gothic Book"/>
      <family val="2"/>
    </font>
    <font>
      <sz val="10"/>
      <color indexed="8"/>
      <name val="Franklin Gothic Book"/>
      <family val="2"/>
    </font>
    <font>
      <sz val="10"/>
      <color theme="1"/>
      <name val="Franklin Gothic Book"/>
      <family val="2"/>
    </font>
    <font>
      <sz val="10"/>
      <color indexed="62"/>
      <name val="Franklin Gothic Book"/>
      <family val="2"/>
    </font>
    <font>
      <sz val="8"/>
      <name val="Franklin Gothic Book"/>
      <family val="2"/>
    </font>
    <font>
      <b/>
      <sz val="12"/>
      <name val="Franklin Gothic Book"/>
      <family val="2"/>
    </font>
    <font>
      <sz val="10"/>
      <color indexed="16"/>
      <name val="Franklin Gothic Book"/>
      <family val="2"/>
    </font>
    <font>
      <sz val="12"/>
      <color indexed="8"/>
      <name val="Franklin Gothic Book"/>
      <family val="2"/>
    </font>
    <font>
      <sz val="10"/>
      <color rgb="FF00B050"/>
      <name val="Franklin Gothic Book"/>
      <family val="2"/>
    </font>
    <font>
      <u/>
      <sz val="10"/>
      <name val="Franklin Gothic Book"/>
      <family val="2"/>
    </font>
    <font>
      <sz val="9"/>
      <name val="Franklin Gothic Book"/>
      <family val="2"/>
    </font>
    <font>
      <b/>
      <sz val="14"/>
      <color rgb="FFC00000"/>
      <name val="Calibri"/>
      <family val="2"/>
      <scheme val="minor"/>
    </font>
    <font>
      <sz val="10"/>
      <color indexed="8"/>
      <name val="Arial"/>
      <family val="2"/>
    </font>
    <font>
      <sz val="12"/>
      <color theme="1"/>
      <name val="Franklin Gothic Book"/>
      <family val="2"/>
    </font>
    <font>
      <sz val="12"/>
      <color indexed="62"/>
      <name val="Franklin Gothic Book"/>
      <family val="2"/>
    </font>
    <font>
      <sz val="11"/>
      <color rgb="FF000000"/>
      <name val="Calibri"/>
      <family val="2"/>
      <scheme val="minor"/>
    </font>
    <font>
      <b/>
      <sz val="11"/>
      <color rgb="FF000000"/>
      <name val="Calibri"/>
      <family val="2"/>
      <scheme val="minor"/>
    </font>
    <font>
      <sz val="10"/>
      <name val="Arial"/>
    </font>
    <font>
      <sz val="10"/>
      <color rgb="FF00B050"/>
      <name val="Arial"/>
    </font>
    <font>
      <sz val="10"/>
      <color indexed="8"/>
      <name val="Arial"/>
    </font>
    <font>
      <sz val="10"/>
      <name val="Arial"/>
      <family val="2"/>
      <charset val="1"/>
    </font>
    <font>
      <sz val="10"/>
      <color rgb="FF000000"/>
      <name val="Arial"/>
      <family val="2"/>
      <charset val="1"/>
    </font>
    <font>
      <sz val="11"/>
      <color theme="1"/>
      <name val="Calibri"/>
      <family val="2"/>
      <scheme val="minor"/>
    </font>
    <font>
      <sz val="12"/>
      <name val="Franklin Gothic Book"/>
    </font>
    <font>
      <sz val="12"/>
      <color indexed="8"/>
      <name val="Franklin Gothic Book"/>
    </font>
    <font>
      <sz val="11"/>
      <color rgb="FF444444"/>
      <name val="Calibri"/>
      <family val="2"/>
      <charset val="1"/>
    </font>
    <font>
      <sz val="10"/>
      <name val="Franklin Gothic Book"/>
    </font>
    <font>
      <sz val="10"/>
      <color indexed="8"/>
      <name val="Franklin Gothic Book"/>
    </font>
    <font>
      <sz val="11"/>
      <color rgb="FF000000"/>
      <name val="Calibri"/>
      <family val="2"/>
    </font>
    <font>
      <sz val="11"/>
      <color rgb="FF000000"/>
      <name val="Franklin Gothic Book"/>
      <family val="2"/>
    </font>
    <font>
      <sz val="12"/>
      <color rgb="FF000000"/>
      <name val="Franklin Gothic Book"/>
      <family val="2"/>
    </font>
    <font>
      <b/>
      <sz val="12"/>
      <color rgb="FF000000"/>
      <name val="Franklin Gothic Book"/>
      <family val="2"/>
    </font>
    <font>
      <sz val="9"/>
      <color rgb="FF444444"/>
      <name val="Calibri"/>
      <family val="2"/>
    </font>
    <font>
      <sz val="10"/>
      <color rgb="FF000000"/>
      <name val="Franklin Gothic Book"/>
      <charset val="1"/>
    </font>
    <font>
      <sz val="10"/>
      <color indexed="8"/>
      <name val="Arial"/>
      <family val="2"/>
      <charset val="1"/>
    </font>
    <font>
      <sz val="11"/>
      <color rgb="FF000000"/>
      <name val="Arial"/>
      <family val="2"/>
    </font>
    <font>
      <sz val="10"/>
      <color indexed="8"/>
      <name val="Arial"/>
      <charset val="1"/>
    </font>
    <font>
      <sz val="10"/>
      <name val="Arial"/>
      <charset val="1"/>
    </font>
    <font>
      <sz val="8"/>
      <color rgb="FF000000"/>
      <name val="Calibri"/>
      <family val="2"/>
      <scheme val="minor"/>
    </font>
    <font>
      <b/>
      <sz val="8"/>
      <name val="Arial"/>
      <family val="2"/>
    </font>
    <font>
      <b/>
      <sz val="12"/>
      <color rgb="FF000000"/>
      <name val="Arial"/>
      <family val="2"/>
    </font>
    <font>
      <b/>
      <sz val="12"/>
      <color rgb="FFFFFFFF"/>
      <name val="Arial"/>
      <family val="2"/>
    </font>
    <font>
      <sz val="8"/>
      <name val="Arial"/>
      <family val="2"/>
    </font>
    <font>
      <sz val="12"/>
      <color theme="1"/>
      <name val="Calibri"/>
      <family val="2"/>
      <scheme val="minor"/>
    </font>
    <font>
      <sz val="12"/>
      <name val="Arial"/>
      <family val="2"/>
    </font>
    <font>
      <b/>
      <sz val="12"/>
      <name val="Arial"/>
      <family val="2"/>
    </font>
    <font>
      <b/>
      <sz val="7"/>
      <name val="Arial"/>
      <family val="2"/>
    </font>
    <font>
      <b/>
      <sz val="10"/>
      <color rgb="FF000000"/>
      <name val="Calibri"/>
      <family val="2"/>
    </font>
    <font>
      <b/>
      <sz val="9"/>
      <color rgb="FF000000"/>
      <name val="Calibri"/>
      <family val="2"/>
    </font>
  </fonts>
  <fills count="26">
    <fill>
      <patternFill patternType="none"/>
    </fill>
    <fill>
      <patternFill patternType="gray125"/>
    </fill>
    <fill>
      <patternFill patternType="solid">
        <fgColor theme="0"/>
        <bgColor indexed="26"/>
      </patternFill>
    </fill>
    <fill>
      <patternFill patternType="solid">
        <fgColor theme="0"/>
        <bgColor indexed="64"/>
      </patternFill>
    </fill>
    <fill>
      <patternFill patternType="solid">
        <fgColor indexed="9"/>
        <bgColor indexed="26"/>
      </patternFill>
    </fill>
    <fill>
      <patternFill patternType="solid">
        <fgColor indexed="42"/>
        <bgColor indexed="27"/>
      </patternFill>
    </fill>
    <fill>
      <patternFill patternType="solid">
        <fgColor theme="0"/>
        <bgColor indexed="41"/>
      </patternFill>
    </fill>
    <fill>
      <patternFill patternType="solid">
        <fgColor indexed="27"/>
        <bgColor indexed="41"/>
      </patternFill>
    </fill>
    <fill>
      <patternFill patternType="solid">
        <fgColor theme="0"/>
        <bgColor indexed="27"/>
      </patternFill>
    </fill>
    <fill>
      <patternFill patternType="solid">
        <fgColor rgb="FFFFFFFF"/>
        <bgColor indexed="64"/>
      </patternFill>
    </fill>
    <fill>
      <patternFill patternType="solid">
        <fgColor rgb="FFC00000"/>
        <bgColor indexed="64"/>
      </patternFill>
    </fill>
    <fill>
      <patternFill patternType="solid">
        <fgColor rgb="FFFFFFFF"/>
        <bgColor rgb="FFCCFFFF"/>
      </patternFill>
    </fill>
    <fill>
      <patternFill patternType="solid">
        <fgColor rgb="FFFFFFFF"/>
        <bgColor rgb="FFFFFFCC"/>
      </patternFill>
    </fill>
    <fill>
      <patternFill patternType="solid">
        <fgColor rgb="FFFFFFFF"/>
        <bgColor rgb="FF000000"/>
      </patternFill>
    </fill>
    <fill>
      <patternFill patternType="solid">
        <fgColor theme="2" tint="-9.9978637043366805E-2"/>
        <bgColor indexed="64"/>
      </patternFill>
    </fill>
    <fill>
      <patternFill patternType="solid">
        <fgColor rgb="FFD9D9D9"/>
        <bgColor rgb="FF000000"/>
      </patternFill>
    </fill>
    <fill>
      <patternFill patternType="solid">
        <fgColor rgb="FF0070C0"/>
        <bgColor indexed="64"/>
      </patternFill>
    </fill>
    <fill>
      <patternFill patternType="solid">
        <fgColor theme="3" tint="0.79998168889431442"/>
        <bgColor indexed="26"/>
      </patternFill>
    </fill>
    <fill>
      <patternFill patternType="solid">
        <fgColor theme="4" tint="0.79998168889431442"/>
        <bgColor indexed="26"/>
      </patternFill>
    </fill>
    <fill>
      <patternFill patternType="solid">
        <fgColor rgb="FFC5D9F1"/>
        <bgColor rgb="FFFFFFCC"/>
      </patternFill>
    </fill>
    <fill>
      <patternFill patternType="solid">
        <fgColor rgb="FF538DD5"/>
        <bgColor rgb="FF000000"/>
      </patternFill>
    </fill>
    <fill>
      <patternFill patternType="solid">
        <fgColor rgb="FFDCE6F1"/>
        <bgColor rgb="FFFFFFCC"/>
      </patternFill>
    </fill>
    <fill>
      <patternFill patternType="solid">
        <fgColor rgb="FFDCE6F1"/>
        <bgColor rgb="FFFFFF00"/>
      </patternFill>
    </fill>
    <fill>
      <patternFill patternType="solid">
        <fgColor rgb="FFDCE6F1"/>
        <bgColor rgb="FF000000"/>
      </patternFill>
    </fill>
    <fill>
      <patternFill patternType="solid">
        <fgColor rgb="FF538DD5"/>
        <bgColor rgb="FFCCCCFF"/>
      </patternFill>
    </fill>
    <fill>
      <patternFill patternType="solid">
        <fgColor theme="0"/>
        <bgColor rgb="FF000000"/>
      </patternFill>
    </fill>
  </fills>
  <borders count="90">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hair">
        <color indexed="8"/>
      </bottom>
      <diagonal/>
    </border>
    <border>
      <left/>
      <right style="hair">
        <color indexed="8"/>
      </right>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hair">
        <color indexed="8"/>
      </right>
      <top/>
      <bottom style="hair">
        <color indexed="8"/>
      </bottom>
      <diagonal/>
    </border>
    <border>
      <left style="medium">
        <color indexed="64"/>
      </left>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top style="hair">
        <color indexed="8"/>
      </top>
      <bottom style="thin">
        <color indexed="64"/>
      </bottom>
      <diagonal/>
    </border>
    <border>
      <left/>
      <right/>
      <top style="hair">
        <color indexed="8"/>
      </top>
      <bottom style="thin">
        <color indexed="64"/>
      </bottom>
      <diagonal/>
    </border>
    <border>
      <left/>
      <right style="hair">
        <color indexed="8"/>
      </right>
      <top style="hair">
        <color indexed="8"/>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medium">
        <color rgb="FFC00000"/>
      </left>
      <right/>
      <top style="medium">
        <color rgb="FFC00000"/>
      </top>
      <bottom/>
      <diagonal/>
    </border>
    <border>
      <left/>
      <right/>
      <top style="medium">
        <color rgb="FFC00000"/>
      </top>
      <bottom/>
      <diagonal/>
    </border>
    <border>
      <left/>
      <right style="medium">
        <color rgb="FFC00000"/>
      </right>
      <top style="medium">
        <color rgb="FFC00000"/>
      </top>
      <bottom/>
      <diagonal/>
    </border>
    <border>
      <left style="medium">
        <color rgb="FFC00000"/>
      </left>
      <right/>
      <top/>
      <bottom/>
      <diagonal/>
    </border>
    <border>
      <left/>
      <right style="medium">
        <color rgb="FFC00000"/>
      </right>
      <top/>
      <bottom/>
      <diagonal/>
    </border>
    <border>
      <left style="medium">
        <color rgb="FFC00000"/>
      </left>
      <right/>
      <top/>
      <bottom style="medium">
        <color rgb="FFC00000"/>
      </bottom>
      <diagonal/>
    </border>
    <border>
      <left/>
      <right/>
      <top/>
      <bottom style="medium">
        <color rgb="FFC00000"/>
      </bottom>
      <diagonal/>
    </border>
    <border>
      <left/>
      <right style="medium">
        <color rgb="FFC00000"/>
      </right>
      <top/>
      <bottom style="medium">
        <color rgb="FFC00000"/>
      </bottom>
      <diagonal/>
    </border>
    <border>
      <left/>
      <right/>
      <top style="thin">
        <color rgb="FFC00000"/>
      </top>
      <bottom style="hair">
        <color indexed="64"/>
      </bottom>
      <diagonal/>
    </border>
    <border>
      <left style="thin">
        <color rgb="FFC00000"/>
      </left>
      <right/>
      <top style="thin">
        <color rgb="FFC00000"/>
      </top>
      <bottom style="hair">
        <color indexed="64"/>
      </bottom>
      <diagonal/>
    </border>
    <border>
      <left/>
      <right style="thin">
        <color rgb="FFC00000"/>
      </right>
      <top style="thin">
        <color rgb="FFC00000"/>
      </top>
      <bottom style="hair">
        <color indexed="64"/>
      </bottom>
      <diagonal/>
    </border>
    <border>
      <left style="thin">
        <color rgb="FFC00000"/>
      </left>
      <right/>
      <top style="hair">
        <color indexed="64"/>
      </top>
      <bottom style="hair">
        <color indexed="64"/>
      </bottom>
      <diagonal/>
    </border>
    <border>
      <left/>
      <right style="thin">
        <color rgb="FFC00000"/>
      </right>
      <top style="hair">
        <color indexed="64"/>
      </top>
      <bottom style="hair">
        <color indexed="64"/>
      </bottom>
      <diagonal/>
    </border>
    <border>
      <left style="thin">
        <color rgb="FFC00000"/>
      </left>
      <right/>
      <top style="hair">
        <color indexed="64"/>
      </top>
      <bottom style="thin">
        <color rgb="FFC00000"/>
      </bottom>
      <diagonal/>
    </border>
    <border>
      <left/>
      <right/>
      <top style="hair">
        <color indexed="64"/>
      </top>
      <bottom style="thin">
        <color rgb="FFC00000"/>
      </bottom>
      <diagonal/>
    </border>
    <border>
      <left/>
      <right style="thin">
        <color rgb="FFC00000"/>
      </right>
      <top style="hair">
        <color indexed="64"/>
      </top>
      <bottom style="thin">
        <color rgb="FFC00000"/>
      </bottom>
      <diagonal/>
    </border>
    <border>
      <left style="thin">
        <color rgb="FFC00000"/>
      </left>
      <right style="thin">
        <color rgb="FFC00000"/>
      </right>
      <top style="thin">
        <color rgb="FFC00000"/>
      </top>
      <bottom style="thin">
        <color indexed="64"/>
      </bottom>
      <diagonal/>
    </border>
    <border>
      <left style="thin">
        <color rgb="FFC00000"/>
      </left>
      <right style="thin">
        <color rgb="FFC00000"/>
      </right>
      <top style="thin">
        <color indexed="64"/>
      </top>
      <bottom style="thin">
        <color indexed="64"/>
      </bottom>
      <diagonal/>
    </border>
    <border>
      <left style="thin">
        <color rgb="FFC00000"/>
      </left>
      <right style="thin">
        <color rgb="FFC00000"/>
      </right>
      <top style="thin">
        <color indexed="64"/>
      </top>
      <bottom style="thin">
        <color rgb="FFC00000"/>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medium">
        <color rgb="FF000000"/>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hair">
        <color rgb="FF000000"/>
      </left>
      <right style="hair">
        <color rgb="FF000000"/>
      </right>
      <top/>
      <bottom style="hair">
        <color rgb="FF000000"/>
      </bottom>
      <diagonal/>
    </border>
    <border>
      <left/>
      <right style="thin">
        <color indexed="64"/>
      </right>
      <top style="thin">
        <color indexed="64"/>
      </top>
      <bottom style="medium">
        <color indexed="64"/>
      </bottom>
      <diagonal/>
    </border>
    <border>
      <left/>
      <right style="medium">
        <color rgb="FF000000"/>
      </right>
      <top style="medium">
        <color indexed="64"/>
      </top>
      <bottom/>
      <diagonal/>
    </border>
    <border>
      <left/>
      <right style="medium">
        <color rgb="FF000000"/>
      </right>
      <top/>
      <bottom/>
      <diagonal/>
    </border>
    <border>
      <left/>
      <right style="medium">
        <color rgb="FF000000"/>
      </right>
      <top/>
      <bottom style="thin">
        <color indexed="64"/>
      </bottom>
      <diagonal/>
    </border>
    <border>
      <left/>
      <right style="medium">
        <color rgb="FF000000"/>
      </right>
      <top style="thin">
        <color indexed="64"/>
      </top>
      <bottom style="thin">
        <color indexed="64"/>
      </bottom>
      <diagonal/>
    </border>
    <border>
      <left/>
      <right style="medium">
        <color indexed="64"/>
      </right>
      <top style="thin">
        <color indexed="64"/>
      </top>
      <bottom style="medium">
        <color indexed="64"/>
      </bottom>
      <diagonal/>
    </border>
  </borders>
  <cellStyleXfs count="11">
    <xf numFmtId="0" fontId="0" fillId="0" borderId="0"/>
    <xf numFmtId="0" fontId="1" fillId="0" borderId="0"/>
    <xf numFmtId="9" fontId="1" fillId="0" borderId="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0" fillId="0" borderId="0" applyFill="0" applyBorder="0" applyAlignment="0" applyProtection="0"/>
    <xf numFmtId="41" fontId="1" fillId="0" borderId="0" applyFont="0" applyFill="0" applyBorder="0" applyAlignment="0" applyProtection="0"/>
    <xf numFmtId="0" fontId="1" fillId="0" borderId="0"/>
    <xf numFmtId="0" fontId="18" fillId="0" borderId="0" applyNumberFormat="0" applyFill="0" applyBorder="0" applyAlignment="0" applyProtection="0"/>
    <xf numFmtId="9" fontId="48" fillId="0" borderId="0" applyFont="0" applyFill="0" applyBorder="0" applyAlignment="0" applyProtection="0"/>
  </cellStyleXfs>
  <cellXfs count="902">
    <xf numFmtId="0" fontId="0" fillId="0" borderId="0" xfId="0"/>
    <xf numFmtId="0" fontId="0" fillId="0" borderId="45" xfId="0" applyBorder="1"/>
    <xf numFmtId="0" fontId="0" fillId="0" borderId="46" xfId="0" applyBorder="1"/>
    <xf numFmtId="0" fontId="0" fillId="0" borderId="47" xfId="0" applyBorder="1"/>
    <xf numFmtId="0" fontId="0" fillId="0" borderId="48" xfId="0" applyBorder="1"/>
    <xf numFmtId="0" fontId="0" fillId="0" borderId="49" xfId="0" applyBorder="1"/>
    <xf numFmtId="0" fontId="0" fillId="0" borderId="50" xfId="0" applyBorder="1"/>
    <xf numFmtId="0" fontId="0" fillId="0" borderId="51" xfId="0" applyBorder="1"/>
    <xf numFmtId="0" fontId="0" fillId="0" borderId="52" xfId="0" applyBorder="1"/>
    <xf numFmtId="0" fontId="13" fillId="0" borderId="0" xfId="0" applyFont="1"/>
    <xf numFmtId="0" fontId="13" fillId="0" borderId="48" xfId="0" applyFont="1" applyBorder="1"/>
    <xf numFmtId="0" fontId="12" fillId="0" borderId="48" xfId="0" applyFont="1" applyBorder="1" applyAlignment="1">
      <alignment horizontal="center" vertical="center" wrapText="1"/>
    </xf>
    <xf numFmtId="0" fontId="12" fillId="0" borderId="0" xfId="0" applyFont="1" applyAlignment="1">
      <alignment horizontal="center" vertical="center" wrapText="1"/>
    </xf>
    <xf numFmtId="0" fontId="13" fillId="0" borderId="46" xfId="0" applyFont="1" applyBorder="1"/>
    <xf numFmtId="0" fontId="13" fillId="0" borderId="47" xfId="0" applyFont="1" applyBorder="1"/>
    <xf numFmtId="0" fontId="13" fillId="0" borderId="49" xfId="0" applyFont="1" applyBorder="1"/>
    <xf numFmtId="0" fontId="13" fillId="0" borderId="50" xfId="0" applyFont="1" applyBorder="1"/>
    <xf numFmtId="0" fontId="13" fillId="0" borderId="52" xfId="0" applyFont="1" applyBorder="1"/>
    <xf numFmtId="0" fontId="17" fillId="0" borderId="0" xfId="0" applyFont="1"/>
    <xf numFmtId="0" fontId="20" fillId="0" borderId="0" xfId="0" applyFont="1"/>
    <xf numFmtId="0" fontId="21" fillId="0" borderId="0" xfId="0" applyFont="1"/>
    <xf numFmtId="0" fontId="23" fillId="0" borderId="0" xfId="1" applyFont="1" applyAlignment="1">
      <alignment horizontal="center" vertical="center" textRotation="1" wrapText="1"/>
    </xf>
    <xf numFmtId="0" fontId="23" fillId="0" borderId="0" xfId="1" applyFont="1" applyAlignment="1">
      <alignment horizontal="justify" vertical="center" textRotation="1" wrapText="1"/>
    </xf>
    <xf numFmtId="0" fontId="23" fillId="0" borderId="0" xfId="1" applyFont="1" applyAlignment="1">
      <alignment horizontal="center" vertical="center" wrapText="1"/>
    </xf>
    <xf numFmtId="0" fontId="23" fillId="0" borderId="0" xfId="1" applyFont="1" applyAlignment="1" applyProtection="1">
      <alignment horizontal="center" vertical="center" wrapText="1"/>
      <protection locked="0"/>
    </xf>
    <xf numFmtId="0" fontId="23" fillId="0" borderId="1" xfId="1" applyFont="1" applyBorder="1" applyAlignment="1" applyProtection="1">
      <alignment horizontal="center" vertical="center" wrapText="1"/>
      <protection locked="0"/>
    </xf>
    <xf numFmtId="0" fontId="23" fillId="0" borderId="2" xfId="1" applyFont="1" applyBorder="1" applyAlignment="1" applyProtection="1">
      <alignment horizontal="justify" vertical="center" wrapText="1"/>
      <protection locked="0"/>
    </xf>
    <xf numFmtId="165" fontId="23" fillId="0" borderId="2" xfId="2" applyNumberFormat="1" applyFont="1" applyFill="1" applyBorder="1" applyAlignment="1">
      <alignment horizontal="center" vertical="center" wrapText="1"/>
    </xf>
    <xf numFmtId="0" fontId="23" fillId="0" borderId="2" xfId="1" applyFont="1" applyBorder="1" applyAlignment="1" applyProtection="1">
      <alignment horizontal="center" vertical="center" wrapText="1"/>
      <protection locked="0"/>
    </xf>
    <xf numFmtId="9" fontId="23" fillId="0" borderId="2" xfId="2" applyFont="1" applyFill="1" applyBorder="1" applyAlignment="1">
      <alignment horizontal="center" vertical="center" wrapText="1"/>
    </xf>
    <xf numFmtId="9" fontId="23" fillId="0" borderId="2" xfId="1" applyNumberFormat="1" applyFont="1" applyBorder="1" applyAlignment="1" applyProtection="1">
      <alignment horizontal="center" vertical="center" wrapText="1"/>
      <protection locked="0"/>
    </xf>
    <xf numFmtId="0" fontId="23" fillId="0" borderId="2" xfId="1" applyFont="1" applyBorder="1" applyAlignment="1">
      <alignment horizontal="justify" vertical="center" wrapText="1"/>
    </xf>
    <xf numFmtId="0" fontId="27" fillId="0" borderId="2" xfId="1" applyFont="1" applyBorder="1" applyAlignment="1" applyProtection="1">
      <alignment horizontal="justify" vertical="center" wrapText="1"/>
      <protection locked="0"/>
    </xf>
    <xf numFmtId="0" fontId="23" fillId="0" borderId="2" xfId="1" applyFont="1" applyBorder="1" applyAlignment="1">
      <alignment horizontal="center" vertical="center" wrapText="1"/>
    </xf>
    <xf numFmtId="0" fontId="27" fillId="0" borderId="2" xfId="1" applyFont="1" applyBorder="1" applyAlignment="1" applyProtection="1">
      <alignment horizontal="center" vertical="center" wrapText="1"/>
      <protection locked="0"/>
    </xf>
    <xf numFmtId="0" fontId="27" fillId="0" borderId="3" xfId="1" applyFont="1" applyBorder="1" applyAlignment="1" applyProtection="1">
      <alignment horizontal="center" vertical="center" wrapText="1"/>
      <protection locked="0"/>
    </xf>
    <xf numFmtId="0" fontId="24" fillId="0" borderId="2" xfId="1" applyFont="1" applyBorder="1" applyAlignment="1" applyProtection="1">
      <alignment horizontal="justify" vertical="center" wrapText="1"/>
      <protection locked="0"/>
    </xf>
    <xf numFmtId="10" fontId="23" fillId="0" borderId="2" xfId="1" applyNumberFormat="1" applyFont="1" applyBorder="1" applyAlignment="1" applyProtection="1">
      <alignment horizontal="center" vertical="center" wrapText="1"/>
      <protection locked="0"/>
    </xf>
    <xf numFmtId="0" fontId="28" fillId="0" borderId="2" xfId="1" applyFont="1" applyBorder="1" applyAlignment="1">
      <alignment horizontal="justify" vertical="center" wrapText="1"/>
    </xf>
    <xf numFmtId="0" fontId="27" fillId="0" borderId="2" xfId="1" applyFont="1" applyBorder="1" applyAlignment="1">
      <alignment horizontal="center" vertical="center" wrapText="1"/>
    </xf>
    <xf numFmtId="9" fontId="23" fillId="0" borderId="2" xfId="1" applyNumberFormat="1" applyFont="1" applyBorder="1" applyAlignment="1">
      <alignment horizontal="center" vertical="center" wrapText="1"/>
    </xf>
    <xf numFmtId="1" fontId="27" fillId="0" borderId="2" xfId="1" applyNumberFormat="1" applyFont="1" applyBorder="1" applyAlignment="1" applyProtection="1">
      <alignment horizontal="center" vertical="center" wrapText="1"/>
      <protection locked="0"/>
    </xf>
    <xf numFmtId="9" fontId="23" fillId="0" borderId="3" xfId="1" applyNumberFormat="1" applyFont="1" applyBorder="1" applyAlignment="1">
      <alignment horizontal="center" vertical="center" wrapText="1"/>
    </xf>
    <xf numFmtId="0" fontId="24" fillId="0" borderId="2" xfId="1" applyFont="1" applyBorder="1" applyAlignment="1">
      <alignment horizontal="justify" vertical="center" wrapText="1"/>
    </xf>
    <xf numFmtId="9" fontId="23" fillId="0" borderId="2" xfId="3" applyFont="1" applyFill="1" applyBorder="1" applyAlignment="1" applyProtection="1">
      <alignment horizontal="center" vertical="center" wrapText="1"/>
      <protection locked="0"/>
    </xf>
    <xf numFmtId="2" fontId="27" fillId="0" borderId="2" xfId="1" applyNumberFormat="1" applyFont="1" applyBorder="1" applyAlignment="1" applyProtection="1">
      <alignment horizontal="center" vertical="center" wrapText="1"/>
      <protection locked="0"/>
    </xf>
    <xf numFmtId="0" fontId="23" fillId="0" borderId="8" xfId="1" applyFont="1" applyBorder="1" applyAlignment="1" applyProtection="1">
      <alignment horizontal="center" vertical="center" wrapText="1"/>
      <protection locked="0"/>
    </xf>
    <xf numFmtId="0" fontId="28" fillId="0" borderId="9" xfId="1" applyFont="1" applyBorder="1" applyAlignment="1">
      <alignment horizontal="justify" vertical="center" wrapText="1"/>
    </xf>
    <xf numFmtId="165" fontId="23" fillId="0" borderId="9" xfId="2" applyNumberFormat="1" applyFont="1" applyFill="1" applyBorder="1" applyAlignment="1">
      <alignment horizontal="center" vertical="center" wrapText="1"/>
    </xf>
    <xf numFmtId="9" fontId="23" fillId="0" borderId="9" xfId="1" applyNumberFormat="1" applyFont="1" applyBorder="1" applyAlignment="1">
      <alignment horizontal="center" vertical="center" wrapText="1"/>
    </xf>
    <xf numFmtId="0" fontId="23" fillId="0" borderId="9" xfId="1" applyFont="1" applyBorder="1" applyAlignment="1">
      <alignment horizontal="center" vertical="center" wrapText="1"/>
    </xf>
    <xf numFmtId="0" fontId="23" fillId="0" borderId="9" xfId="1" applyFont="1" applyBorder="1" applyAlignment="1" applyProtection="1">
      <alignment horizontal="center" vertical="center" wrapText="1"/>
      <protection locked="0"/>
    </xf>
    <xf numFmtId="9" fontId="23" fillId="0" borderId="9" xfId="1" applyNumberFormat="1" applyFont="1" applyBorder="1" applyAlignment="1" applyProtection="1">
      <alignment horizontal="center" vertical="center" wrapText="1"/>
      <protection locked="0"/>
    </xf>
    <xf numFmtId="0" fontId="24" fillId="0" borderId="9" xfId="1" applyFont="1" applyBorder="1" applyAlignment="1">
      <alignment horizontal="justify" vertical="center" wrapText="1"/>
    </xf>
    <xf numFmtId="0" fontId="23" fillId="0" borderId="9" xfId="1" applyFont="1" applyBorder="1" applyAlignment="1">
      <alignment horizontal="justify" vertical="center" wrapText="1"/>
    </xf>
    <xf numFmtId="10" fontId="23" fillId="0" borderId="9" xfId="1" applyNumberFormat="1" applyFont="1" applyBorder="1" applyAlignment="1" applyProtection="1">
      <alignment horizontal="center" vertical="center" wrapText="1"/>
      <protection locked="0"/>
    </xf>
    <xf numFmtId="0" fontId="23" fillId="0" borderId="9" xfId="1" applyFont="1" applyBorder="1" applyAlignment="1" applyProtection="1">
      <alignment horizontal="justify" vertical="center" wrapText="1"/>
      <protection locked="0"/>
    </xf>
    <xf numFmtId="0" fontId="27" fillId="0" borderId="9" xfId="1" applyFont="1" applyBorder="1" applyAlignment="1" applyProtection="1">
      <alignment horizontal="center" vertical="center" wrapText="1"/>
      <protection locked="0"/>
    </xf>
    <xf numFmtId="9" fontId="23" fillId="0" borderId="10" xfId="1" applyNumberFormat="1" applyFont="1" applyBorder="1" applyAlignment="1">
      <alignment horizontal="center" vertical="center" wrapText="1"/>
    </xf>
    <xf numFmtId="0" fontId="23" fillId="0" borderId="0" xfId="1" applyFont="1" applyAlignment="1">
      <alignment horizontal="justify" vertical="center" wrapText="1"/>
    </xf>
    <xf numFmtId="9" fontId="23" fillId="0" borderId="0" xfId="1" applyNumberFormat="1" applyFont="1" applyAlignment="1">
      <alignment horizontal="center" vertical="center" wrapText="1"/>
    </xf>
    <xf numFmtId="0" fontId="23" fillId="4" borderId="0" xfId="1" applyFont="1" applyFill="1" applyAlignment="1">
      <alignment horizontal="center" vertical="center" textRotation="1" wrapText="1"/>
    </xf>
    <xf numFmtId="0" fontId="23" fillId="4" borderId="0" xfId="1" applyFont="1" applyFill="1" applyAlignment="1">
      <alignment horizontal="justify" vertical="center" textRotation="1" wrapText="1"/>
    </xf>
    <xf numFmtId="9" fontId="23" fillId="0" borderId="2" xfId="1" applyNumberFormat="1" applyFont="1" applyBorder="1" applyAlignment="1">
      <alignment horizontal="justify" vertical="center" wrapText="1"/>
    </xf>
    <xf numFmtId="1" fontId="23" fillId="0" borderId="2" xfId="1" applyNumberFormat="1" applyFont="1" applyBorder="1" applyAlignment="1" applyProtection="1">
      <alignment horizontal="center" vertical="center" wrapText="1"/>
      <protection locked="0"/>
    </xf>
    <xf numFmtId="9" fontId="27" fillId="0" borderId="2" xfId="1" applyNumberFormat="1" applyFont="1" applyBorder="1" applyAlignment="1" applyProtection="1">
      <alignment horizontal="center" vertical="center" wrapText="1"/>
      <protection locked="0"/>
    </xf>
    <xf numFmtId="165" fontId="23" fillId="0" borderId="2" xfId="1" applyNumberFormat="1" applyFont="1" applyBorder="1" applyAlignment="1">
      <alignment horizontal="center" vertical="center" wrapText="1"/>
    </xf>
    <xf numFmtId="9" fontId="23" fillId="0" borderId="9" xfId="1" applyNumberFormat="1" applyFont="1" applyBorder="1" applyAlignment="1">
      <alignment horizontal="justify" vertical="center" wrapText="1"/>
    </xf>
    <xf numFmtId="9" fontId="27" fillId="0" borderId="9" xfId="1" applyNumberFormat="1" applyFont="1" applyBorder="1" applyAlignment="1" applyProtection="1">
      <alignment horizontal="center" vertical="center" wrapText="1"/>
      <protection locked="0"/>
    </xf>
    <xf numFmtId="0" fontId="23" fillId="4" borderId="0" xfId="1" applyFont="1" applyFill="1" applyAlignment="1" applyProtection="1">
      <alignment horizontal="center" vertical="center" wrapText="1"/>
      <protection locked="0"/>
    </xf>
    <xf numFmtId="0" fontId="23" fillId="0" borderId="0" xfId="1" applyFont="1" applyAlignment="1" applyProtection="1">
      <alignment horizontal="justify" vertical="center" wrapText="1"/>
      <protection locked="0"/>
    </xf>
    <xf numFmtId="10" fontId="23" fillId="0" borderId="0" xfId="1" applyNumberFormat="1" applyFont="1" applyAlignment="1" applyProtection="1">
      <alignment horizontal="center" vertical="center" wrapText="1"/>
      <protection locked="0"/>
    </xf>
    <xf numFmtId="0" fontId="23" fillId="4" borderId="0" xfId="1" applyFont="1" applyFill="1" applyAlignment="1">
      <alignment horizontal="center" vertical="center" wrapText="1"/>
    </xf>
    <xf numFmtId="0" fontId="23" fillId="4" borderId="0" xfId="1" applyFont="1" applyFill="1" applyAlignment="1">
      <alignment horizontal="justify" vertical="center" wrapText="1"/>
    </xf>
    <xf numFmtId="0" fontId="23" fillId="8" borderId="1" xfId="1" applyFont="1" applyFill="1" applyBorder="1" applyAlignment="1" applyProtection="1">
      <alignment horizontal="center" vertical="center" wrapText="1"/>
      <protection locked="0"/>
    </xf>
    <xf numFmtId="0" fontId="23" fillId="3" borderId="2" xfId="1" applyFont="1" applyFill="1" applyBorder="1" applyAlignment="1">
      <alignment horizontal="justify" vertical="center" wrapText="1"/>
    </xf>
    <xf numFmtId="9" fontId="23" fillId="3" borderId="2" xfId="1" applyNumberFormat="1" applyFont="1" applyFill="1" applyBorder="1" applyAlignment="1" applyProtection="1">
      <alignment horizontal="center" vertical="center" wrapText="1"/>
      <protection locked="0"/>
    </xf>
    <xf numFmtId="0" fontId="23" fillId="2" borderId="2" xfId="1" applyFont="1" applyFill="1" applyBorder="1" applyAlignment="1">
      <alignment horizontal="center" vertical="center" wrapText="1"/>
    </xf>
    <xf numFmtId="9" fontId="23" fillId="2" borderId="2" xfId="2" applyFont="1" applyFill="1" applyBorder="1" applyAlignment="1">
      <alignment horizontal="center" vertical="center" wrapText="1"/>
    </xf>
    <xf numFmtId="10" fontId="23" fillId="3" borderId="2" xfId="1" applyNumberFormat="1" applyFont="1" applyFill="1" applyBorder="1" applyAlignment="1" applyProtection="1">
      <alignment horizontal="center" vertical="center" wrapText="1"/>
      <protection locked="0"/>
    </xf>
    <xf numFmtId="10" fontId="23" fillId="2" borderId="2" xfId="1" applyNumberFormat="1" applyFont="1" applyFill="1" applyBorder="1" applyAlignment="1" applyProtection="1">
      <alignment horizontal="center" vertical="center" wrapText="1"/>
      <protection locked="0"/>
    </xf>
    <xf numFmtId="0" fontId="23" fillId="3" borderId="2" xfId="1" applyFont="1" applyFill="1" applyBorder="1" applyAlignment="1">
      <alignment horizontal="center" vertical="center" wrapText="1"/>
    </xf>
    <xf numFmtId="0" fontId="23" fillId="2" borderId="2" xfId="1" applyFont="1" applyFill="1" applyBorder="1" applyAlignment="1" applyProtection="1">
      <alignment horizontal="center" vertical="center" wrapText="1"/>
      <protection locked="0"/>
    </xf>
    <xf numFmtId="0" fontId="23" fillId="3" borderId="2" xfId="1" applyFont="1" applyFill="1" applyBorder="1" applyAlignment="1" applyProtection="1">
      <alignment horizontal="center" vertical="center" wrapText="1"/>
      <protection locked="0"/>
    </xf>
    <xf numFmtId="0" fontId="23" fillId="3" borderId="2" xfId="1" applyFont="1" applyFill="1" applyBorder="1" applyAlignment="1" applyProtection="1">
      <alignment horizontal="justify" vertical="center" wrapText="1"/>
      <protection locked="0"/>
    </xf>
    <xf numFmtId="0" fontId="27" fillId="3" borderId="2" xfId="1" applyFont="1" applyFill="1" applyBorder="1" applyAlignment="1" applyProtection="1">
      <alignment horizontal="justify" vertical="center" wrapText="1"/>
      <protection locked="0"/>
    </xf>
    <xf numFmtId="0" fontId="28" fillId="3" borderId="2" xfId="1" applyFont="1" applyFill="1" applyBorder="1" applyAlignment="1" applyProtection="1">
      <alignment horizontal="center" vertical="center" wrapText="1"/>
      <protection locked="0"/>
    </xf>
    <xf numFmtId="0" fontId="27" fillId="3" borderId="2" xfId="1" applyFont="1" applyFill="1" applyBorder="1" applyAlignment="1" applyProtection="1">
      <alignment horizontal="center" vertical="center" wrapText="1"/>
      <protection locked="0"/>
    </xf>
    <xf numFmtId="0" fontId="27" fillId="6" borderId="2" xfId="1" applyFont="1" applyFill="1" applyBorder="1" applyAlignment="1" applyProtection="1">
      <alignment horizontal="center" vertical="center" wrapText="1"/>
      <protection locked="0"/>
    </xf>
    <xf numFmtId="9" fontId="23" fillId="6" borderId="2" xfId="1" applyNumberFormat="1" applyFont="1" applyFill="1" applyBorder="1" applyAlignment="1">
      <alignment horizontal="center" vertical="center" wrapText="1"/>
    </xf>
    <xf numFmtId="1" fontId="27" fillId="6" borderId="2" xfId="1" applyNumberFormat="1" applyFont="1" applyFill="1" applyBorder="1" applyAlignment="1" applyProtection="1">
      <alignment horizontal="center" vertical="center" wrapText="1"/>
      <protection locked="0"/>
    </xf>
    <xf numFmtId="9" fontId="23" fillId="3" borderId="2" xfId="1" applyNumberFormat="1" applyFont="1" applyFill="1" applyBorder="1" applyAlignment="1">
      <alignment horizontal="center" vertical="center" wrapText="1"/>
    </xf>
    <xf numFmtId="9" fontId="23" fillId="3" borderId="3" xfId="1" applyNumberFormat="1" applyFont="1" applyFill="1" applyBorder="1" applyAlignment="1">
      <alignment horizontal="center" vertical="center" wrapText="1"/>
    </xf>
    <xf numFmtId="0" fontId="23" fillId="3" borderId="0" xfId="1" applyFont="1" applyFill="1" applyAlignment="1" applyProtection="1">
      <alignment horizontal="center" vertical="center" wrapText="1"/>
      <protection locked="0"/>
    </xf>
    <xf numFmtId="9" fontId="28" fillId="2" borderId="2" xfId="2" applyFont="1" applyFill="1" applyBorder="1" applyAlignment="1">
      <alignment horizontal="center" vertical="center" wrapText="1"/>
    </xf>
    <xf numFmtId="10" fontId="27" fillId="6" borderId="2" xfId="1" applyNumberFormat="1" applyFont="1" applyFill="1" applyBorder="1" applyAlignment="1" applyProtection="1">
      <alignment horizontal="center" vertical="center" wrapText="1"/>
      <protection locked="0"/>
    </xf>
    <xf numFmtId="9" fontId="23" fillId="6" borderId="3" xfId="1" applyNumberFormat="1" applyFont="1" applyFill="1" applyBorder="1" applyAlignment="1">
      <alignment horizontal="center" vertical="center" wrapText="1"/>
    </xf>
    <xf numFmtId="0" fontId="23" fillId="8" borderId="8" xfId="1" applyFont="1" applyFill="1" applyBorder="1" applyAlignment="1" applyProtection="1">
      <alignment horizontal="center" vertical="center" wrapText="1"/>
      <protection locked="0"/>
    </xf>
    <xf numFmtId="0" fontId="23" fillId="3" borderId="9" xfId="1" applyFont="1" applyFill="1" applyBorder="1" applyAlignment="1">
      <alignment horizontal="justify" vertical="center" wrapText="1"/>
    </xf>
    <xf numFmtId="9" fontId="23" fillId="3" borderId="9" xfId="1" applyNumberFormat="1" applyFont="1" applyFill="1" applyBorder="1" applyAlignment="1" applyProtection="1">
      <alignment horizontal="center" vertical="center" wrapText="1"/>
      <protection locked="0"/>
    </xf>
    <xf numFmtId="9" fontId="23" fillId="2" borderId="9" xfId="2" applyFont="1" applyFill="1" applyBorder="1" applyAlignment="1">
      <alignment horizontal="center" vertical="center" wrapText="1"/>
    </xf>
    <xf numFmtId="10" fontId="23" fillId="3" borderId="9" xfId="1" applyNumberFormat="1" applyFont="1" applyFill="1" applyBorder="1" applyAlignment="1" applyProtection="1">
      <alignment horizontal="center" vertical="center" wrapText="1"/>
      <protection locked="0"/>
    </xf>
    <xf numFmtId="10" fontId="23" fillId="2" borderId="9" xfId="1" applyNumberFormat="1" applyFont="1" applyFill="1" applyBorder="1" applyAlignment="1" applyProtection="1">
      <alignment horizontal="center" vertical="center" wrapText="1"/>
      <protection locked="0"/>
    </xf>
    <xf numFmtId="0" fontId="23" fillId="3" borderId="9" xfId="1" applyFont="1" applyFill="1" applyBorder="1" applyAlignment="1">
      <alignment horizontal="center" vertical="center" wrapText="1"/>
    </xf>
    <xf numFmtId="0" fontId="23" fillId="2" borderId="9" xfId="1" applyFont="1" applyFill="1" applyBorder="1" applyAlignment="1" applyProtection="1">
      <alignment horizontal="center" vertical="center" wrapText="1"/>
      <protection locked="0"/>
    </xf>
    <xf numFmtId="0" fontId="23" fillId="2" borderId="9" xfId="1" applyFont="1" applyFill="1" applyBorder="1" applyAlignment="1">
      <alignment horizontal="center" vertical="center" wrapText="1"/>
    </xf>
    <xf numFmtId="0" fontId="27" fillId="2" borderId="9" xfId="1" applyFont="1" applyFill="1" applyBorder="1" applyAlignment="1" applyProtection="1">
      <alignment horizontal="center" vertical="center" wrapText="1"/>
      <protection locked="0"/>
    </xf>
    <xf numFmtId="0" fontId="23" fillId="3" borderId="9" xfId="1" applyFont="1" applyFill="1" applyBorder="1" applyAlignment="1" applyProtection="1">
      <alignment horizontal="justify" vertical="center" wrapText="1"/>
      <protection locked="0"/>
    </xf>
    <xf numFmtId="0" fontId="23" fillId="3" borderId="9" xfId="1" applyFont="1" applyFill="1" applyBorder="1" applyAlignment="1" applyProtection="1">
      <alignment horizontal="center" vertical="center" wrapText="1"/>
      <protection locked="0"/>
    </xf>
    <xf numFmtId="1" fontId="27" fillId="6" borderId="9" xfId="1" applyNumberFormat="1" applyFont="1" applyFill="1" applyBorder="1" applyAlignment="1" applyProtection="1">
      <alignment horizontal="center" vertical="center" wrapText="1"/>
      <protection locked="0"/>
    </xf>
    <xf numFmtId="0" fontId="27" fillId="6" borderId="9" xfId="1" applyFont="1" applyFill="1" applyBorder="1" applyAlignment="1" applyProtection="1">
      <alignment horizontal="center" vertical="center" wrapText="1"/>
      <protection locked="0"/>
    </xf>
    <xf numFmtId="9" fontId="23" fillId="6" borderId="9" xfId="1" applyNumberFormat="1" applyFont="1" applyFill="1" applyBorder="1" applyAlignment="1">
      <alignment horizontal="center" vertical="center" wrapText="1"/>
    </xf>
    <xf numFmtId="0" fontId="27" fillId="3" borderId="9" xfId="1" applyFont="1" applyFill="1" applyBorder="1" applyAlignment="1" applyProtection="1">
      <alignment horizontal="center" vertical="center" wrapText="1"/>
      <protection locked="0"/>
    </xf>
    <xf numFmtId="9" fontId="23" fillId="3" borderId="9" xfId="1" applyNumberFormat="1" applyFont="1" applyFill="1" applyBorder="1" applyAlignment="1">
      <alignment horizontal="center" vertical="center" wrapText="1"/>
    </xf>
    <xf numFmtId="9" fontId="23" fillId="6" borderId="10" xfId="1" applyNumberFormat="1" applyFont="1" applyFill="1" applyBorder="1" applyAlignment="1">
      <alignment horizontal="center" vertical="center" wrapText="1"/>
    </xf>
    <xf numFmtId="0" fontId="27" fillId="4" borderId="0" xfId="1" applyFont="1" applyFill="1" applyAlignment="1">
      <alignment horizontal="center" vertical="center" wrapText="1"/>
    </xf>
    <xf numFmtId="9" fontId="23" fillId="0" borderId="0" xfId="1" applyNumberFormat="1" applyFont="1" applyAlignment="1" applyProtection="1">
      <alignment horizontal="justify" vertical="center" wrapText="1"/>
      <protection locked="0"/>
    </xf>
    <xf numFmtId="0" fontId="26" fillId="4" borderId="0" xfId="1" applyFont="1" applyFill="1" applyAlignment="1">
      <alignment horizontal="center" vertical="center" wrapText="1"/>
    </xf>
    <xf numFmtId="0" fontId="27" fillId="3" borderId="2" xfId="1" applyFont="1" applyFill="1" applyBorder="1" applyAlignment="1">
      <alignment horizontal="justify" vertical="center" wrapText="1"/>
    </xf>
    <xf numFmtId="9" fontId="23" fillId="3" borderId="10" xfId="1" applyNumberFormat="1" applyFont="1" applyFill="1" applyBorder="1" applyAlignment="1">
      <alignment horizontal="center" vertical="center" wrapText="1"/>
    </xf>
    <xf numFmtId="0" fontId="23" fillId="2" borderId="0" xfId="1" applyFont="1" applyFill="1" applyAlignment="1" applyProtection="1">
      <alignment horizontal="center" vertical="center" wrapText="1"/>
      <protection locked="0"/>
    </xf>
    <xf numFmtId="0" fontId="23" fillId="3" borderId="0" xfId="1" applyFont="1" applyFill="1" applyAlignment="1" applyProtection="1">
      <alignment horizontal="justify" vertical="center" wrapText="1"/>
      <protection locked="0"/>
    </xf>
    <xf numFmtId="10" fontId="23" fillId="3" borderId="0" xfId="1" applyNumberFormat="1" applyFont="1" applyFill="1" applyAlignment="1" applyProtection="1">
      <alignment horizontal="center" vertical="center" wrapText="1"/>
      <protection locked="0"/>
    </xf>
    <xf numFmtId="0" fontId="23" fillId="3" borderId="0" xfId="1" applyFont="1" applyFill="1" applyAlignment="1">
      <alignment horizontal="center" vertical="center" wrapText="1"/>
    </xf>
    <xf numFmtId="0" fontId="23" fillId="2" borderId="4" xfId="1" applyFont="1" applyFill="1" applyBorder="1" applyAlignment="1" applyProtection="1">
      <alignment horizontal="center" vertical="center" wrapText="1"/>
      <protection locked="0"/>
    </xf>
    <xf numFmtId="0" fontId="23" fillId="2" borderId="0" xfId="1" applyFont="1" applyFill="1" applyAlignment="1">
      <alignment horizontal="center" vertical="center" wrapText="1"/>
    </xf>
    <xf numFmtId="0" fontId="27" fillId="2" borderId="0" xfId="1" applyFont="1" applyFill="1" applyAlignment="1">
      <alignment horizontal="center" vertical="center" wrapText="1"/>
    </xf>
    <xf numFmtId="9" fontId="23" fillId="3" borderId="0" xfId="1" applyNumberFormat="1" applyFont="1" applyFill="1" applyAlignment="1" applyProtection="1">
      <alignment horizontal="justify" vertical="center" wrapText="1"/>
      <protection locked="0"/>
    </xf>
    <xf numFmtId="0" fontId="23" fillId="0" borderId="0" xfId="1" applyFont="1" applyAlignment="1">
      <alignment horizontal="center" vertical="center" textRotation="1"/>
    </xf>
    <xf numFmtId="0" fontId="23" fillId="0" borderId="0" xfId="1" applyFont="1" applyAlignment="1">
      <alignment horizontal="center" vertical="center"/>
    </xf>
    <xf numFmtId="9" fontId="23" fillId="2" borderId="2" xfId="1" applyNumberFormat="1" applyFont="1" applyFill="1" applyBorder="1" applyAlignment="1">
      <alignment horizontal="center" vertical="center" wrapText="1"/>
    </xf>
    <xf numFmtId="0" fontId="28" fillId="3" borderId="2" xfId="1" applyFont="1" applyFill="1" applyBorder="1" applyAlignment="1" applyProtection="1">
      <alignment horizontal="justify" vertical="center" wrapText="1"/>
      <protection locked="0"/>
    </xf>
    <xf numFmtId="9" fontId="23" fillId="3" borderId="2" xfId="3" applyFont="1" applyFill="1" applyBorder="1" applyAlignment="1" applyProtection="1">
      <alignment horizontal="center" vertical="center" wrapText="1"/>
      <protection locked="0"/>
    </xf>
    <xf numFmtId="9" fontId="27" fillId="2" borderId="2" xfId="3" applyFont="1" applyFill="1" applyBorder="1" applyAlignment="1" applyProtection="1">
      <alignment horizontal="center" vertical="center" wrapText="1"/>
      <protection locked="0"/>
    </xf>
    <xf numFmtId="9" fontId="23" fillId="2" borderId="9" xfId="1" applyNumberFormat="1" applyFont="1" applyFill="1" applyBorder="1" applyAlignment="1">
      <alignment horizontal="center" vertical="center" wrapText="1"/>
    </xf>
    <xf numFmtId="9" fontId="27" fillId="2" borderId="9" xfId="3" applyFont="1" applyFill="1" applyBorder="1" applyAlignment="1" applyProtection="1">
      <alignment horizontal="center" vertical="center" wrapText="1"/>
      <protection locked="0"/>
    </xf>
    <xf numFmtId="0" fontId="28" fillId="3" borderId="9" xfId="1" applyFont="1" applyFill="1" applyBorder="1" applyAlignment="1" applyProtection="1">
      <alignment horizontal="center" vertical="center" wrapText="1"/>
      <protection locked="0"/>
    </xf>
    <xf numFmtId="9" fontId="27" fillId="6" borderId="9" xfId="1" applyNumberFormat="1" applyFont="1" applyFill="1" applyBorder="1" applyAlignment="1">
      <alignment horizontal="center" vertical="center" wrapText="1"/>
    </xf>
    <xf numFmtId="0" fontId="23" fillId="0" borderId="0" xfId="1" applyFont="1" applyAlignment="1">
      <alignment horizontal="justify" vertical="center"/>
    </xf>
    <xf numFmtId="0" fontId="24" fillId="0" borderId="0" xfId="1" applyFont="1" applyAlignment="1">
      <alignment horizontal="center" vertical="center"/>
    </xf>
    <xf numFmtId="0" fontId="28" fillId="0" borderId="0" xfId="0" applyFont="1" applyAlignment="1">
      <alignment horizontal="center" vertical="center" wrapText="1"/>
    </xf>
    <xf numFmtId="0" fontId="23" fillId="0" borderId="0" xfId="0" applyFont="1" applyAlignment="1">
      <alignment horizontal="center" vertical="center" wrapText="1"/>
    </xf>
    <xf numFmtId="0" fontId="23" fillId="0" borderId="0" xfId="0" applyFont="1" applyAlignment="1">
      <alignment horizontal="justify" vertical="center" wrapText="1"/>
    </xf>
    <xf numFmtId="0" fontId="23" fillId="4" borderId="0" xfId="0" applyFont="1" applyFill="1" applyAlignment="1">
      <alignment horizontal="center" vertical="center" wrapText="1"/>
    </xf>
    <xf numFmtId="0" fontId="23" fillId="4" borderId="0" xfId="0" applyFont="1" applyFill="1" applyAlignment="1">
      <alignment horizontal="justify" vertical="center" wrapText="1"/>
    </xf>
    <xf numFmtId="0" fontId="23" fillId="0" borderId="0" xfId="0" applyFont="1" applyAlignment="1" applyProtection="1">
      <alignment horizontal="center" vertical="center" wrapText="1"/>
      <protection locked="0"/>
    </xf>
    <xf numFmtId="0" fontId="28" fillId="3" borderId="2" xfId="0" applyFont="1" applyFill="1" applyBorder="1" applyAlignment="1">
      <alignment horizontal="justify" vertical="center" wrapText="1"/>
    </xf>
    <xf numFmtId="9" fontId="28" fillId="3" borderId="2" xfId="0" applyNumberFormat="1" applyFont="1" applyFill="1" applyBorder="1" applyAlignment="1" applyProtection="1">
      <alignment horizontal="center" vertical="center" wrapText="1"/>
      <protection locked="0"/>
    </xf>
    <xf numFmtId="9" fontId="28" fillId="3" borderId="2" xfId="0" applyNumberFormat="1" applyFont="1" applyFill="1" applyBorder="1" applyAlignment="1">
      <alignment horizontal="center" vertical="center" wrapText="1"/>
    </xf>
    <xf numFmtId="10" fontId="28" fillId="3" borderId="2" xfId="0" applyNumberFormat="1" applyFont="1" applyFill="1" applyBorder="1" applyAlignment="1" applyProtection="1">
      <alignment horizontal="center" vertical="center" wrapText="1"/>
      <protection locked="0"/>
    </xf>
    <xf numFmtId="9" fontId="28" fillId="2" borderId="2" xfId="0" applyNumberFormat="1" applyFont="1" applyFill="1" applyBorder="1" applyAlignment="1">
      <alignment horizontal="center" vertical="center" wrapText="1"/>
    </xf>
    <xf numFmtId="0" fontId="28" fillId="3" borderId="2" xfId="0" applyFont="1" applyFill="1" applyBorder="1" applyAlignment="1" applyProtection="1">
      <alignment horizontal="center" vertical="center" wrapText="1"/>
      <protection locked="0"/>
    </xf>
    <xf numFmtId="0" fontId="23" fillId="3" borderId="2" xfId="0" applyFont="1" applyFill="1" applyBorder="1" applyAlignment="1">
      <alignment horizontal="justify" vertical="center" wrapText="1"/>
    </xf>
    <xf numFmtId="9" fontId="23" fillId="6" borderId="2" xfId="0" applyNumberFormat="1" applyFont="1" applyFill="1" applyBorder="1" applyAlignment="1">
      <alignment horizontal="center" vertical="center" wrapText="1"/>
    </xf>
    <xf numFmtId="9" fontId="27" fillId="3" borderId="2" xfId="0" applyNumberFormat="1" applyFont="1" applyFill="1" applyBorder="1" applyAlignment="1" applyProtection="1">
      <alignment horizontal="center" vertical="center" wrapText="1"/>
      <protection locked="0"/>
    </xf>
    <xf numFmtId="9" fontId="23" fillId="3" borderId="2" xfId="2" applyFont="1" applyFill="1" applyBorder="1" applyAlignment="1" applyProtection="1">
      <alignment horizontal="center" vertical="center" wrapText="1"/>
      <protection locked="0"/>
    </xf>
    <xf numFmtId="0" fontId="23" fillId="3" borderId="2" xfId="0" applyFont="1" applyFill="1" applyBorder="1" applyAlignment="1">
      <alignment horizontal="center" vertical="center" wrapText="1"/>
    </xf>
    <xf numFmtId="9" fontId="23" fillId="3" borderId="2" xfId="0" applyNumberFormat="1" applyFont="1" applyFill="1" applyBorder="1" applyAlignment="1">
      <alignment horizontal="center" vertical="center" wrapText="1"/>
    </xf>
    <xf numFmtId="0" fontId="28" fillId="3" borderId="9" xfId="0" applyFont="1" applyFill="1" applyBorder="1" applyAlignment="1">
      <alignment horizontal="justify" vertical="center" wrapText="1"/>
    </xf>
    <xf numFmtId="9" fontId="28" fillId="3" borderId="9" xfId="0" applyNumberFormat="1" applyFont="1" applyFill="1" applyBorder="1" applyAlignment="1" applyProtection="1">
      <alignment horizontal="center" vertical="center" wrapText="1"/>
      <protection locked="0"/>
    </xf>
    <xf numFmtId="10" fontId="28" fillId="3" borderId="9" xfId="0" applyNumberFormat="1" applyFont="1" applyFill="1" applyBorder="1" applyAlignment="1" applyProtection="1">
      <alignment horizontal="center" vertical="center" wrapText="1"/>
      <protection locked="0"/>
    </xf>
    <xf numFmtId="9" fontId="28" fillId="2" borderId="9" xfId="0" applyNumberFormat="1" applyFont="1" applyFill="1" applyBorder="1" applyAlignment="1">
      <alignment horizontal="center" vertical="center" wrapText="1"/>
    </xf>
    <xf numFmtId="0" fontId="28" fillId="3" borderId="9" xfId="0" applyFont="1" applyFill="1" applyBorder="1" applyAlignment="1" applyProtection="1">
      <alignment horizontal="center" vertical="center" wrapText="1"/>
      <protection locked="0"/>
    </xf>
    <xf numFmtId="0" fontId="23" fillId="3" borderId="9" xfId="0" applyFont="1" applyFill="1" applyBorder="1" applyAlignment="1">
      <alignment horizontal="justify" vertical="center" wrapText="1"/>
    </xf>
    <xf numFmtId="0" fontId="27" fillId="6" borderId="9" xfId="0" applyFont="1" applyFill="1" applyBorder="1" applyAlignment="1" applyProtection="1">
      <alignment horizontal="center" vertical="center" wrapText="1"/>
      <protection locked="0"/>
    </xf>
    <xf numFmtId="9" fontId="23" fillId="6" borderId="9" xfId="0" applyNumberFormat="1" applyFont="1" applyFill="1" applyBorder="1" applyAlignment="1">
      <alignment horizontal="center" vertical="center" wrapText="1"/>
    </xf>
    <xf numFmtId="0" fontId="27" fillId="3" borderId="9" xfId="0" applyFont="1" applyFill="1" applyBorder="1" applyAlignment="1" applyProtection="1">
      <alignment horizontal="center" vertical="center" wrapText="1"/>
      <protection locked="0"/>
    </xf>
    <xf numFmtId="0" fontId="23" fillId="3" borderId="9" xfId="0" applyFont="1" applyFill="1" applyBorder="1" applyAlignment="1">
      <alignment horizontal="center" vertical="center" wrapText="1"/>
    </xf>
    <xf numFmtId="9" fontId="23" fillId="3" borderId="9" xfId="0" applyNumberFormat="1" applyFont="1" applyFill="1" applyBorder="1" applyAlignment="1">
      <alignment horizontal="center" vertical="center" wrapText="1"/>
    </xf>
    <xf numFmtId="9" fontId="23" fillId="3" borderId="10" xfId="0" applyNumberFormat="1" applyFont="1" applyFill="1" applyBorder="1" applyAlignment="1">
      <alignment horizontal="center" vertical="center" wrapText="1"/>
    </xf>
    <xf numFmtId="0" fontId="28" fillId="3" borderId="0" xfId="0" applyFont="1" applyFill="1" applyAlignment="1">
      <alignment horizontal="justify" vertical="center" wrapText="1"/>
    </xf>
    <xf numFmtId="0" fontId="28" fillId="0" borderId="0" xfId="0" applyFont="1" applyAlignment="1">
      <alignment horizontal="justify" vertical="center" wrapText="1"/>
    </xf>
    <xf numFmtId="0" fontId="23" fillId="0" borderId="0" xfId="0" applyFont="1" applyAlignment="1">
      <alignment horizontal="center" vertical="center" textRotation="1" wrapText="1"/>
    </xf>
    <xf numFmtId="0" fontId="23" fillId="0" borderId="0" xfId="0" applyFont="1" applyAlignment="1">
      <alignment horizontal="justify" vertical="center" textRotation="1" wrapText="1"/>
    </xf>
    <xf numFmtId="0" fontId="23" fillId="4" borderId="0" xfId="0" applyFont="1" applyFill="1" applyAlignment="1">
      <alignment horizontal="center" vertical="center" textRotation="1" wrapText="1"/>
    </xf>
    <xf numFmtId="0" fontId="23" fillId="4" borderId="0" xfId="0" applyFont="1" applyFill="1" applyAlignment="1">
      <alignment horizontal="justify" vertical="center" textRotation="1" wrapText="1"/>
    </xf>
    <xf numFmtId="0" fontId="28" fillId="0" borderId="0" xfId="0" applyFont="1" applyAlignment="1">
      <alignment horizontal="center" vertical="center" textRotation="1" wrapText="1"/>
    </xf>
    <xf numFmtId="0" fontId="28" fillId="8" borderId="1" xfId="0" applyFont="1" applyFill="1" applyBorder="1" applyAlignment="1" applyProtection="1">
      <alignment horizontal="center" vertical="center" wrapText="1"/>
      <protection locked="0"/>
    </xf>
    <xf numFmtId="0" fontId="23" fillId="3" borderId="2" xfId="0" applyFont="1" applyFill="1" applyBorder="1" applyAlignment="1" applyProtection="1">
      <alignment horizontal="justify" vertical="center" wrapText="1"/>
      <protection locked="0"/>
    </xf>
    <xf numFmtId="0" fontId="28" fillId="2" borderId="2" xfId="0" applyFont="1" applyFill="1" applyBorder="1" applyAlignment="1">
      <alignment horizontal="center" vertical="center" wrapText="1"/>
    </xf>
    <xf numFmtId="10" fontId="28" fillId="2" borderId="2" xfId="0" applyNumberFormat="1" applyFont="1" applyFill="1" applyBorder="1" applyAlignment="1" applyProtection="1">
      <alignment horizontal="center" vertical="center" wrapText="1"/>
      <protection locked="0"/>
    </xf>
    <xf numFmtId="0" fontId="23" fillId="3" borderId="2" xfId="0" applyFont="1" applyFill="1" applyBorder="1" applyAlignment="1" applyProtection="1">
      <alignment horizontal="center" vertical="center" wrapText="1"/>
      <protection locked="0"/>
    </xf>
    <xf numFmtId="0" fontId="23" fillId="2" borderId="2" xfId="0" applyFont="1" applyFill="1" applyBorder="1" applyAlignment="1" applyProtection="1">
      <alignment horizontal="center" vertical="center" wrapText="1"/>
      <protection locked="0"/>
    </xf>
    <xf numFmtId="0" fontId="27" fillId="3" borderId="2" xfId="0" applyFont="1" applyFill="1" applyBorder="1" applyAlignment="1" applyProtection="1">
      <alignment horizontal="justify" vertical="center" wrapText="1"/>
      <protection locked="0"/>
    </xf>
    <xf numFmtId="0" fontId="27" fillId="3" borderId="2" xfId="0" applyFont="1" applyFill="1" applyBorder="1" applyAlignment="1" applyProtection="1">
      <alignment horizontal="center" vertical="center" wrapText="1"/>
      <protection locked="0"/>
    </xf>
    <xf numFmtId="0" fontId="27" fillId="6" borderId="2" xfId="0" applyFont="1" applyFill="1" applyBorder="1" applyAlignment="1" applyProtection="1">
      <alignment horizontal="center" vertical="center" wrapText="1"/>
      <protection locked="0"/>
    </xf>
    <xf numFmtId="1" fontId="27" fillId="6" borderId="2" xfId="0" applyNumberFormat="1" applyFont="1" applyFill="1" applyBorder="1" applyAlignment="1" applyProtection="1">
      <alignment horizontal="center" vertical="center" wrapText="1"/>
      <protection locked="0"/>
    </xf>
    <xf numFmtId="9" fontId="23" fillId="3" borderId="3" xfId="0" applyNumberFormat="1" applyFont="1" applyFill="1" applyBorder="1" applyAlignment="1">
      <alignment horizontal="center" vertical="center" wrapText="1"/>
    </xf>
    <xf numFmtId="0" fontId="23" fillId="3" borderId="0" xfId="0" applyFont="1" applyFill="1" applyAlignment="1" applyProtection="1">
      <alignment horizontal="center" vertical="center" wrapText="1"/>
      <protection locked="0"/>
    </xf>
    <xf numFmtId="9" fontId="23" fillId="6" borderId="3" xfId="0" applyNumberFormat="1" applyFont="1" applyFill="1" applyBorder="1" applyAlignment="1">
      <alignment horizontal="center" vertical="center" wrapText="1"/>
    </xf>
    <xf numFmtId="0" fontId="28" fillId="3" borderId="2" xfId="0" applyFont="1" applyFill="1" applyBorder="1" applyAlignment="1" applyProtection="1">
      <alignment horizontal="justify" vertical="center" wrapText="1"/>
      <protection locked="0"/>
    </xf>
    <xf numFmtId="9" fontId="28" fillId="6" borderId="2" xfId="0" applyNumberFormat="1" applyFont="1" applyFill="1" applyBorder="1" applyAlignment="1">
      <alignment horizontal="center" vertical="center" wrapText="1"/>
    </xf>
    <xf numFmtId="0" fontId="29" fillId="3" borderId="2" xfId="0" applyFont="1" applyFill="1" applyBorder="1" applyAlignment="1">
      <alignment horizontal="center" vertical="center" wrapText="1"/>
    </xf>
    <xf numFmtId="9" fontId="28" fillId="3" borderId="3" xfId="0" applyNumberFormat="1" applyFont="1" applyFill="1" applyBorder="1" applyAlignment="1">
      <alignment horizontal="center" vertical="center" wrapText="1"/>
    </xf>
    <xf numFmtId="10" fontId="23" fillId="3" borderId="2" xfId="0" applyNumberFormat="1" applyFont="1" applyFill="1" applyBorder="1" applyAlignment="1" applyProtection="1">
      <alignment horizontal="center" vertical="center" wrapText="1"/>
      <protection locked="0"/>
    </xf>
    <xf numFmtId="0" fontId="27" fillId="3" borderId="2" xfId="0" applyFont="1" applyFill="1" applyBorder="1" applyAlignment="1">
      <alignment horizontal="center" vertical="center" wrapText="1"/>
    </xf>
    <xf numFmtId="0" fontId="23" fillId="2" borderId="0" xfId="0" applyFont="1" applyFill="1" applyAlignment="1" applyProtection="1">
      <alignment horizontal="center" vertical="center" wrapText="1"/>
      <protection locked="0"/>
    </xf>
    <xf numFmtId="0" fontId="23" fillId="2" borderId="2" xfId="0" applyFont="1" applyFill="1" applyBorder="1" applyAlignment="1">
      <alignment horizontal="center" vertical="center" wrapText="1"/>
    </xf>
    <xf numFmtId="0" fontId="28" fillId="8" borderId="8" xfId="0" applyFont="1" applyFill="1" applyBorder="1" applyAlignment="1" applyProtection="1">
      <alignment horizontal="center" vertical="center" wrapText="1"/>
      <protection locked="0"/>
    </xf>
    <xf numFmtId="0" fontId="23" fillId="3" borderId="9" xfId="0" applyFont="1" applyFill="1" applyBorder="1" applyAlignment="1" applyProtection="1">
      <alignment horizontal="justify" vertical="center" wrapText="1"/>
      <protection locked="0"/>
    </xf>
    <xf numFmtId="0" fontId="28" fillId="2" borderId="9" xfId="0" applyFont="1" applyFill="1" applyBorder="1" applyAlignment="1">
      <alignment horizontal="center" vertical="center" wrapText="1"/>
    </xf>
    <xf numFmtId="10" fontId="28" fillId="2" borderId="9" xfId="0" applyNumberFormat="1" applyFont="1" applyFill="1" applyBorder="1" applyAlignment="1" applyProtection="1">
      <alignment horizontal="center" vertical="center" wrapText="1"/>
      <protection locked="0"/>
    </xf>
    <xf numFmtId="0" fontId="23" fillId="3" borderId="9" xfId="0" applyFont="1" applyFill="1" applyBorder="1" applyAlignment="1" applyProtection="1">
      <alignment horizontal="center" vertical="center" wrapText="1"/>
      <protection locked="0"/>
    </xf>
    <xf numFmtId="0" fontId="23" fillId="2" borderId="9" xfId="0" applyFont="1" applyFill="1" applyBorder="1" applyAlignment="1" applyProtection="1">
      <alignment horizontal="center" vertical="center" wrapText="1"/>
      <protection locked="0"/>
    </xf>
    <xf numFmtId="0" fontId="27" fillId="3" borderId="9" xfId="0" applyFont="1" applyFill="1" applyBorder="1" applyAlignment="1" applyProtection="1">
      <alignment horizontal="justify" vertical="center" wrapText="1"/>
      <protection locked="0"/>
    </xf>
    <xf numFmtId="0" fontId="23" fillId="2" borderId="9" xfId="0" applyFont="1" applyFill="1" applyBorder="1" applyAlignment="1">
      <alignment horizontal="center" vertical="center" wrapText="1"/>
    </xf>
    <xf numFmtId="9" fontId="27" fillId="6" borderId="9" xfId="0" applyNumberFormat="1" applyFont="1" applyFill="1" applyBorder="1" applyAlignment="1">
      <alignment horizontal="center" vertical="center" wrapText="1"/>
    </xf>
    <xf numFmtId="9" fontId="28" fillId="6" borderId="9" xfId="0" applyNumberFormat="1" applyFont="1" applyFill="1" applyBorder="1" applyAlignment="1">
      <alignment horizontal="center" vertical="center" wrapText="1"/>
    </xf>
    <xf numFmtId="0" fontId="23" fillId="3" borderId="0" xfId="0" applyFont="1" applyFill="1" applyAlignment="1" applyProtection="1">
      <alignment horizontal="justify" vertical="center" wrapText="1"/>
      <protection locked="0"/>
    </xf>
    <xf numFmtId="10" fontId="23" fillId="3" borderId="0" xfId="0" applyNumberFormat="1" applyFont="1" applyFill="1" applyAlignment="1" applyProtection="1">
      <alignment horizontal="center" vertical="center" wrapText="1"/>
      <protection locked="0"/>
    </xf>
    <xf numFmtId="0" fontId="23" fillId="3" borderId="0" xfId="0" applyFont="1" applyFill="1" applyAlignment="1">
      <alignment horizontal="center" vertical="center" wrapText="1"/>
    </xf>
    <xf numFmtId="0" fontId="23" fillId="3" borderId="0" xfId="0" applyFont="1" applyFill="1" applyAlignment="1">
      <alignment horizontal="justify" vertical="center" wrapText="1"/>
    </xf>
    <xf numFmtId="0" fontId="23" fillId="2" borderId="0" xfId="0" applyFont="1" applyFill="1" applyAlignment="1">
      <alignment horizontal="center" vertical="center" wrapText="1"/>
    </xf>
    <xf numFmtId="0" fontId="27" fillId="2" borderId="0" xfId="0" applyFont="1" applyFill="1" applyAlignment="1">
      <alignment horizontal="center" vertical="center" wrapText="1"/>
    </xf>
    <xf numFmtId="9" fontId="23" fillId="3" borderId="0" xfId="0" applyNumberFormat="1" applyFont="1" applyFill="1" applyAlignment="1" applyProtection="1">
      <alignment horizontal="justify" vertical="center" wrapText="1"/>
      <protection locked="0"/>
    </xf>
    <xf numFmtId="0" fontId="23" fillId="4" borderId="0" xfId="0" applyFont="1" applyFill="1" applyAlignment="1" applyProtection="1">
      <alignment horizontal="center" vertical="center" wrapText="1"/>
      <protection locked="0"/>
    </xf>
    <xf numFmtId="0" fontId="23" fillId="0" borderId="0" xfId="0" applyFont="1" applyAlignment="1" applyProtection="1">
      <alignment horizontal="justify" vertical="center" wrapText="1"/>
      <protection locked="0"/>
    </xf>
    <xf numFmtId="10" fontId="23" fillId="0" borderId="0" xfId="0" applyNumberFormat="1" applyFont="1" applyAlignment="1" applyProtection="1">
      <alignment horizontal="center" vertical="center" wrapText="1"/>
      <protection locked="0"/>
    </xf>
    <xf numFmtId="0" fontId="26" fillId="4" borderId="0" xfId="0" applyFont="1" applyFill="1" applyAlignment="1">
      <alignment horizontal="center" vertical="center" wrapText="1"/>
    </xf>
    <xf numFmtId="0" fontId="27" fillId="4" borderId="0" xfId="0" applyFont="1" applyFill="1" applyAlignment="1">
      <alignment horizontal="center" vertical="center" wrapText="1"/>
    </xf>
    <xf numFmtId="0" fontId="24" fillId="3" borderId="2" xfId="0" applyFont="1" applyFill="1" applyBorder="1" applyAlignment="1">
      <alignment horizontal="justify" vertical="center" wrapText="1"/>
    </xf>
    <xf numFmtId="10" fontId="24" fillId="3" borderId="2" xfId="0" applyNumberFormat="1" applyFont="1" applyFill="1" applyBorder="1" applyAlignment="1" applyProtection="1">
      <alignment horizontal="center" vertical="center" wrapText="1"/>
      <protection locked="0"/>
    </xf>
    <xf numFmtId="0" fontId="28" fillId="3" borderId="2" xfId="0" applyFont="1" applyFill="1" applyBorder="1" applyAlignment="1">
      <alignment horizontal="center" vertical="center" wrapText="1"/>
    </xf>
    <xf numFmtId="9" fontId="24" fillId="3" borderId="2" xfId="0" applyNumberFormat="1" applyFont="1" applyFill="1" applyBorder="1" applyAlignment="1" applyProtection="1">
      <alignment horizontal="center" vertical="center" wrapText="1"/>
      <protection locked="0"/>
    </xf>
    <xf numFmtId="9" fontId="24" fillId="2" borderId="2" xfId="2" applyFont="1" applyFill="1" applyBorder="1" applyAlignment="1">
      <alignment horizontal="center" vertical="center" wrapText="1"/>
    </xf>
    <xf numFmtId="10" fontId="24" fillId="2" borderId="2" xfId="0" applyNumberFormat="1" applyFont="1" applyFill="1" applyBorder="1" applyAlignment="1" applyProtection="1">
      <alignment horizontal="center" vertical="center" wrapText="1"/>
      <protection locked="0"/>
    </xf>
    <xf numFmtId="0" fontId="24" fillId="3" borderId="2" xfId="0" applyFont="1" applyFill="1" applyBorder="1" applyAlignment="1">
      <alignment horizontal="center" vertical="center" wrapText="1"/>
    </xf>
    <xf numFmtId="0" fontId="28" fillId="6" borderId="2" xfId="0" applyFont="1" applyFill="1" applyBorder="1" applyAlignment="1" applyProtection="1">
      <alignment horizontal="center" vertical="center" wrapText="1"/>
      <protection locked="0"/>
    </xf>
    <xf numFmtId="9" fontId="28" fillId="6" borderId="3" xfId="0" applyNumberFormat="1" applyFont="1" applyFill="1" applyBorder="1" applyAlignment="1">
      <alignment horizontal="center" vertical="center" wrapText="1"/>
    </xf>
    <xf numFmtId="0" fontId="24" fillId="2" borderId="2" xfId="0" applyFont="1" applyFill="1" applyBorder="1" applyAlignment="1">
      <alignment horizontal="center" vertical="center" wrapText="1"/>
    </xf>
    <xf numFmtId="0" fontId="24" fillId="3" borderId="9" xfId="0" applyFont="1" applyFill="1" applyBorder="1" applyAlignment="1">
      <alignment horizontal="justify" vertical="center" wrapText="1"/>
    </xf>
    <xf numFmtId="10" fontId="24" fillId="3" borderId="9" xfId="0" applyNumberFormat="1" applyFont="1" applyFill="1" applyBorder="1" applyAlignment="1" applyProtection="1">
      <alignment horizontal="center" vertical="center" wrapText="1"/>
      <protection locked="0"/>
    </xf>
    <xf numFmtId="0" fontId="24" fillId="3" borderId="9" xfId="0" applyFont="1" applyFill="1" applyBorder="1" applyAlignment="1">
      <alignment horizontal="center" vertical="center" wrapText="1"/>
    </xf>
    <xf numFmtId="9" fontId="27" fillId="3" borderId="9" xfId="0" applyNumberFormat="1" applyFont="1" applyFill="1" applyBorder="1" applyAlignment="1" applyProtection="1">
      <alignment horizontal="center" vertical="center" wrapText="1"/>
      <protection locked="0"/>
    </xf>
    <xf numFmtId="9" fontId="23" fillId="6" borderId="10" xfId="0" applyNumberFormat="1" applyFont="1" applyFill="1" applyBorder="1" applyAlignment="1">
      <alignment horizontal="center" vertical="center" wrapText="1"/>
    </xf>
    <xf numFmtId="9" fontId="27" fillId="3" borderId="2" xfId="1" applyNumberFormat="1" applyFont="1" applyFill="1" applyBorder="1" applyAlignment="1" applyProtection="1">
      <alignment horizontal="center" vertical="center" wrapText="1"/>
      <protection locked="0"/>
    </xf>
    <xf numFmtId="9" fontId="27" fillId="6" borderId="2" xfId="1" applyNumberFormat="1" applyFont="1" applyFill="1" applyBorder="1" applyAlignment="1" applyProtection="1">
      <alignment horizontal="center" vertical="center" wrapText="1"/>
      <protection locked="0"/>
    </xf>
    <xf numFmtId="9" fontId="27" fillId="6" borderId="2" xfId="3" applyFont="1" applyFill="1" applyBorder="1" applyAlignment="1" applyProtection="1">
      <alignment horizontal="center" vertical="center" wrapText="1"/>
      <protection locked="0"/>
    </xf>
    <xf numFmtId="9" fontId="23" fillId="2" borderId="9" xfId="1" applyNumberFormat="1" applyFont="1" applyFill="1" applyBorder="1" applyAlignment="1" applyProtection="1">
      <alignment horizontal="center" vertical="center" wrapText="1"/>
      <protection locked="0"/>
    </xf>
    <xf numFmtId="9" fontId="27" fillId="3" borderId="9" xfId="1" applyNumberFormat="1" applyFont="1" applyFill="1" applyBorder="1" applyAlignment="1" applyProtection="1">
      <alignment horizontal="center" vertical="center" wrapText="1"/>
      <protection locked="0"/>
    </xf>
    <xf numFmtId="9" fontId="27" fillId="6" borderId="9" xfId="1" applyNumberFormat="1" applyFont="1" applyFill="1" applyBorder="1" applyAlignment="1" applyProtection="1">
      <alignment horizontal="center" vertical="center" wrapText="1"/>
      <protection locked="0"/>
    </xf>
    <xf numFmtId="9" fontId="27" fillId="6" borderId="9" xfId="3" applyFont="1" applyFill="1" applyBorder="1" applyAlignment="1" applyProtection="1">
      <alignment horizontal="center" vertical="center" wrapText="1"/>
      <protection locked="0"/>
    </xf>
    <xf numFmtId="9" fontId="23" fillId="3" borderId="4" xfId="1" applyNumberFormat="1" applyFont="1" applyFill="1" applyBorder="1" applyAlignment="1" applyProtection="1">
      <alignment horizontal="center" vertical="center" wrapText="1"/>
      <protection locked="0"/>
    </xf>
    <xf numFmtId="0" fontId="23" fillId="3" borderId="0" xfId="1" applyFont="1" applyFill="1" applyAlignment="1">
      <alignment horizontal="justify" vertical="center" wrapText="1"/>
    </xf>
    <xf numFmtId="0" fontId="26" fillId="2" borderId="0" xfId="1" applyFont="1" applyFill="1" applyAlignment="1">
      <alignment horizontal="center" vertical="center" wrapText="1"/>
    </xf>
    <xf numFmtId="0" fontId="23" fillId="2" borderId="0" xfId="1" applyFont="1" applyFill="1" applyAlignment="1">
      <alignment horizontal="justify" vertical="center" wrapText="1"/>
    </xf>
    <xf numFmtId="165" fontId="23" fillId="3" borderId="2" xfId="1" applyNumberFormat="1" applyFont="1" applyFill="1" applyBorder="1" applyAlignment="1" applyProtection="1">
      <alignment horizontal="center" vertical="center" wrapText="1"/>
      <protection locked="0"/>
    </xf>
    <xf numFmtId="9" fontId="28" fillId="2" borderId="2" xfId="3" applyFont="1" applyFill="1" applyBorder="1" applyAlignment="1">
      <alignment horizontal="center" vertical="center" wrapText="1"/>
    </xf>
    <xf numFmtId="9" fontId="23" fillId="2" borderId="2" xfId="3" applyFont="1" applyFill="1" applyBorder="1" applyAlignment="1">
      <alignment horizontal="center" vertical="center" wrapText="1"/>
    </xf>
    <xf numFmtId="10" fontId="27" fillId="3" borderId="2" xfId="1" applyNumberFormat="1" applyFont="1" applyFill="1" applyBorder="1" applyAlignment="1" applyProtection="1">
      <alignment horizontal="center" vertical="center" wrapText="1"/>
      <protection locked="0"/>
    </xf>
    <xf numFmtId="9" fontId="27" fillId="3" borderId="2" xfId="3" applyFont="1" applyFill="1" applyBorder="1" applyAlignment="1" applyProtection="1">
      <alignment horizontal="center" vertical="center" wrapText="1"/>
      <protection locked="0"/>
    </xf>
    <xf numFmtId="0" fontId="27" fillId="2" borderId="2" xfId="1" applyFont="1" applyFill="1" applyBorder="1" applyAlignment="1" applyProtection="1">
      <alignment horizontal="center" vertical="center" wrapText="1"/>
      <protection locked="0"/>
    </xf>
    <xf numFmtId="0" fontId="27" fillId="3" borderId="2" xfId="1" applyFont="1" applyFill="1" applyBorder="1" applyAlignment="1">
      <alignment horizontal="center" vertical="center" wrapText="1"/>
    </xf>
    <xf numFmtId="165" fontId="23" fillId="3" borderId="9" xfId="1" applyNumberFormat="1" applyFont="1" applyFill="1" applyBorder="1" applyAlignment="1" applyProtection="1">
      <alignment horizontal="center" vertical="center" wrapText="1"/>
      <protection locked="0"/>
    </xf>
    <xf numFmtId="9" fontId="28" fillId="2" borderId="9" xfId="3" applyFont="1" applyFill="1" applyBorder="1" applyAlignment="1">
      <alignment horizontal="center" vertical="center" wrapText="1"/>
    </xf>
    <xf numFmtId="9" fontId="23" fillId="2" borderId="9" xfId="3" applyFont="1" applyFill="1" applyBorder="1" applyAlignment="1">
      <alignment horizontal="center" vertical="center" wrapText="1"/>
    </xf>
    <xf numFmtId="10" fontId="27" fillId="3" borderId="9" xfId="1" applyNumberFormat="1" applyFont="1" applyFill="1" applyBorder="1" applyAlignment="1" applyProtection="1">
      <alignment horizontal="center" vertical="center" wrapText="1"/>
      <protection locked="0"/>
    </xf>
    <xf numFmtId="9" fontId="27" fillId="3" borderId="9" xfId="3" applyFont="1" applyFill="1" applyBorder="1" applyAlignment="1" applyProtection="1">
      <alignment horizontal="center" vertical="center" wrapText="1"/>
      <protection locked="0"/>
    </xf>
    <xf numFmtId="43" fontId="23" fillId="2" borderId="2" xfId="5" applyFont="1" applyFill="1" applyBorder="1" applyAlignment="1" applyProtection="1">
      <alignment horizontal="center" vertical="center" wrapText="1"/>
      <protection locked="0"/>
    </xf>
    <xf numFmtId="166" fontId="28" fillId="2" borderId="2" xfId="5" applyNumberFormat="1" applyFont="1" applyFill="1" applyBorder="1" applyAlignment="1">
      <alignment horizontal="center" vertical="center" wrapText="1"/>
    </xf>
    <xf numFmtId="166" fontId="23" fillId="2" borderId="2" xfId="5" applyNumberFormat="1" applyFont="1" applyFill="1" applyBorder="1" applyAlignment="1">
      <alignment horizontal="center" vertical="center" wrapText="1"/>
    </xf>
    <xf numFmtId="2" fontId="23" fillId="2" borderId="2" xfId="2" applyNumberFormat="1" applyFont="1" applyFill="1" applyBorder="1" applyAlignment="1">
      <alignment horizontal="center" vertical="center" wrapText="1"/>
    </xf>
    <xf numFmtId="9" fontId="23" fillId="2" borderId="2" xfId="1" applyNumberFormat="1" applyFont="1" applyFill="1" applyBorder="1" applyAlignment="1" applyProtection="1">
      <alignment horizontal="center" vertical="center" wrapText="1"/>
      <protection locked="0"/>
    </xf>
    <xf numFmtId="1" fontId="23" fillId="2" borderId="9" xfId="1" applyNumberFormat="1" applyFont="1" applyFill="1" applyBorder="1" applyAlignment="1">
      <alignment horizontal="center" vertical="center" wrapText="1"/>
    </xf>
    <xf numFmtId="43" fontId="23" fillId="2" borderId="9" xfId="5" applyFont="1" applyFill="1" applyBorder="1" applyAlignment="1" applyProtection="1">
      <alignment horizontal="center" vertical="center" wrapText="1"/>
      <protection locked="0"/>
    </xf>
    <xf numFmtId="9" fontId="23" fillId="4" borderId="0" xfId="3" applyFont="1" applyFill="1" applyBorder="1" applyAlignment="1">
      <alignment horizontal="center" vertical="center" textRotation="1" wrapText="1"/>
    </xf>
    <xf numFmtId="9" fontId="23" fillId="2" borderId="2" xfId="3" applyFont="1" applyFill="1" applyBorder="1" applyAlignment="1" applyProtection="1">
      <alignment horizontal="center" vertical="center" wrapText="1"/>
      <protection locked="0"/>
    </xf>
    <xf numFmtId="1" fontId="23" fillId="2" borderId="2" xfId="2" applyNumberFormat="1" applyFont="1" applyFill="1" applyBorder="1" applyAlignment="1">
      <alignment horizontal="center" vertical="center" wrapText="1"/>
    </xf>
    <xf numFmtId="1" fontId="23" fillId="2" borderId="2" xfId="3" applyNumberFormat="1" applyFont="1" applyFill="1" applyBorder="1" applyAlignment="1" applyProtection="1">
      <alignment horizontal="center" vertical="center" wrapText="1"/>
      <protection locked="0"/>
    </xf>
    <xf numFmtId="9" fontId="23" fillId="3" borderId="0" xfId="3" applyFont="1" applyFill="1" applyBorder="1" applyAlignment="1">
      <alignment horizontal="center" vertical="center" wrapText="1"/>
    </xf>
    <xf numFmtId="9" fontId="23" fillId="0" borderId="0" xfId="3" applyFont="1" applyFill="1" applyBorder="1" applyAlignment="1">
      <alignment horizontal="center" vertical="center" wrapText="1"/>
    </xf>
    <xf numFmtId="9" fontId="23" fillId="4" borderId="0" xfId="3" applyFont="1" applyFill="1" applyBorder="1" applyAlignment="1">
      <alignment horizontal="center" vertical="center" wrapText="1"/>
    </xf>
    <xf numFmtId="41" fontId="28" fillId="2" borderId="2" xfId="7" applyFont="1" applyFill="1" applyBorder="1" applyAlignment="1">
      <alignment horizontal="center" vertical="center" wrapText="1"/>
    </xf>
    <xf numFmtId="0" fontId="28" fillId="3" borderId="2" xfId="1" applyFont="1" applyFill="1" applyBorder="1" applyAlignment="1">
      <alignment horizontal="justify" vertical="center" wrapText="1"/>
    </xf>
    <xf numFmtId="41" fontId="23" fillId="2" borderId="2" xfId="7" applyFont="1" applyFill="1" applyBorder="1" applyAlignment="1">
      <alignment horizontal="center" vertical="center" wrapText="1"/>
    </xf>
    <xf numFmtId="1" fontId="23" fillId="2" borderId="2" xfId="1" applyNumberFormat="1" applyFont="1" applyFill="1" applyBorder="1" applyAlignment="1">
      <alignment horizontal="center" vertical="center" wrapText="1"/>
    </xf>
    <xf numFmtId="9" fontId="27" fillId="2" borderId="2" xfId="1" applyNumberFormat="1" applyFont="1" applyFill="1" applyBorder="1" applyAlignment="1" applyProtection="1">
      <alignment horizontal="center" vertical="center" wrapText="1"/>
      <protection locked="0"/>
    </xf>
    <xf numFmtId="41" fontId="23" fillId="2" borderId="9" xfId="7" applyFont="1" applyFill="1" applyBorder="1" applyAlignment="1">
      <alignment horizontal="center" vertical="center" wrapText="1"/>
    </xf>
    <xf numFmtId="1" fontId="23" fillId="3" borderId="2" xfId="1" applyNumberFormat="1" applyFont="1" applyFill="1" applyBorder="1" applyAlignment="1">
      <alignment horizontal="center" vertical="center" wrapText="1"/>
    </xf>
    <xf numFmtId="0" fontId="23" fillId="2" borderId="2" xfId="2" applyNumberFormat="1" applyFont="1" applyFill="1" applyBorder="1" applyAlignment="1">
      <alignment horizontal="center" vertical="center" wrapText="1"/>
    </xf>
    <xf numFmtId="9" fontId="23" fillId="3" borderId="9" xfId="3" applyFont="1" applyFill="1" applyBorder="1" applyAlignment="1" applyProtection="1">
      <alignment horizontal="center" vertical="center" wrapText="1"/>
      <protection locked="0"/>
    </xf>
    <xf numFmtId="0" fontId="30" fillId="0" borderId="0" xfId="1" applyFont="1" applyAlignment="1">
      <alignment vertical="center" wrapText="1"/>
    </xf>
    <xf numFmtId="0" fontId="30" fillId="4" borderId="0" xfId="1" applyFont="1" applyFill="1" applyAlignment="1">
      <alignment vertical="center" wrapText="1"/>
    </xf>
    <xf numFmtId="0" fontId="23" fillId="0" borderId="0" xfId="1" applyFont="1"/>
    <xf numFmtId="0" fontId="23" fillId="8" borderId="5" xfId="1" applyFont="1" applyFill="1" applyBorder="1" applyAlignment="1" applyProtection="1">
      <alignment horizontal="center" vertical="center" wrapText="1"/>
      <protection locked="0"/>
    </xf>
    <xf numFmtId="0" fontId="23" fillId="3" borderId="6" xfId="1" applyFont="1" applyFill="1" applyBorder="1" applyAlignment="1">
      <alignment horizontal="justify" vertical="center" wrapText="1"/>
    </xf>
    <xf numFmtId="9" fontId="23" fillId="3" borderId="6" xfId="1" applyNumberFormat="1" applyFont="1" applyFill="1" applyBorder="1" applyAlignment="1" applyProtection="1">
      <alignment horizontal="center" vertical="center" wrapText="1"/>
      <protection locked="0"/>
    </xf>
    <xf numFmtId="1" fontId="23" fillId="2" borderId="6" xfId="1" applyNumberFormat="1" applyFont="1" applyFill="1" applyBorder="1" applyAlignment="1">
      <alignment horizontal="center" vertical="center" wrapText="1"/>
    </xf>
    <xf numFmtId="9" fontId="23" fillId="2" borderId="6" xfId="2" applyFont="1" applyFill="1" applyBorder="1" applyAlignment="1">
      <alignment horizontal="center" vertical="center" wrapText="1"/>
    </xf>
    <xf numFmtId="10" fontId="23" fillId="3" borderId="6" xfId="1" applyNumberFormat="1" applyFont="1" applyFill="1" applyBorder="1" applyAlignment="1" applyProtection="1">
      <alignment horizontal="center" vertical="center" wrapText="1"/>
      <protection locked="0"/>
    </xf>
    <xf numFmtId="1" fontId="23" fillId="2" borderId="6" xfId="2" applyNumberFormat="1" applyFont="1" applyFill="1" applyBorder="1" applyAlignment="1">
      <alignment horizontal="center" vertical="center" wrapText="1"/>
    </xf>
    <xf numFmtId="10" fontId="23" fillId="2" borderId="6" xfId="1" applyNumberFormat="1" applyFont="1" applyFill="1" applyBorder="1" applyAlignment="1" applyProtection="1">
      <alignment horizontal="center" vertical="center" wrapText="1"/>
      <protection locked="0"/>
    </xf>
    <xf numFmtId="0" fontId="23" fillId="2" borderId="6" xfId="1" applyFont="1" applyFill="1" applyBorder="1" applyAlignment="1" applyProtection="1">
      <alignment horizontal="center" vertical="center" wrapText="1"/>
      <protection locked="0"/>
    </xf>
    <xf numFmtId="0" fontId="23" fillId="3" borderId="6" xfId="1" applyFont="1" applyFill="1" applyBorder="1" applyAlignment="1">
      <alignment horizontal="left" vertical="center" wrapText="1"/>
    </xf>
    <xf numFmtId="0" fontId="23" fillId="3" borderId="6" xfId="1" applyFont="1" applyFill="1" applyBorder="1" applyAlignment="1" applyProtection="1">
      <alignment horizontal="justify" vertical="center" wrapText="1"/>
      <protection locked="0"/>
    </xf>
    <xf numFmtId="0" fontId="27" fillId="3" borderId="41" xfId="1" applyFont="1" applyFill="1" applyBorder="1" applyAlignment="1" applyProtection="1">
      <alignment horizontal="left" vertical="center" wrapText="1"/>
      <protection locked="0"/>
    </xf>
    <xf numFmtId="0" fontId="23" fillId="3" borderId="6" xfId="1" applyFont="1" applyFill="1" applyBorder="1" applyAlignment="1" applyProtection="1">
      <alignment horizontal="center" vertical="center" wrapText="1"/>
      <protection locked="0"/>
    </xf>
    <xf numFmtId="0" fontId="23" fillId="3" borderId="4" xfId="8" applyFont="1" applyFill="1" applyBorder="1" applyAlignment="1" applyProtection="1">
      <alignment horizontal="justify" vertical="center" wrapText="1"/>
      <protection locked="0"/>
    </xf>
    <xf numFmtId="0" fontId="28" fillId="3" borderId="6" xfId="1" applyFont="1" applyFill="1" applyBorder="1" applyAlignment="1" applyProtection="1">
      <alignment vertical="center" wrapText="1"/>
      <protection locked="0"/>
    </xf>
    <xf numFmtId="0" fontId="27" fillId="3" borderId="6" xfId="1" applyFont="1" applyFill="1" applyBorder="1" applyAlignment="1" applyProtection="1">
      <alignment horizontal="center" vertical="center" wrapText="1"/>
      <protection locked="0"/>
    </xf>
    <xf numFmtId="0" fontId="27" fillId="6" borderId="6" xfId="1" applyFont="1" applyFill="1" applyBorder="1" applyAlignment="1" applyProtection="1">
      <alignment horizontal="center" vertical="center" wrapText="1"/>
      <protection locked="0"/>
    </xf>
    <xf numFmtId="9" fontId="23" fillId="6" borderId="6" xfId="1" applyNumberFormat="1" applyFont="1" applyFill="1" applyBorder="1" applyAlignment="1">
      <alignment horizontal="center" vertical="center" wrapText="1"/>
    </xf>
    <xf numFmtId="0" fontId="23" fillId="3" borderId="6" xfId="1" applyFont="1" applyFill="1" applyBorder="1" applyAlignment="1">
      <alignment horizontal="justify" vertical="top" wrapText="1"/>
    </xf>
    <xf numFmtId="1" fontId="27" fillId="6" borderId="6" xfId="1" applyNumberFormat="1" applyFont="1" applyFill="1" applyBorder="1" applyAlignment="1" applyProtection="1">
      <alignment horizontal="center" vertical="center" wrapText="1"/>
      <protection locked="0"/>
    </xf>
    <xf numFmtId="9" fontId="23" fillId="3" borderId="6" xfId="1" applyNumberFormat="1" applyFont="1" applyFill="1" applyBorder="1" applyAlignment="1">
      <alignment horizontal="left" vertical="top" wrapText="1"/>
    </xf>
    <xf numFmtId="9" fontId="23" fillId="3" borderId="7" xfId="1" applyNumberFormat="1" applyFont="1" applyFill="1" applyBorder="1" applyAlignment="1">
      <alignment horizontal="left" vertical="top" wrapText="1"/>
    </xf>
    <xf numFmtId="0" fontId="23" fillId="3" borderId="2" xfId="1" applyFont="1" applyFill="1" applyBorder="1" applyAlignment="1">
      <alignment horizontal="left" vertical="center" wrapText="1"/>
    </xf>
    <xf numFmtId="0" fontId="27" fillId="3" borderId="2" xfId="1" applyFont="1" applyFill="1" applyBorder="1" applyAlignment="1" applyProtection="1">
      <alignment horizontal="left" vertical="center" wrapText="1"/>
      <protection locked="0"/>
    </xf>
    <xf numFmtId="0" fontId="23" fillId="3" borderId="2" xfId="8" applyFont="1" applyFill="1" applyBorder="1" applyAlignment="1" applyProtection="1">
      <alignment horizontal="justify" vertical="center" wrapText="1"/>
      <protection locked="0"/>
    </xf>
    <xf numFmtId="0" fontId="28" fillId="3" borderId="2" xfId="1" applyFont="1" applyFill="1" applyBorder="1" applyAlignment="1" applyProtection="1">
      <alignment vertical="center" wrapText="1"/>
      <protection locked="0"/>
    </xf>
    <xf numFmtId="9" fontId="23" fillId="3" borderId="2" xfId="1" applyNumberFormat="1" applyFont="1" applyFill="1" applyBorder="1" applyAlignment="1">
      <alignment horizontal="justify" vertical="top" wrapText="1"/>
    </xf>
    <xf numFmtId="0" fontId="23" fillId="3" borderId="2" xfId="1" applyFont="1" applyFill="1" applyBorder="1" applyAlignment="1" applyProtection="1">
      <alignment vertical="center" wrapText="1"/>
      <protection locked="0"/>
    </xf>
    <xf numFmtId="9" fontId="23" fillId="6" borderId="2" xfId="1" applyNumberFormat="1" applyFont="1" applyFill="1" applyBorder="1" applyAlignment="1">
      <alignment horizontal="justify" vertical="top" wrapText="1"/>
    </xf>
    <xf numFmtId="0" fontId="23" fillId="5" borderId="1" xfId="1" applyFont="1" applyFill="1" applyBorder="1" applyAlignment="1" applyProtection="1">
      <alignment horizontal="center" vertical="center" wrapText="1"/>
      <protection locked="0"/>
    </xf>
    <xf numFmtId="0" fontId="23" fillId="4" borderId="2" xfId="1" applyFont="1" applyFill="1" applyBorder="1" applyAlignment="1">
      <alignment horizontal="center" vertical="center" wrapText="1"/>
    </xf>
    <xf numFmtId="10" fontId="23" fillId="4" borderId="2" xfId="1" applyNumberFormat="1" applyFont="1" applyFill="1" applyBorder="1" applyAlignment="1" applyProtection="1">
      <alignment horizontal="center" vertical="center" wrapText="1"/>
      <protection locked="0"/>
    </xf>
    <xf numFmtId="0" fontId="27" fillId="0" borderId="2" xfId="1" applyFont="1" applyBorder="1" applyAlignment="1">
      <alignment horizontal="justify" vertical="center" wrapText="1"/>
    </xf>
    <xf numFmtId="0" fontId="23" fillId="0" borderId="2" xfId="1" applyFont="1" applyBorder="1" applyAlignment="1">
      <alignment horizontal="justify" vertical="top" wrapText="1"/>
    </xf>
    <xf numFmtId="0" fontId="23" fillId="4" borderId="2" xfId="1" applyFont="1" applyFill="1" applyBorder="1" applyAlignment="1" applyProtection="1">
      <alignment horizontal="center" vertical="center" wrapText="1"/>
      <protection locked="0"/>
    </xf>
    <xf numFmtId="0" fontId="23" fillId="0" borderId="2" xfId="1" applyFont="1" applyBorder="1" applyAlignment="1" applyProtection="1">
      <alignment horizontal="justify" vertical="top" wrapText="1"/>
      <protection locked="0"/>
    </xf>
    <xf numFmtId="0" fontId="32" fillId="0" borderId="2" xfId="1" applyFont="1" applyBorder="1" applyAlignment="1" applyProtection="1">
      <alignment vertical="center" wrapText="1"/>
      <protection locked="0"/>
    </xf>
    <xf numFmtId="0" fontId="27" fillId="7" borderId="2" xfId="1" applyFont="1" applyFill="1" applyBorder="1" applyAlignment="1" applyProtection="1">
      <alignment horizontal="center" vertical="center" wrapText="1"/>
      <protection locked="0"/>
    </xf>
    <xf numFmtId="9" fontId="27" fillId="7" borderId="2" xfId="1" applyNumberFormat="1" applyFont="1" applyFill="1" applyBorder="1" applyAlignment="1">
      <alignment horizontal="justify" vertical="top" wrapText="1"/>
    </xf>
    <xf numFmtId="9" fontId="23" fillId="3" borderId="2" xfId="1" applyNumberFormat="1" applyFont="1" applyFill="1" applyBorder="1" applyAlignment="1">
      <alignment horizontal="left" vertical="top" wrapText="1"/>
    </xf>
    <xf numFmtId="9" fontId="23" fillId="3" borderId="3" xfId="1" applyNumberFormat="1" applyFont="1" applyFill="1" applyBorder="1" applyAlignment="1">
      <alignment horizontal="left" vertical="top" wrapText="1"/>
    </xf>
    <xf numFmtId="9" fontId="23" fillId="7" borderId="2" xfId="1" applyNumberFormat="1" applyFont="1" applyFill="1" applyBorder="1" applyAlignment="1">
      <alignment horizontal="center" vertical="center" wrapText="1"/>
    </xf>
    <xf numFmtId="0" fontId="29" fillId="0" borderId="2" xfId="1" applyFont="1" applyBorder="1" applyAlignment="1">
      <alignment vertical="center" wrapText="1"/>
    </xf>
    <xf numFmtId="9" fontId="23" fillId="7" borderId="2" xfId="1" applyNumberFormat="1" applyFont="1" applyFill="1" applyBorder="1" applyAlignment="1">
      <alignment horizontal="justify" vertical="top" wrapText="1"/>
    </xf>
    <xf numFmtId="9" fontId="23" fillId="0" borderId="2" xfId="1" applyNumberFormat="1" applyFont="1" applyBorder="1" applyAlignment="1">
      <alignment horizontal="justify" vertical="top" wrapText="1"/>
    </xf>
    <xf numFmtId="9" fontId="23" fillId="0" borderId="3" xfId="1" applyNumberFormat="1" applyFont="1" applyBorder="1" applyAlignment="1">
      <alignment horizontal="left" vertical="top" wrapText="1"/>
    </xf>
    <xf numFmtId="10" fontId="23" fillId="0" borderId="2" xfId="1" applyNumberFormat="1" applyFont="1" applyBorder="1" applyAlignment="1" applyProtection="1">
      <alignment horizontal="justify" vertical="top" wrapText="1"/>
      <protection locked="0"/>
    </xf>
    <xf numFmtId="0" fontId="27" fillId="0" borderId="2" xfId="1" applyFont="1" applyBorder="1" applyAlignment="1">
      <alignment vertical="center" wrapText="1"/>
    </xf>
    <xf numFmtId="9" fontId="23" fillId="0" borderId="2" xfId="1" applyNumberFormat="1" applyFont="1" applyBorder="1" applyAlignment="1">
      <alignment horizontal="left" vertical="top" wrapText="1"/>
    </xf>
    <xf numFmtId="0" fontId="23" fillId="7" borderId="2" xfId="1" applyFont="1" applyFill="1" applyBorder="1" applyAlignment="1">
      <alignment horizontal="justify" vertical="center" wrapText="1"/>
    </xf>
    <xf numFmtId="0" fontId="23" fillId="4" borderId="2" xfId="1" applyFont="1" applyFill="1" applyBorder="1" applyAlignment="1">
      <alignment horizontal="justify" vertical="center" wrapText="1"/>
    </xf>
    <xf numFmtId="0" fontId="27" fillId="4" borderId="2" xfId="1" applyFont="1" applyFill="1" applyBorder="1" applyAlignment="1" applyProtection="1">
      <alignment horizontal="center" vertical="center" wrapText="1"/>
      <protection locked="0"/>
    </xf>
    <xf numFmtId="0" fontId="23" fillId="5" borderId="8" xfId="1" applyFont="1" applyFill="1" applyBorder="1" applyAlignment="1" applyProtection="1">
      <alignment horizontal="center" vertical="center" wrapText="1"/>
      <protection locked="0"/>
    </xf>
    <xf numFmtId="0" fontId="23" fillId="4" borderId="9" xfId="1" applyFont="1" applyFill="1" applyBorder="1" applyAlignment="1">
      <alignment horizontal="justify" vertical="center" wrapText="1"/>
    </xf>
    <xf numFmtId="10" fontId="23" fillId="4" borderId="9" xfId="1" applyNumberFormat="1" applyFont="1" applyFill="1" applyBorder="1" applyAlignment="1" applyProtection="1">
      <alignment horizontal="center" vertical="center" wrapText="1"/>
      <protection locked="0"/>
    </xf>
    <xf numFmtId="0" fontId="23" fillId="0" borderId="9" xfId="1" applyFont="1" applyBorder="1" applyAlignment="1">
      <alignment horizontal="justify" vertical="top" wrapText="1"/>
    </xf>
    <xf numFmtId="0" fontId="23" fillId="4" borderId="9" xfId="1" applyFont="1" applyFill="1" applyBorder="1" applyAlignment="1" applyProtection="1">
      <alignment horizontal="center" vertical="center" wrapText="1"/>
      <protection locked="0"/>
    </xf>
    <xf numFmtId="0" fontId="23" fillId="0" borderId="9" xfId="1" applyFont="1" applyBorder="1" applyAlignment="1" applyProtection="1">
      <alignment horizontal="justify" vertical="top" wrapText="1"/>
      <protection locked="0"/>
    </xf>
    <xf numFmtId="0" fontId="32" fillId="0" borderId="9" xfId="1" applyFont="1" applyBorder="1" applyAlignment="1" applyProtection="1">
      <alignment vertical="center" wrapText="1"/>
      <protection locked="0"/>
    </xf>
    <xf numFmtId="0" fontId="27" fillId="7" borderId="9" xfId="1" applyFont="1" applyFill="1" applyBorder="1" applyAlignment="1" applyProtection="1">
      <alignment horizontal="center" vertical="center" wrapText="1"/>
      <protection locked="0"/>
    </xf>
    <xf numFmtId="9" fontId="23" fillId="7" borderId="9" xfId="1" applyNumberFormat="1" applyFont="1" applyFill="1" applyBorder="1" applyAlignment="1">
      <alignment horizontal="center" vertical="center" wrapText="1"/>
    </xf>
    <xf numFmtId="9" fontId="27" fillId="7" borderId="9" xfId="1" applyNumberFormat="1" applyFont="1" applyFill="1" applyBorder="1" applyAlignment="1">
      <alignment horizontal="justify" vertical="top" wrapText="1"/>
    </xf>
    <xf numFmtId="0" fontId="23" fillId="0" borderId="0" xfId="1" applyFont="1" applyAlignment="1">
      <alignment vertical="center" wrapText="1"/>
    </xf>
    <xf numFmtId="0" fontId="23" fillId="4" borderId="0" xfId="1" applyFont="1" applyFill="1" applyAlignment="1">
      <alignment vertical="center" wrapText="1"/>
    </xf>
    <xf numFmtId="0" fontId="23" fillId="0" borderId="0" xfId="1" applyFont="1" applyAlignment="1" applyProtection="1">
      <alignment vertical="center" wrapText="1"/>
      <protection locked="0"/>
    </xf>
    <xf numFmtId="0" fontId="23" fillId="3" borderId="0" xfId="1" applyFont="1" applyFill="1" applyAlignment="1" applyProtection="1">
      <alignment vertical="center" wrapText="1"/>
      <protection locked="0"/>
    </xf>
    <xf numFmtId="0" fontId="23" fillId="4" borderId="0" xfId="1" applyFont="1" applyFill="1" applyAlignment="1" applyProtection="1">
      <alignment vertical="center" wrapText="1"/>
      <protection locked="0"/>
    </xf>
    <xf numFmtId="10" fontId="23" fillId="0" borderId="0" xfId="1" applyNumberFormat="1" applyFont="1" applyAlignment="1" applyProtection="1">
      <alignment vertical="center" wrapText="1"/>
      <protection locked="0"/>
    </xf>
    <xf numFmtId="0" fontId="27" fillId="4" borderId="0" xfId="1" applyFont="1" applyFill="1" applyAlignment="1">
      <alignment vertical="center" wrapText="1"/>
    </xf>
    <xf numFmtId="0" fontId="26" fillId="4" borderId="0" xfId="1" applyFont="1" applyFill="1" applyAlignment="1">
      <alignment vertical="center" wrapText="1"/>
    </xf>
    <xf numFmtId="1" fontId="23" fillId="2" borderId="9" xfId="2" applyNumberFormat="1" applyFont="1" applyFill="1" applyBorder="1" applyAlignment="1">
      <alignment horizontal="center" vertical="center" wrapText="1"/>
    </xf>
    <xf numFmtId="0" fontId="23" fillId="0" borderId="0" xfId="8" applyFont="1"/>
    <xf numFmtId="0" fontId="23" fillId="8" borderId="2" xfId="8" applyFont="1" applyFill="1" applyBorder="1" applyAlignment="1" applyProtection="1">
      <alignment horizontal="center" vertical="center" wrapText="1"/>
      <protection locked="0"/>
    </xf>
    <xf numFmtId="0" fontId="23" fillId="3" borderId="2" xfId="8" applyFont="1" applyFill="1" applyBorder="1" applyAlignment="1">
      <alignment horizontal="left" vertical="center" wrapText="1"/>
    </xf>
    <xf numFmtId="9" fontId="23" fillId="3" borderId="2" xfId="8" applyNumberFormat="1" applyFont="1" applyFill="1" applyBorder="1" applyAlignment="1" applyProtection="1">
      <alignment horizontal="center" vertical="center" wrapText="1"/>
      <protection locked="0"/>
    </xf>
    <xf numFmtId="0" fontId="23" fillId="2" borderId="2" xfId="8" applyFont="1" applyFill="1" applyBorder="1" applyAlignment="1">
      <alignment horizontal="center" vertical="center" wrapText="1"/>
    </xf>
    <xf numFmtId="10" fontId="23" fillId="3" borderId="2" xfId="8" applyNumberFormat="1" applyFont="1" applyFill="1" applyBorder="1" applyAlignment="1" applyProtection="1">
      <alignment horizontal="center" vertical="center" wrapText="1"/>
      <protection locked="0"/>
    </xf>
    <xf numFmtId="10" fontId="23" fillId="2" borderId="2" xfId="8" applyNumberFormat="1" applyFont="1" applyFill="1" applyBorder="1" applyAlignment="1" applyProtection="1">
      <alignment horizontal="center" vertical="center" wrapText="1"/>
      <protection locked="0"/>
    </xf>
    <xf numFmtId="0" fontId="23" fillId="3" borderId="2" xfId="8" applyFont="1" applyFill="1" applyBorder="1" applyAlignment="1">
      <alignment horizontal="justify" vertical="center" wrapText="1"/>
    </xf>
    <xf numFmtId="0" fontId="23" fillId="2" borderId="2" xfId="8" applyFont="1" applyFill="1" applyBorder="1" applyAlignment="1" applyProtection="1">
      <alignment horizontal="center" vertical="center" wrapText="1"/>
      <protection locked="0"/>
    </xf>
    <xf numFmtId="1" fontId="23" fillId="3" borderId="2" xfId="8" applyNumberFormat="1" applyFont="1" applyFill="1" applyBorder="1" applyAlignment="1" applyProtection="1">
      <alignment horizontal="center" vertical="center" wrapText="1"/>
      <protection locked="0"/>
    </xf>
    <xf numFmtId="0" fontId="27" fillId="3" borderId="2" xfId="8" applyFont="1" applyFill="1" applyBorder="1" applyAlignment="1" applyProtection="1">
      <alignment horizontal="center" vertical="center" wrapText="1"/>
      <protection locked="0"/>
    </xf>
    <xf numFmtId="0" fontId="23" fillId="3" borderId="2" xfId="8" applyFont="1" applyFill="1" applyBorder="1" applyAlignment="1" applyProtection="1">
      <alignment horizontal="left" vertical="center" wrapText="1"/>
      <protection locked="0"/>
    </xf>
    <xf numFmtId="0" fontId="23" fillId="2" borderId="2" xfId="8" quotePrefix="1" applyFont="1" applyFill="1" applyBorder="1" applyAlignment="1" applyProtection="1">
      <alignment horizontal="center" vertical="center" wrapText="1"/>
      <protection locked="0"/>
    </xf>
    <xf numFmtId="0" fontId="23" fillId="3" borderId="2" xfId="8" applyFont="1" applyFill="1" applyBorder="1" applyAlignment="1">
      <alignment horizontal="justify" vertical="top" wrapText="1"/>
    </xf>
    <xf numFmtId="9" fontId="23" fillId="3" borderId="2" xfId="8" applyNumberFormat="1" applyFont="1" applyFill="1" applyBorder="1" applyAlignment="1">
      <alignment horizontal="center" vertical="center" wrapText="1"/>
    </xf>
    <xf numFmtId="1" fontId="27" fillId="3" borderId="2" xfId="8" applyNumberFormat="1" applyFont="1" applyFill="1" applyBorder="1" applyAlignment="1" applyProtection="1">
      <alignment horizontal="center" vertical="center" wrapText="1"/>
      <protection locked="0"/>
    </xf>
    <xf numFmtId="9" fontId="23" fillId="3" borderId="2" xfId="8" applyNumberFormat="1" applyFont="1" applyFill="1" applyBorder="1" applyAlignment="1">
      <alignment horizontal="left" vertical="top" wrapText="1"/>
    </xf>
    <xf numFmtId="0" fontId="23" fillId="2" borderId="2" xfId="8" applyFont="1" applyFill="1" applyBorder="1" applyAlignment="1">
      <alignment horizontal="justify" vertical="top" wrapText="1"/>
    </xf>
    <xf numFmtId="0" fontId="23" fillId="3" borderId="2" xfId="8" applyFont="1" applyFill="1" applyBorder="1" applyAlignment="1">
      <alignment horizontal="center" vertical="center" wrapText="1"/>
    </xf>
    <xf numFmtId="9" fontId="23" fillId="3" borderId="2" xfId="8" applyNumberFormat="1" applyFont="1" applyFill="1" applyBorder="1" applyAlignment="1">
      <alignment horizontal="justify" vertical="top" wrapText="1"/>
    </xf>
    <xf numFmtId="0" fontId="23" fillId="3" borderId="2" xfId="8" applyFont="1" applyFill="1" applyBorder="1" applyAlignment="1" applyProtection="1">
      <alignment horizontal="center" vertical="center" wrapText="1"/>
      <protection locked="0"/>
    </xf>
    <xf numFmtId="0" fontId="27" fillId="3" borderId="2" xfId="8" applyFont="1" applyFill="1" applyBorder="1" applyAlignment="1">
      <alignment horizontal="justify" vertical="center" wrapText="1"/>
    </xf>
    <xf numFmtId="0" fontId="29" fillId="3" borderId="2" xfId="8" applyFont="1" applyFill="1" applyBorder="1" applyAlignment="1">
      <alignment vertical="center" wrapText="1"/>
    </xf>
    <xf numFmtId="0" fontId="23" fillId="0" borderId="0" xfId="8" applyFont="1" applyAlignment="1">
      <alignment vertical="center" wrapText="1"/>
    </xf>
    <xf numFmtId="0" fontId="23" fillId="4" borderId="0" xfId="8" applyFont="1" applyFill="1" applyAlignment="1">
      <alignment vertical="center" wrapText="1"/>
    </xf>
    <xf numFmtId="0" fontId="23" fillId="0" borderId="0" xfId="8" applyFont="1" applyAlignment="1" applyProtection="1">
      <alignment vertical="center" wrapText="1"/>
      <protection locked="0"/>
    </xf>
    <xf numFmtId="0" fontId="23" fillId="3" borderId="0" xfId="8" applyFont="1" applyFill="1" applyAlignment="1" applyProtection="1">
      <alignment vertical="center" wrapText="1"/>
      <protection locked="0"/>
    </xf>
    <xf numFmtId="0" fontId="23" fillId="4" borderId="0" xfId="8" applyFont="1" applyFill="1" applyAlignment="1" applyProtection="1">
      <alignment vertical="center" wrapText="1"/>
      <protection locked="0"/>
    </xf>
    <xf numFmtId="10" fontId="23" fillId="0" borderId="0" xfId="8" applyNumberFormat="1" applyFont="1" applyAlignment="1" applyProtection="1">
      <alignment vertical="center" wrapText="1"/>
      <protection locked="0"/>
    </xf>
    <xf numFmtId="0" fontId="27" fillId="0" borderId="0" xfId="8" applyFont="1" applyAlignment="1">
      <alignment vertical="center" wrapText="1"/>
    </xf>
    <xf numFmtId="9" fontId="23" fillId="0" borderId="0" xfId="8" applyNumberFormat="1" applyFont="1" applyAlignment="1" applyProtection="1">
      <alignment vertical="center" wrapText="1"/>
      <protection locked="0"/>
    </xf>
    <xf numFmtId="0" fontId="27" fillId="4" borderId="0" xfId="8" applyFont="1" applyFill="1" applyAlignment="1">
      <alignment vertical="center" wrapText="1"/>
    </xf>
    <xf numFmtId="0" fontId="26" fillId="4" borderId="0" xfId="8" applyFont="1" applyFill="1" applyAlignment="1">
      <alignment vertical="center" wrapText="1"/>
    </xf>
    <xf numFmtId="0" fontId="23" fillId="2" borderId="2" xfId="8" applyFont="1" applyFill="1" applyBorder="1" applyAlignment="1">
      <alignment horizontal="justify" vertical="center" wrapText="1"/>
    </xf>
    <xf numFmtId="9" fontId="23" fillId="2" borderId="2" xfId="8" applyNumberFormat="1" applyFont="1" applyFill="1" applyBorder="1" applyAlignment="1" applyProtection="1">
      <alignment horizontal="center" vertical="center" wrapText="1"/>
      <protection locked="0"/>
    </xf>
    <xf numFmtId="49" fontId="23" fillId="3" borderId="2" xfId="8" applyNumberFormat="1" applyFont="1" applyFill="1" applyBorder="1" applyAlignment="1">
      <alignment horizontal="justify" vertical="center" wrapText="1"/>
    </xf>
    <xf numFmtId="0" fontId="28" fillId="3" borderId="2" xfId="8" applyFont="1" applyFill="1" applyBorder="1" applyAlignment="1" applyProtection="1">
      <alignment vertical="center" wrapText="1"/>
      <protection locked="0"/>
    </xf>
    <xf numFmtId="0" fontId="27" fillId="6" borderId="42" xfId="8" applyFont="1" applyFill="1" applyBorder="1" applyAlignment="1" applyProtection="1">
      <alignment horizontal="center" vertical="center" wrapText="1"/>
      <protection locked="0"/>
    </xf>
    <xf numFmtId="9" fontId="23" fillId="6" borderId="42" xfId="8" applyNumberFormat="1" applyFont="1" applyFill="1" applyBorder="1" applyAlignment="1">
      <alignment horizontal="center" vertical="center" wrapText="1"/>
    </xf>
    <xf numFmtId="0" fontId="27" fillId="3" borderId="42" xfId="8" applyFont="1" applyFill="1" applyBorder="1" applyAlignment="1" applyProtection="1">
      <alignment horizontal="center" vertical="center" wrapText="1"/>
      <protection locked="0"/>
    </xf>
    <xf numFmtId="0" fontId="23" fillId="3" borderId="42" xfId="8" applyFont="1" applyFill="1" applyBorder="1" applyAlignment="1">
      <alignment horizontal="justify" vertical="top" wrapText="1"/>
    </xf>
    <xf numFmtId="0" fontId="27" fillId="6" borderId="2" xfId="8" applyFont="1" applyFill="1" applyBorder="1" applyAlignment="1" applyProtection="1">
      <alignment horizontal="center" vertical="center" wrapText="1"/>
      <protection locked="0"/>
    </xf>
    <xf numFmtId="2" fontId="27" fillId="6" borderId="2" xfId="8" applyNumberFormat="1" applyFont="1" applyFill="1" applyBorder="1" applyAlignment="1" applyProtection="1">
      <alignment horizontal="center" vertical="center" wrapText="1"/>
      <protection locked="0"/>
    </xf>
    <xf numFmtId="9" fontId="23" fillId="3" borderId="42" xfId="8" applyNumberFormat="1" applyFont="1" applyFill="1" applyBorder="1" applyAlignment="1">
      <alignment horizontal="left" vertical="top" wrapText="1"/>
    </xf>
    <xf numFmtId="9" fontId="23" fillId="3" borderId="43" xfId="8" applyNumberFormat="1" applyFont="1" applyFill="1" applyBorder="1" applyAlignment="1">
      <alignment horizontal="left" vertical="top" wrapText="1"/>
    </xf>
    <xf numFmtId="9" fontId="23" fillId="6" borderId="2" xfId="8" applyNumberFormat="1" applyFont="1" applyFill="1" applyBorder="1" applyAlignment="1">
      <alignment horizontal="center" vertical="center" wrapText="1"/>
    </xf>
    <xf numFmtId="9" fontId="23" fillId="6" borderId="44" xfId="8" applyNumberFormat="1" applyFont="1" applyFill="1" applyBorder="1" applyAlignment="1">
      <alignment horizontal="center" vertical="center" wrapText="1"/>
    </xf>
    <xf numFmtId="0" fontId="20" fillId="0" borderId="51" xfId="0" applyFont="1" applyBorder="1"/>
    <xf numFmtId="0" fontId="19" fillId="0" borderId="62" xfId="9" applyFont="1" applyBorder="1" applyAlignment="1">
      <alignment horizontal="justify" vertical="center"/>
    </xf>
    <xf numFmtId="0" fontId="19" fillId="0" borderId="63" xfId="9" applyFont="1" applyBorder="1" applyAlignment="1">
      <alignment horizontal="justify" vertical="center"/>
    </xf>
    <xf numFmtId="0" fontId="17" fillId="0" borderId="48" xfId="0" applyFont="1" applyBorder="1"/>
    <xf numFmtId="0" fontId="37" fillId="0" borderId="61" xfId="9" applyFont="1" applyBorder="1" applyAlignment="1">
      <alignment horizontal="justify" vertical="center"/>
    </xf>
    <xf numFmtId="0" fontId="0" fillId="0" borderId="2" xfId="0" applyBorder="1" applyAlignment="1" applyProtection="1">
      <alignment horizontal="center" vertical="center" wrapText="1"/>
      <protection locked="0"/>
    </xf>
    <xf numFmtId="0" fontId="0" fillId="0" borderId="2" xfId="0" applyBorder="1" applyAlignment="1">
      <alignment horizontal="left" vertical="center" wrapText="1"/>
    </xf>
    <xf numFmtId="0" fontId="0" fillId="0" borderId="2" xfId="0" applyBorder="1" applyAlignment="1" applyProtection="1">
      <alignment horizontal="justify" vertical="top" wrapText="1"/>
      <protection locked="0"/>
    </xf>
    <xf numFmtId="0" fontId="38" fillId="0" borderId="2" xfId="0" applyFont="1" applyBorder="1" applyAlignment="1" applyProtection="1">
      <alignment horizontal="center" vertical="center" wrapText="1"/>
      <protection locked="0"/>
    </xf>
    <xf numFmtId="0" fontId="0" fillId="0" borderId="0" xfId="0" applyAlignment="1">
      <alignment horizontal="justify" vertical="center"/>
    </xf>
    <xf numFmtId="0" fontId="0" fillId="0" borderId="46" xfId="0" applyBorder="1" applyAlignment="1">
      <alignment horizontal="justify" vertical="center"/>
    </xf>
    <xf numFmtId="0" fontId="39" fillId="0" borderId="0" xfId="0" applyFont="1" applyAlignment="1">
      <alignment horizontal="justify" vertical="center"/>
    </xf>
    <xf numFmtId="0" fontId="0" fillId="0" borderId="51" xfId="0" applyBorder="1" applyAlignment="1">
      <alignment horizontal="justify" vertical="center"/>
    </xf>
    <xf numFmtId="0" fontId="0" fillId="0" borderId="2" xfId="0" applyBorder="1" applyAlignment="1" applyProtection="1">
      <alignment horizontal="justify" vertical="center" wrapText="1"/>
      <protection locked="0"/>
    </xf>
    <xf numFmtId="9" fontId="23" fillId="2" borderId="64" xfId="2" applyFont="1" applyFill="1" applyBorder="1" applyAlignment="1">
      <alignment horizontal="center" vertical="center" wrapText="1"/>
    </xf>
    <xf numFmtId="0" fontId="24" fillId="3" borderId="64" xfId="0" applyFont="1" applyFill="1" applyBorder="1" applyAlignment="1">
      <alignment horizontal="justify" vertical="center" wrapText="1"/>
    </xf>
    <xf numFmtId="10" fontId="24" fillId="3" borderId="64" xfId="0" applyNumberFormat="1" applyFont="1" applyFill="1" applyBorder="1" applyAlignment="1" applyProtection="1">
      <alignment horizontal="center" vertical="center" wrapText="1"/>
      <protection locked="0"/>
    </xf>
    <xf numFmtId="0" fontId="23" fillId="2" borderId="64" xfId="0" applyFont="1" applyFill="1" applyBorder="1" applyAlignment="1" applyProtection="1">
      <alignment horizontal="center" vertical="center" wrapText="1"/>
      <protection locked="0"/>
    </xf>
    <xf numFmtId="0" fontId="23" fillId="3" borderId="64" xfId="0" applyFont="1" applyFill="1" applyBorder="1" applyAlignment="1">
      <alignment horizontal="center" vertical="center" wrapText="1"/>
    </xf>
    <xf numFmtId="0" fontId="23" fillId="3" borderId="64" xfId="0" applyFont="1" applyFill="1" applyBorder="1" applyAlignment="1" applyProtection="1">
      <alignment horizontal="justify" vertical="center" wrapText="1"/>
      <protection locked="0"/>
    </xf>
    <xf numFmtId="0" fontId="27" fillId="3" borderId="64" xfId="0" applyFont="1" applyFill="1" applyBorder="1" applyAlignment="1" applyProtection="1">
      <alignment horizontal="center" vertical="center" wrapText="1"/>
      <protection locked="0"/>
    </xf>
    <xf numFmtId="0" fontId="23" fillId="3" borderId="32" xfId="0" applyFont="1" applyFill="1" applyBorder="1" applyAlignment="1" applyProtection="1">
      <alignment horizontal="center" vertical="center" wrapText="1"/>
      <protection locked="0"/>
    </xf>
    <xf numFmtId="0" fontId="27" fillId="6" borderId="42" xfId="0" applyFont="1" applyFill="1" applyBorder="1" applyAlignment="1" applyProtection="1">
      <alignment horizontal="center" vertical="center" wrapText="1"/>
      <protection locked="0"/>
    </xf>
    <xf numFmtId="9" fontId="23" fillId="6" borderId="42" xfId="0" applyNumberFormat="1" applyFont="1" applyFill="1" applyBorder="1" applyAlignment="1">
      <alignment horizontal="center" vertical="center" wrapText="1"/>
    </xf>
    <xf numFmtId="0" fontId="27" fillId="3" borderId="42" xfId="0" applyFont="1" applyFill="1" applyBorder="1" applyAlignment="1" applyProtection="1">
      <alignment horizontal="center" vertical="center" wrapText="1"/>
      <protection locked="0"/>
    </xf>
    <xf numFmtId="0" fontId="23" fillId="3" borderId="42" xfId="0" applyFont="1" applyFill="1" applyBorder="1" applyAlignment="1">
      <alignment horizontal="justify" vertical="top" wrapText="1"/>
    </xf>
    <xf numFmtId="9" fontId="23" fillId="3" borderId="42" xfId="0" applyNumberFormat="1" applyFont="1" applyFill="1" applyBorder="1" applyAlignment="1">
      <alignment horizontal="left" vertical="top" wrapText="1"/>
    </xf>
    <xf numFmtId="0" fontId="28" fillId="3" borderId="64" xfId="0" applyFont="1" applyFill="1" applyBorder="1" applyAlignment="1">
      <alignment horizontal="justify" vertical="center" wrapText="1"/>
    </xf>
    <xf numFmtId="9" fontId="28" fillId="3" borderId="64" xfId="0" applyNumberFormat="1" applyFont="1" applyFill="1" applyBorder="1" applyAlignment="1" applyProtection="1">
      <alignment horizontal="center" vertical="center" wrapText="1"/>
      <protection locked="0"/>
    </xf>
    <xf numFmtId="9" fontId="28" fillId="2" borderId="64" xfId="0" applyNumberFormat="1" applyFont="1" applyFill="1" applyBorder="1" applyAlignment="1">
      <alignment horizontal="center" vertical="center" wrapText="1"/>
    </xf>
    <xf numFmtId="10" fontId="28" fillId="3" borderId="64" xfId="0" applyNumberFormat="1" applyFont="1" applyFill="1" applyBorder="1" applyAlignment="1" applyProtection="1">
      <alignment horizontal="center" vertical="center" wrapText="1"/>
      <protection locked="0"/>
    </xf>
    <xf numFmtId="0" fontId="28" fillId="3" borderId="64" xfId="0" applyFont="1" applyFill="1" applyBorder="1" applyAlignment="1">
      <alignment horizontal="center" vertical="center" wrapText="1"/>
    </xf>
    <xf numFmtId="0" fontId="23" fillId="3" borderId="64" xfId="0" applyFont="1" applyFill="1" applyBorder="1" applyAlignment="1" applyProtection="1">
      <alignment horizontal="center" vertical="center" wrapText="1"/>
      <protection locked="0"/>
    </xf>
    <xf numFmtId="0" fontId="23" fillId="4" borderId="0" xfId="0" applyFont="1" applyFill="1" applyAlignment="1" applyProtection="1">
      <alignment vertical="center" wrapText="1"/>
      <protection locked="0"/>
    </xf>
    <xf numFmtId="0" fontId="23" fillId="0" borderId="0" xfId="0" applyFont="1" applyAlignment="1" applyProtection="1">
      <alignment vertical="center" wrapText="1"/>
      <protection locked="0"/>
    </xf>
    <xf numFmtId="10" fontId="23" fillId="0" borderId="0" xfId="0" applyNumberFormat="1" applyFont="1" applyAlignment="1" applyProtection="1">
      <alignment vertical="center" wrapText="1"/>
      <protection locked="0"/>
    </xf>
    <xf numFmtId="0" fontId="23" fillId="0" borderId="0" xfId="0" applyFont="1" applyAlignment="1">
      <alignment vertical="center" wrapText="1"/>
    </xf>
    <xf numFmtId="0" fontId="23" fillId="4" borderId="0" xfId="0" applyFont="1" applyFill="1" applyAlignment="1">
      <alignment vertical="center" wrapText="1"/>
    </xf>
    <xf numFmtId="0" fontId="27" fillId="4" borderId="0" xfId="0" applyFont="1" applyFill="1" applyAlignment="1">
      <alignment vertical="center" wrapText="1"/>
    </xf>
    <xf numFmtId="0" fontId="28" fillId="0" borderId="0" xfId="0" applyFont="1"/>
    <xf numFmtId="0" fontId="23" fillId="2" borderId="0" xfId="1" applyFont="1" applyFill="1" applyAlignment="1" applyProtection="1">
      <alignment horizontal="justify" vertical="center" wrapText="1"/>
      <protection locked="0"/>
    </xf>
    <xf numFmtId="0" fontId="21" fillId="8" borderId="1" xfId="1" applyFont="1" applyFill="1" applyBorder="1" applyAlignment="1" applyProtection="1">
      <alignment horizontal="center" vertical="center" wrapText="1"/>
      <protection locked="0"/>
    </xf>
    <xf numFmtId="0" fontId="21" fillId="3" borderId="2" xfId="1" applyFont="1" applyFill="1" applyBorder="1" applyAlignment="1">
      <alignment horizontal="justify" vertical="center" wrapText="1"/>
    </xf>
    <xf numFmtId="9" fontId="21" fillId="3" borderId="2" xfId="1" applyNumberFormat="1" applyFont="1" applyFill="1" applyBorder="1" applyAlignment="1" applyProtection="1">
      <alignment horizontal="center" vertical="center" wrapText="1"/>
      <protection locked="0"/>
    </xf>
    <xf numFmtId="9" fontId="21" fillId="2" borderId="2" xfId="2" applyFont="1" applyFill="1" applyBorder="1" applyAlignment="1">
      <alignment horizontal="center" vertical="center" wrapText="1"/>
    </xf>
    <xf numFmtId="10" fontId="21" fillId="3" borderId="2" xfId="1" applyNumberFormat="1" applyFont="1" applyFill="1" applyBorder="1" applyAlignment="1" applyProtection="1">
      <alignment horizontal="center" vertical="center" wrapText="1"/>
      <protection locked="0"/>
    </xf>
    <xf numFmtId="0" fontId="21" fillId="2" borderId="2" xfId="1" applyFont="1" applyFill="1" applyBorder="1" applyAlignment="1">
      <alignment horizontal="center" vertical="center" wrapText="1"/>
    </xf>
    <xf numFmtId="10" fontId="21" fillId="2" borderId="2" xfId="1" applyNumberFormat="1" applyFont="1" applyFill="1" applyBorder="1" applyAlignment="1" applyProtection="1">
      <alignment horizontal="center" vertical="center" wrapText="1"/>
      <protection locked="0"/>
    </xf>
    <xf numFmtId="0" fontId="21" fillId="2" borderId="2" xfId="1" applyFont="1" applyFill="1" applyBorder="1" applyAlignment="1" applyProtection="1">
      <alignment horizontal="center" vertical="center" wrapText="1"/>
      <protection locked="0"/>
    </xf>
    <xf numFmtId="0" fontId="21" fillId="2" borderId="2" xfId="1" applyFont="1" applyFill="1" applyBorder="1" applyAlignment="1" applyProtection="1">
      <alignment horizontal="justify" vertical="center" wrapText="1"/>
      <protection locked="0"/>
    </xf>
    <xf numFmtId="0" fontId="33" fillId="3" borderId="2" xfId="1" applyFont="1" applyFill="1" applyBorder="1" applyAlignment="1" applyProtection="1">
      <alignment horizontal="center" vertical="center" wrapText="1"/>
      <protection locked="0"/>
    </xf>
    <xf numFmtId="0" fontId="33" fillId="6" borderId="2" xfId="1" applyFont="1" applyFill="1" applyBorder="1" applyAlignment="1" applyProtection="1">
      <alignment horizontal="center" vertical="center" wrapText="1"/>
      <protection locked="0"/>
    </xf>
    <xf numFmtId="9" fontId="21" fillId="6" borderId="2" xfId="1" applyNumberFormat="1" applyFont="1" applyFill="1" applyBorder="1" applyAlignment="1">
      <alignment horizontal="center" vertical="center" wrapText="1"/>
    </xf>
    <xf numFmtId="0" fontId="21" fillId="3" borderId="2" xfId="1" applyFont="1" applyFill="1" applyBorder="1" applyAlignment="1">
      <alignment horizontal="center" vertical="center" wrapText="1"/>
    </xf>
    <xf numFmtId="1" fontId="33" fillId="6" borderId="2" xfId="1" applyNumberFormat="1" applyFont="1" applyFill="1" applyBorder="1" applyAlignment="1" applyProtection="1">
      <alignment horizontal="center" vertical="center" wrapText="1"/>
      <protection locked="0"/>
    </xf>
    <xf numFmtId="9" fontId="21" fillId="3" borderId="2" xfId="1" applyNumberFormat="1" applyFont="1" applyFill="1" applyBorder="1" applyAlignment="1">
      <alignment horizontal="center" vertical="center" wrapText="1"/>
    </xf>
    <xf numFmtId="9" fontId="21" fillId="3" borderId="3" xfId="1" applyNumberFormat="1" applyFont="1" applyFill="1" applyBorder="1" applyAlignment="1">
      <alignment horizontal="center" vertical="center" wrapText="1"/>
    </xf>
    <xf numFmtId="0" fontId="21" fillId="3" borderId="0" xfId="1" applyFont="1" applyFill="1" applyAlignment="1" applyProtection="1">
      <alignment horizontal="center" vertical="center" wrapText="1"/>
      <protection locked="0"/>
    </xf>
    <xf numFmtId="0" fontId="21" fillId="3" borderId="2" xfId="1" applyFont="1" applyFill="1" applyBorder="1" applyAlignment="1" applyProtection="1">
      <alignment horizontal="center" vertical="center" wrapText="1"/>
      <protection locked="0"/>
    </xf>
    <xf numFmtId="9" fontId="21" fillId="6" borderId="3" xfId="1" applyNumberFormat="1" applyFont="1" applyFill="1" applyBorder="1" applyAlignment="1">
      <alignment horizontal="center" vertical="center" wrapText="1"/>
    </xf>
    <xf numFmtId="9" fontId="39" fillId="2" borderId="2" xfId="2" applyFont="1" applyFill="1" applyBorder="1" applyAlignment="1">
      <alignment horizontal="center" vertical="center" wrapText="1"/>
    </xf>
    <xf numFmtId="0" fontId="33" fillId="3" borderId="2" xfId="1" applyFont="1" applyFill="1" applyBorder="1" applyAlignment="1">
      <alignment horizontal="justify" vertical="center" wrapText="1"/>
    </xf>
    <xf numFmtId="0" fontId="21" fillId="8" borderId="8" xfId="1" applyFont="1" applyFill="1" applyBorder="1" applyAlignment="1" applyProtection="1">
      <alignment horizontal="center" vertical="center" wrapText="1"/>
      <protection locked="0"/>
    </xf>
    <xf numFmtId="0" fontId="21" fillId="3" borderId="9" xfId="1" applyFont="1" applyFill="1" applyBorder="1" applyAlignment="1">
      <alignment horizontal="justify" vertical="center" wrapText="1"/>
    </xf>
    <xf numFmtId="9" fontId="21" fillId="3" borderId="9" xfId="1" applyNumberFormat="1" applyFont="1" applyFill="1" applyBorder="1" applyAlignment="1" applyProtection="1">
      <alignment horizontal="center" vertical="center" wrapText="1"/>
      <protection locked="0"/>
    </xf>
    <xf numFmtId="0" fontId="21" fillId="2" borderId="9" xfId="1" applyFont="1" applyFill="1" applyBorder="1" applyAlignment="1">
      <alignment horizontal="center" vertical="center" wrapText="1"/>
    </xf>
    <xf numFmtId="10" fontId="21" fillId="3" borderId="9" xfId="1" applyNumberFormat="1" applyFont="1" applyFill="1" applyBorder="1" applyAlignment="1" applyProtection="1">
      <alignment horizontal="center" vertical="center" wrapText="1"/>
      <protection locked="0"/>
    </xf>
    <xf numFmtId="9" fontId="21" fillId="2" borderId="9" xfId="2" applyFont="1" applyFill="1" applyBorder="1" applyAlignment="1">
      <alignment horizontal="center" vertical="center" wrapText="1"/>
    </xf>
    <xf numFmtId="0" fontId="21" fillId="3" borderId="9" xfId="1" applyFont="1" applyFill="1" applyBorder="1" applyAlignment="1">
      <alignment horizontal="center" vertical="center" wrapText="1"/>
    </xf>
    <xf numFmtId="0" fontId="21" fillId="2" borderId="9" xfId="1" applyFont="1" applyFill="1" applyBorder="1" applyAlignment="1" applyProtection="1">
      <alignment horizontal="center" vertical="center" wrapText="1"/>
      <protection locked="0"/>
    </xf>
    <xf numFmtId="0" fontId="21" fillId="2" borderId="9" xfId="1" applyFont="1" applyFill="1" applyBorder="1" applyAlignment="1" applyProtection="1">
      <alignment horizontal="justify" vertical="center" wrapText="1"/>
      <protection locked="0"/>
    </xf>
    <xf numFmtId="0" fontId="33" fillId="6" borderId="37" xfId="1" applyFont="1" applyFill="1" applyBorder="1" applyAlignment="1" applyProtection="1">
      <alignment horizontal="center" vertical="center" wrapText="1"/>
      <protection locked="0"/>
    </xf>
    <xf numFmtId="9" fontId="21" fillId="6" borderId="37" xfId="1" applyNumberFormat="1" applyFont="1" applyFill="1" applyBorder="1" applyAlignment="1">
      <alignment horizontal="center" vertical="center" wrapText="1"/>
    </xf>
    <xf numFmtId="0" fontId="33" fillId="3" borderId="37" xfId="1" applyFont="1" applyFill="1" applyBorder="1" applyAlignment="1" applyProtection="1">
      <alignment horizontal="center" vertical="center" wrapText="1"/>
      <protection locked="0"/>
    </xf>
    <xf numFmtId="0" fontId="40" fillId="3" borderId="37" xfId="1" applyFont="1" applyFill="1" applyBorder="1" applyAlignment="1">
      <alignment horizontal="center" vertical="center" wrapText="1"/>
    </xf>
    <xf numFmtId="0" fontId="21" fillId="3" borderId="37" xfId="1" applyFont="1" applyFill="1" applyBorder="1" applyAlignment="1">
      <alignment horizontal="center" vertical="center" wrapText="1"/>
    </xf>
    <xf numFmtId="9" fontId="21" fillId="3" borderId="37" xfId="1" applyNumberFormat="1" applyFont="1" applyFill="1" applyBorder="1" applyAlignment="1">
      <alignment horizontal="center" vertical="center" wrapText="1"/>
    </xf>
    <xf numFmtId="9" fontId="21" fillId="3" borderId="40" xfId="1" applyNumberFormat="1" applyFont="1" applyFill="1" applyBorder="1" applyAlignment="1">
      <alignment horizontal="center" vertical="center" wrapText="1"/>
    </xf>
    <xf numFmtId="0" fontId="21" fillId="0" borderId="9" xfId="1" applyFont="1" applyBorder="1" applyAlignment="1" applyProtection="1">
      <alignment horizontal="center" vertical="center" wrapText="1"/>
      <protection locked="0"/>
    </xf>
    <xf numFmtId="0" fontId="23" fillId="0" borderId="2" xfId="1" applyFont="1" applyBorder="1" applyAlignment="1">
      <alignment horizontal="left" vertical="center" wrapText="1"/>
    </xf>
    <xf numFmtId="0" fontId="42" fillId="10" borderId="74" xfId="0" applyFont="1" applyFill="1" applyBorder="1" applyAlignment="1">
      <alignment horizontal="center" vertical="center" wrapText="1"/>
    </xf>
    <xf numFmtId="0" fontId="42" fillId="10" borderId="22" xfId="0" applyFont="1" applyFill="1" applyBorder="1" applyAlignment="1">
      <alignment horizontal="center" vertical="center" wrapText="1"/>
    </xf>
    <xf numFmtId="0" fontId="41" fillId="9" borderId="22" xfId="0" applyFont="1" applyFill="1" applyBorder="1" applyAlignment="1">
      <alignment vertical="center" wrapText="1"/>
    </xf>
    <xf numFmtId="0" fontId="41" fillId="0" borderId="0" xfId="0" applyFont="1" applyAlignment="1">
      <alignment vertical="center" wrapText="1"/>
    </xf>
    <xf numFmtId="0" fontId="41" fillId="9" borderId="74" xfId="0" applyFont="1" applyFill="1" applyBorder="1" applyAlignment="1">
      <alignment horizontal="center" vertical="center" wrapText="1"/>
    </xf>
    <xf numFmtId="0" fontId="41" fillId="9" borderId="22" xfId="0" applyFont="1" applyFill="1" applyBorder="1" applyAlignment="1">
      <alignment horizontal="left" vertical="center" wrapText="1"/>
    </xf>
    <xf numFmtId="0" fontId="23" fillId="3" borderId="9" xfId="1" applyFont="1" applyFill="1" applyBorder="1" applyAlignment="1">
      <alignment horizontal="left" vertical="center" wrapText="1"/>
    </xf>
    <xf numFmtId="0" fontId="21" fillId="2" borderId="2" xfId="1" applyFont="1" applyFill="1" applyBorder="1" applyAlignment="1" applyProtection="1">
      <alignment vertical="center" wrapText="1"/>
      <protection locked="0"/>
    </xf>
    <xf numFmtId="0" fontId="21" fillId="2" borderId="76" xfId="1" applyFont="1" applyFill="1" applyBorder="1" applyAlignment="1" applyProtection="1">
      <alignment vertical="center" wrapText="1"/>
      <protection locked="0"/>
    </xf>
    <xf numFmtId="0" fontId="23" fillId="11" borderId="2" xfId="0" applyFont="1" applyFill="1" applyBorder="1" applyAlignment="1">
      <alignment vertical="center" wrapText="1"/>
    </xf>
    <xf numFmtId="0" fontId="23" fillId="11" borderId="32" xfId="0" applyFont="1" applyFill="1" applyBorder="1" applyAlignment="1">
      <alignment vertical="center" wrapText="1"/>
    </xf>
    <xf numFmtId="0" fontId="23" fillId="11" borderId="4" xfId="0" applyFont="1" applyFill="1" applyBorder="1" applyAlignment="1">
      <alignment vertical="center" wrapText="1"/>
    </xf>
    <xf numFmtId="0" fontId="23" fillId="11" borderId="65" xfId="0" applyFont="1" applyFill="1" applyBorder="1" applyAlignment="1">
      <alignment vertical="center" wrapText="1"/>
    </xf>
    <xf numFmtId="0" fontId="23" fillId="11" borderId="77" xfId="0" applyFont="1" applyFill="1" applyBorder="1" applyAlignment="1">
      <alignment vertical="center" wrapText="1"/>
    </xf>
    <xf numFmtId="0" fontId="23" fillId="11" borderId="78" xfId="0" applyFont="1" applyFill="1" applyBorder="1" applyAlignment="1">
      <alignment vertical="center" wrapText="1"/>
    </xf>
    <xf numFmtId="9" fontId="43" fillId="0" borderId="2" xfId="0" applyNumberFormat="1" applyFont="1" applyBorder="1" applyAlignment="1">
      <alignment horizontal="center" vertical="center" wrapText="1"/>
    </xf>
    <xf numFmtId="2" fontId="43" fillId="0" borderId="2" xfId="1" applyNumberFormat="1" applyFont="1" applyBorder="1" applyAlignment="1">
      <alignment horizontal="center" vertical="center" wrapText="1"/>
    </xf>
    <xf numFmtId="10" fontId="43" fillId="0" borderId="2" xfId="1" applyNumberFormat="1" applyFont="1" applyBorder="1" applyAlignment="1" applyProtection="1">
      <alignment horizontal="center" vertical="center" wrapText="1"/>
      <protection locked="0"/>
    </xf>
    <xf numFmtId="9" fontId="44" fillId="12" borderId="2" xfId="0" applyNumberFormat="1" applyFont="1" applyFill="1" applyBorder="1" applyAlignment="1">
      <alignment horizontal="center" vertical="center" wrapText="1"/>
    </xf>
    <xf numFmtId="2" fontId="45" fillId="0" borderId="2" xfId="1" applyNumberFormat="1" applyFont="1" applyBorder="1" applyAlignment="1" applyProtection="1">
      <alignment horizontal="center" vertical="center" wrapText="1"/>
      <protection locked="0"/>
    </xf>
    <xf numFmtId="9" fontId="43" fillId="0" borderId="2" xfId="1" applyNumberFormat="1" applyFont="1" applyBorder="1" applyAlignment="1">
      <alignment horizontal="center" vertical="center" wrapText="1"/>
    </xf>
    <xf numFmtId="2" fontId="43" fillId="0" borderId="2" xfId="2" applyNumberFormat="1" applyFont="1" applyFill="1" applyBorder="1" applyAlignment="1">
      <alignment horizontal="center" vertical="center" wrapText="1"/>
    </xf>
    <xf numFmtId="9" fontId="43" fillId="0" borderId="4" xfId="0" applyNumberFormat="1" applyFont="1" applyBorder="1" applyAlignment="1">
      <alignment horizontal="center" vertical="center" wrapText="1"/>
    </xf>
    <xf numFmtId="0" fontId="43" fillId="12" borderId="4" xfId="0" applyFont="1" applyFill="1" applyBorder="1" applyAlignment="1">
      <alignment horizontal="center" vertical="center" wrapText="1"/>
    </xf>
    <xf numFmtId="1" fontId="43" fillId="0" borderId="2" xfId="1" applyNumberFormat="1" applyFont="1" applyBorder="1" applyAlignment="1">
      <alignment horizontal="center" vertical="center" wrapText="1"/>
    </xf>
    <xf numFmtId="0" fontId="45" fillId="0" borderId="2" xfId="1" applyFont="1" applyBorder="1" applyAlignment="1" applyProtection="1">
      <alignment horizontal="center" vertical="center" wrapText="1"/>
      <protection locked="0"/>
    </xf>
    <xf numFmtId="0" fontId="43" fillId="0" borderId="2" xfId="1" applyFont="1" applyBorder="1" applyAlignment="1">
      <alignment horizontal="center" vertical="center" wrapText="1"/>
    </xf>
    <xf numFmtId="9" fontId="43" fillId="0" borderId="79" xfId="0" applyNumberFormat="1" applyFont="1" applyBorder="1" applyAlignment="1">
      <alignment horizontal="center" vertical="center" wrapText="1"/>
    </xf>
    <xf numFmtId="10" fontId="43" fillId="0" borderId="2" xfId="1" applyNumberFormat="1" applyFont="1" applyBorder="1" applyAlignment="1">
      <alignment horizontal="center" vertical="center" wrapText="1"/>
    </xf>
    <xf numFmtId="9" fontId="45" fillId="0" borderId="2" xfId="1" applyNumberFormat="1" applyFont="1" applyBorder="1" applyAlignment="1" applyProtection="1">
      <alignment horizontal="center" vertical="center" wrapText="1"/>
      <protection locked="0"/>
    </xf>
    <xf numFmtId="0" fontId="43" fillId="12" borderId="79" xfId="0" applyFont="1" applyFill="1" applyBorder="1" applyAlignment="1">
      <alignment horizontal="center" vertical="center" wrapText="1"/>
    </xf>
    <xf numFmtId="9" fontId="43" fillId="0" borderId="2" xfId="3" applyFont="1" applyFill="1" applyBorder="1" applyAlignment="1">
      <alignment horizontal="center" vertical="center" wrapText="1"/>
    </xf>
    <xf numFmtId="9" fontId="43" fillId="0" borderId="80" xfId="0" applyNumberFormat="1" applyFont="1" applyBorder="1" applyAlignment="1">
      <alignment horizontal="center" vertical="center" wrapText="1"/>
    </xf>
    <xf numFmtId="0" fontId="43" fillId="12" borderId="80" xfId="0" applyFont="1" applyFill="1" applyBorder="1" applyAlignment="1">
      <alignment horizontal="center" vertical="center" wrapText="1"/>
    </xf>
    <xf numFmtId="9" fontId="43" fillId="0" borderId="9" xfId="1" applyNumberFormat="1" applyFont="1" applyBorder="1" applyAlignment="1">
      <alignment horizontal="center" vertical="center" wrapText="1"/>
    </xf>
    <xf numFmtId="10" fontId="43" fillId="0" borderId="9" xfId="1" applyNumberFormat="1" applyFont="1" applyBorder="1" applyAlignment="1" applyProtection="1">
      <alignment horizontal="center" vertical="center" wrapText="1"/>
      <protection locked="0"/>
    </xf>
    <xf numFmtId="9" fontId="44" fillId="12" borderId="4" xfId="0" applyNumberFormat="1" applyFont="1" applyFill="1" applyBorder="1" applyAlignment="1">
      <alignment horizontal="center" vertical="center" wrapText="1"/>
    </xf>
    <xf numFmtId="10" fontId="43" fillId="0" borderId="9" xfId="1" applyNumberFormat="1" applyFont="1" applyBorder="1" applyAlignment="1">
      <alignment horizontal="center" vertical="center" wrapText="1"/>
    </xf>
    <xf numFmtId="0" fontId="43" fillId="0" borderId="9" xfId="1" applyFont="1" applyBorder="1" applyAlignment="1">
      <alignment horizontal="center" vertical="center" wrapText="1"/>
    </xf>
    <xf numFmtId="10" fontId="43" fillId="0" borderId="9" xfId="2" applyNumberFormat="1"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32" xfId="0" applyFont="1" applyBorder="1" applyAlignment="1">
      <alignment horizontal="left" vertical="center" wrapText="1"/>
    </xf>
    <xf numFmtId="0" fontId="1" fillId="0" borderId="4" xfId="0" applyFont="1" applyBorder="1" applyAlignment="1">
      <alignment horizontal="left" vertical="center" wrapText="1"/>
    </xf>
    <xf numFmtId="0" fontId="1" fillId="0" borderId="65" xfId="0" applyFont="1" applyBorder="1" applyAlignment="1">
      <alignment horizontal="left" vertical="center" wrapText="1"/>
    </xf>
    <xf numFmtId="0" fontId="1" fillId="0" borderId="39" xfId="0" applyFont="1" applyBorder="1" applyAlignment="1">
      <alignment horizontal="left" vertical="center" wrapText="1"/>
    </xf>
    <xf numFmtId="0" fontId="1" fillId="0" borderId="66" xfId="0" applyFont="1" applyBorder="1" applyAlignment="1">
      <alignment horizontal="left" vertical="center" wrapText="1"/>
    </xf>
    <xf numFmtId="0" fontId="1" fillId="0" borderId="2" xfId="0" applyFont="1" applyBorder="1" applyAlignment="1">
      <alignment vertical="center" wrapText="1"/>
    </xf>
    <xf numFmtId="0" fontId="1" fillId="0" borderId="32" xfId="0" applyFont="1" applyBorder="1" applyAlignment="1">
      <alignment vertical="center" wrapText="1"/>
    </xf>
    <xf numFmtId="0" fontId="1" fillId="0" borderId="4" xfId="0" applyFont="1" applyBorder="1" applyAlignment="1">
      <alignment vertical="center" wrapText="1"/>
    </xf>
    <xf numFmtId="0" fontId="1" fillId="0" borderId="65" xfId="0" applyFont="1" applyBorder="1" applyAlignment="1">
      <alignment vertical="center" wrapText="1"/>
    </xf>
    <xf numFmtId="0" fontId="1" fillId="0" borderId="39" xfId="0" applyFont="1" applyBorder="1" applyAlignment="1">
      <alignment vertical="center" wrapText="1"/>
    </xf>
    <xf numFmtId="0" fontId="1" fillId="0" borderId="66" xfId="0" applyFont="1" applyBorder="1" applyAlignment="1">
      <alignment vertical="center" wrapText="1"/>
    </xf>
    <xf numFmtId="0" fontId="46" fillId="0" borderId="2" xfId="0" applyFont="1" applyBorder="1" applyAlignment="1">
      <alignment vertical="center" wrapText="1"/>
    </xf>
    <xf numFmtId="0" fontId="46" fillId="0" borderId="4" xfId="0" applyFont="1" applyBorder="1" applyAlignment="1">
      <alignment vertical="center" wrapText="1"/>
    </xf>
    <xf numFmtId="0" fontId="23" fillId="12" borderId="2" xfId="0" applyFont="1" applyFill="1" applyBorder="1" applyAlignment="1">
      <alignment horizontal="center" vertical="center" wrapText="1"/>
    </xf>
    <xf numFmtId="0" fontId="23" fillId="12" borderId="32" xfId="0" applyFont="1" applyFill="1" applyBorder="1" applyAlignment="1">
      <alignment horizontal="center" vertical="center" wrapText="1"/>
    </xf>
    <xf numFmtId="9" fontId="23" fillId="12" borderId="4" xfId="0" applyNumberFormat="1" applyFont="1" applyFill="1" applyBorder="1" applyAlignment="1">
      <alignment horizontal="center" vertical="center" wrapText="1"/>
    </xf>
    <xf numFmtId="9" fontId="23" fillId="12" borderId="65" xfId="0" applyNumberFormat="1" applyFont="1" applyFill="1" applyBorder="1" applyAlignment="1">
      <alignment horizontal="center" vertical="center" wrapText="1"/>
    </xf>
    <xf numFmtId="0" fontId="23" fillId="13" borderId="65" xfId="0" applyFont="1" applyFill="1" applyBorder="1" applyAlignment="1">
      <alignment horizontal="center" vertical="center" wrapText="1"/>
    </xf>
    <xf numFmtId="0" fontId="23" fillId="13" borderId="4" xfId="0" applyFont="1" applyFill="1" applyBorder="1" applyAlignment="1">
      <alignment horizontal="center" vertical="center" wrapText="1"/>
    </xf>
    <xf numFmtId="9" fontId="23" fillId="13" borderId="4" xfId="0" applyNumberFormat="1" applyFont="1" applyFill="1" applyBorder="1" applyAlignment="1">
      <alignment horizontal="center" vertical="center" wrapText="1"/>
    </xf>
    <xf numFmtId="9" fontId="23" fillId="13" borderId="65" xfId="0" applyNumberFormat="1" applyFont="1" applyFill="1" applyBorder="1" applyAlignment="1">
      <alignment horizontal="center" vertical="center" wrapText="1"/>
    </xf>
    <xf numFmtId="0" fontId="23" fillId="13" borderId="32" xfId="0" applyFont="1" applyFill="1" applyBorder="1" applyAlignment="1">
      <alignment horizontal="left" vertical="top" wrapText="1"/>
    </xf>
    <xf numFmtId="0" fontId="23" fillId="13" borderId="65" xfId="0" applyFont="1" applyFill="1" applyBorder="1" applyAlignment="1">
      <alignment horizontal="left" vertical="top" wrapText="1"/>
    </xf>
    <xf numFmtId="0" fontId="24" fillId="13" borderId="65" xfId="0" applyFont="1" applyFill="1" applyBorder="1" applyAlignment="1">
      <alignment horizontal="left" vertical="top" wrapText="1"/>
    </xf>
    <xf numFmtId="0" fontId="23" fillId="13" borderId="0" xfId="0" applyFont="1" applyFill="1" applyAlignment="1">
      <alignment horizontal="left" vertical="center" wrapText="1"/>
    </xf>
    <xf numFmtId="0" fontId="23" fillId="11" borderId="1" xfId="0" applyFont="1" applyFill="1" applyBorder="1" applyAlignment="1">
      <alignment horizontal="left" vertical="center" wrapText="1"/>
    </xf>
    <xf numFmtId="0" fontId="23" fillId="13" borderId="32" xfId="0" applyFont="1" applyFill="1" applyBorder="1" applyAlignment="1">
      <alignment horizontal="left" vertical="center" wrapText="1"/>
    </xf>
    <xf numFmtId="9" fontId="23" fillId="13" borderId="32" xfId="0" applyNumberFormat="1" applyFont="1" applyFill="1" applyBorder="1" applyAlignment="1">
      <alignment horizontal="left" vertical="center" wrapText="1"/>
    </xf>
    <xf numFmtId="9" fontId="24" fillId="12" borderId="32" xfId="0" applyNumberFormat="1" applyFont="1" applyFill="1" applyBorder="1" applyAlignment="1">
      <alignment horizontal="left" vertical="center" wrapText="1"/>
    </xf>
    <xf numFmtId="9" fontId="23" fillId="12" borderId="32" xfId="0" applyNumberFormat="1" applyFont="1" applyFill="1" applyBorder="1" applyAlignment="1">
      <alignment horizontal="left" vertical="center" wrapText="1"/>
    </xf>
    <xf numFmtId="10" fontId="23" fillId="13" borderId="32" xfId="0" applyNumberFormat="1" applyFont="1" applyFill="1" applyBorder="1" applyAlignment="1">
      <alignment horizontal="left" vertical="center" wrapText="1"/>
    </xf>
    <xf numFmtId="0" fontId="23" fillId="12" borderId="32" xfId="0" applyFont="1" applyFill="1" applyBorder="1" applyAlignment="1">
      <alignment horizontal="left" vertical="center" wrapText="1"/>
    </xf>
    <xf numFmtId="10" fontId="23" fillId="12" borderId="32" xfId="0" applyNumberFormat="1" applyFont="1" applyFill="1" applyBorder="1" applyAlignment="1">
      <alignment horizontal="left" vertical="center" wrapText="1"/>
    </xf>
    <xf numFmtId="0" fontId="24" fillId="13" borderId="32" xfId="0" applyFont="1" applyFill="1" applyBorder="1" applyAlignment="1">
      <alignment horizontal="left" vertical="center" wrapText="1"/>
    </xf>
    <xf numFmtId="9" fontId="24" fillId="13" borderId="32" xfId="0" applyNumberFormat="1" applyFont="1" applyFill="1" applyBorder="1" applyAlignment="1">
      <alignment horizontal="left" vertical="center" wrapText="1"/>
    </xf>
    <xf numFmtId="9" fontId="47" fillId="11" borderId="81" xfId="0" applyNumberFormat="1" applyFont="1" applyFill="1" applyBorder="1" applyAlignment="1">
      <alignment horizontal="left" vertical="center" wrapText="1"/>
    </xf>
    <xf numFmtId="0" fontId="46" fillId="11" borderId="81" xfId="0" applyFont="1" applyFill="1" applyBorder="1" applyAlignment="1">
      <alignment horizontal="left" vertical="center" wrapText="1"/>
    </xf>
    <xf numFmtId="9" fontId="24" fillId="11" borderId="32" xfId="0" applyNumberFormat="1" applyFont="1" applyFill="1" applyBorder="1" applyAlignment="1">
      <alignment horizontal="left" vertical="center" wrapText="1"/>
    </xf>
    <xf numFmtId="0" fontId="23" fillId="11" borderId="32" xfId="0" applyFont="1" applyFill="1" applyBorder="1" applyAlignment="1">
      <alignment horizontal="left" vertical="center" wrapText="1"/>
    </xf>
    <xf numFmtId="0" fontId="23" fillId="13" borderId="70" xfId="0" applyFont="1" applyFill="1" applyBorder="1" applyAlignment="1">
      <alignment horizontal="left" vertical="center" wrapText="1"/>
    </xf>
    <xf numFmtId="0" fontId="23" fillId="11" borderId="72" xfId="0" applyFont="1" applyFill="1" applyBorder="1" applyAlignment="1">
      <alignment horizontal="left" vertical="center" wrapText="1"/>
    </xf>
    <xf numFmtId="0" fontId="23" fillId="13" borderId="65" xfId="0" applyFont="1" applyFill="1" applyBorder="1" applyAlignment="1">
      <alignment horizontal="left" vertical="center" wrapText="1"/>
    </xf>
    <xf numFmtId="9" fontId="23" fillId="13" borderId="65" xfId="0" applyNumberFormat="1" applyFont="1" applyFill="1" applyBorder="1" applyAlignment="1">
      <alignment horizontal="left" vertical="center" wrapText="1"/>
    </xf>
    <xf numFmtId="9" fontId="23" fillId="12" borderId="65" xfId="0" applyNumberFormat="1" applyFont="1" applyFill="1" applyBorder="1" applyAlignment="1">
      <alignment horizontal="left" vertical="center" wrapText="1"/>
    </xf>
    <xf numFmtId="10" fontId="23" fillId="13" borderId="65" xfId="0" applyNumberFormat="1" applyFont="1" applyFill="1" applyBorder="1" applyAlignment="1">
      <alignment horizontal="left" vertical="center" wrapText="1"/>
    </xf>
    <xf numFmtId="0" fontId="23" fillId="12" borderId="65" xfId="0" applyFont="1" applyFill="1" applyBorder="1" applyAlignment="1">
      <alignment horizontal="left" vertical="center" wrapText="1"/>
    </xf>
    <xf numFmtId="9" fontId="24" fillId="12" borderId="65" xfId="0" applyNumberFormat="1" applyFont="1" applyFill="1" applyBorder="1" applyAlignment="1">
      <alignment horizontal="left" vertical="center" wrapText="1"/>
    </xf>
    <xf numFmtId="10" fontId="23" fillId="12" borderId="65" xfId="0" applyNumberFormat="1" applyFont="1" applyFill="1" applyBorder="1" applyAlignment="1">
      <alignment horizontal="left" vertical="center" wrapText="1"/>
    </xf>
    <xf numFmtId="0" fontId="24" fillId="13" borderId="65" xfId="0" applyFont="1" applyFill="1" applyBorder="1" applyAlignment="1">
      <alignment horizontal="left" vertical="center" wrapText="1"/>
    </xf>
    <xf numFmtId="9" fontId="24" fillId="13" borderId="65" xfId="0" applyNumberFormat="1" applyFont="1" applyFill="1" applyBorder="1" applyAlignment="1">
      <alignment horizontal="left" vertical="center" wrapText="1"/>
    </xf>
    <xf numFmtId="0" fontId="46" fillId="11" borderId="65" xfId="0" applyFont="1" applyFill="1" applyBorder="1" applyAlignment="1">
      <alignment horizontal="left" vertical="center" wrapText="1"/>
    </xf>
    <xf numFmtId="9" fontId="24" fillId="11" borderId="65" xfId="0" applyNumberFormat="1" applyFont="1" applyFill="1" applyBorder="1" applyAlignment="1">
      <alignment horizontal="left" vertical="center" wrapText="1"/>
    </xf>
    <xf numFmtId="0" fontId="23" fillId="11" borderId="65" xfId="0" applyFont="1" applyFill="1" applyBorder="1" applyAlignment="1">
      <alignment horizontal="left" vertical="center" wrapText="1"/>
    </xf>
    <xf numFmtId="0" fontId="23" fillId="11" borderId="73" xfId="0" applyFont="1" applyFill="1" applyBorder="1" applyAlignment="1">
      <alignment horizontal="left" vertical="center" wrapText="1"/>
    </xf>
    <xf numFmtId="0" fontId="23" fillId="11" borderId="82" xfId="0" applyFont="1" applyFill="1" applyBorder="1" applyAlignment="1">
      <alignment horizontal="left" vertical="center" wrapText="1"/>
    </xf>
    <xf numFmtId="0" fontId="23" fillId="13" borderId="78" xfId="0" applyFont="1" applyFill="1" applyBorder="1" applyAlignment="1">
      <alignment horizontal="left" vertical="center" wrapText="1"/>
    </xf>
    <xf numFmtId="9" fontId="23" fillId="13" borderId="78" xfId="0" applyNumberFormat="1" applyFont="1" applyFill="1" applyBorder="1" applyAlignment="1">
      <alignment horizontal="left" vertical="center" wrapText="1"/>
    </xf>
    <xf numFmtId="9" fontId="23" fillId="12" borderId="78" xfId="0" applyNumberFormat="1" applyFont="1" applyFill="1" applyBorder="1" applyAlignment="1">
      <alignment horizontal="left" vertical="center" wrapText="1"/>
    </xf>
    <xf numFmtId="10" fontId="23" fillId="13" borderId="78" xfId="0" applyNumberFormat="1" applyFont="1" applyFill="1" applyBorder="1" applyAlignment="1">
      <alignment horizontal="left" vertical="center" wrapText="1"/>
    </xf>
    <xf numFmtId="0" fontId="23" fillId="12" borderId="78" xfId="0" applyFont="1" applyFill="1" applyBorder="1" applyAlignment="1">
      <alignment horizontal="left" vertical="center" wrapText="1"/>
    </xf>
    <xf numFmtId="9" fontId="24" fillId="12" borderId="78" xfId="0" applyNumberFormat="1" applyFont="1" applyFill="1" applyBorder="1" applyAlignment="1">
      <alignment horizontal="left" vertical="center" wrapText="1"/>
    </xf>
    <xf numFmtId="10" fontId="23" fillId="12" borderId="78" xfId="0" applyNumberFormat="1" applyFont="1" applyFill="1" applyBorder="1" applyAlignment="1">
      <alignment horizontal="left" vertical="center" wrapText="1"/>
    </xf>
    <xf numFmtId="0" fontId="24" fillId="12" borderId="78" xfId="0" applyFont="1" applyFill="1" applyBorder="1" applyAlignment="1">
      <alignment horizontal="left" vertical="center" wrapText="1"/>
    </xf>
    <xf numFmtId="9" fontId="24" fillId="13" borderId="78" xfId="0" applyNumberFormat="1" applyFont="1" applyFill="1" applyBorder="1" applyAlignment="1">
      <alignment horizontal="left" vertical="center" wrapText="1"/>
    </xf>
    <xf numFmtId="9" fontId="24" fillId="11" borderId="78" xfId="0" applyNumberFormat="1" applyFont="1" applyFill="1" applyBorder="1" applyAlignment="1">
      <alignment horizontal="left" vertical="center" wrapText="1"/>
    </xf>
    <xf numFmtId="0" fontId="23" fillId="11" borderId="78" xfId="0" applyFont="1" applyFill="1" applyBorder="1" applyAlignment="1">
      <alignment horizontal="left" vertical="center" wrapText="1"/>
    </xf>
    <xf numFmtId="0" fontId="23" fillId="11" borderId="22" xfId="0" applyFont="1" applyFill="1" applyBorder="1" applyAlignment="1">
      <alignment horizontal="left" vertical="center" wrapText="1"/>
    </xf>
    <xf numFmtId="0" fontId="23" fillId="12" borderId="0" xfId="0" applyFont="1" applyFill="1" applyAlignment="1">
      <alignment horizontal="left" vertical="center" wrapText="1"/>
    </xf>
    <xf numFmtId="0" fontId="23" fillId="0" borderId="0" xfId="0" applyFont="1" applyAlignment="1">
      <alignment horizontal="left" vertical="center" wrapText="1"/>
    </xf>
    <xf numFmtId="10" fontId="23" fillId="0" borderId="0" xfId="0" applyNumberFormat="1" applyFont="1" applyAlignment="1">
      <alignment horizontal="left" vertical="center" wrapText="1"/>
    </xf>
    <xf numFmtId="0" fontId="24" fillId="12" borderId="0" xfId="0" applyFont="1" applyFill="1" applyAlignment="1">
      <alignment horizontal="left" vertical="center" wrapText="1"/>
    </xf>
    <xf numFmtId="0" fontId="23" fillId="14" borderId="2" xfId="1" applyFont="1" applyFill="1" applyBorder="1" applyAlignment="1" applyProtection="1">
      <alignment horizontal="center" vertical="center" wrapText="1"/>
      <protection locked="0"/>
    </xf>
    <xf numFmtId="0" fontId="27" fillId="0" borderId="2" xfId="1" applyFont="1" applyBorder="1" applyAlignment="1" applyProtection="1">
      <alignment horizontal="left" vertical="center" wrapText="1"/>
      <protection locked="0"/>
    </xf>
    <xf numFmtId="0" fontId="27" fillId="0" borderId="2" xfId="1" applyFont="1" applyBorder="1" applyAlignment="1" applyProtection="1">
      <alignment horizontal="left" vertical="top" wrapText="1"/>
      <protection locked="0"/>
    </xf>
    <xf numFmtId="9" fontId="23" fillId="14" borderId="2" xfId="2" applyFont="1" applyFill="1" applyBorder="1" applyAlignment="1">
      <alignment horizontal="center" vertical="center" wrapText="1"/>
    </xf>
    <xf numFmtId="0" fontId="23" fillId="0" borderId="2" xfId="1" applyFont="1" applyBorder="1" applyAlignment="1" applyProtection="1">
      <alignment horizontal="left" vertical="center" wrapText="1"/>
      <protection locked="0"/>
    </xf>
    <xf numFmtId="9" fontId="27" fillId="0" borderId="2" xfId="10" applyFont="1" applyFill="1" applyBorder="1" applyAlignment="1" applyProtection="1">
      <alignment horizontal="center" vertical="center" wrapText="1"/>
      <protection locked="0"/>
    </xf>
    <xf numFmtId="9" fontId="23" fillId="0" borderId="2" xfId="1" applyNumberFormat="1" applyFont="1" applyBorder="1" applyAlignment="1">
      <alignment horizontal="left" vertical="center" wrapText="1"/>
    </xf>
    <xf numFmtId="165" fontId="23" fillId="3" borderId="2" xfId="2" applyNumberFormat="1" applyFont="1" applyFill="1" applyBorder="1" applyAlignment="1">
      <alignment horizontal="center" vertical="center" wrapText="1"/>
    </xf>
    <xf numFmtId="9" fontId="23" fillId="3" borderId="2" xfId="2" applyFont="1" applyFill="1" applyBorder="1" applyAlignment="1">
      <alignment horizontal="center" vertical="center" wrapText="1"/>
    </xf>
    <xf numFmtId="9" fontId="23" fillId="3" borderId="2" xfId="1" applyNumberFormat="1" applyFont="1" applyFill="1" applyBorder="1" applyAlignment="1">
      <alignment horizontal="left" vertical="center" wrapText="1"/>
    </xf>
    <xf numFmtId="9" fontId="18" fillId="0" borderId="2" xfId="9" applyNumberFormat="1" applyFill="1" applyBorder="1" applyAlignment="1">
      <alignment horizontal="left" vertical="top" wrapText="1"/>
    </xf>
    <xf numFmtId="0" fontId="49" fillId="2" borderId="2" xfId="1" applyFont="1" applyFill="1" applyBorder="1" applyAlignment="1" applyProtection="1">
      <alignment vertical="center" wrapText="1"/>
      <protection locked="0"/>
    </xf>
    <xf numFmtId="9" fontId="49" fillId="6" borderId="2" xfId="1" applyNumberFormat="1" applyFont="1" applyFill="1" applyBorder="1" applyAlignment="1">
      <alignment horizontal="center" vertical="center" wrapText="1"/>
    </xf>
    <xf numFmtId="0" fontId="50" fillId="6" borderId="76" xfId="1" applyFont="1" applyFill="1" applyBorder="1" applyAlignment="1" applyProtection="1">
      <alignment horizontal="center" vertical="center" wrapText="1"/>
      <protection locked="0"/>
    </xf>
    <xf numFmtId="9" fontId="49" fillId="6" borderId="76" xfId="1" applyNumberFormat="1" applyFont="1" applyFill="1" applyBorder="1" applyAlignment="1">
      <alignment horizontal="center" vertical="center" wrapText="1"/>
    </xf>
    <xf numFmtId="0" fontId="23" fillId="11" borderId="2" xfId="0" applyFont="1" applyFill="1" applyBorder="1" applyAlignment="1">
      <alignment horizontal="center" vertical="center" wrapText="1"/>
    </xf>
    <xf numFmtId="9" fontId="33" fillId="3" borderId="2" xfId="1" applyNumberFormat="1" applyFont="1" applyFill="1" applyBorder="1" applyAlignment="1" applyProtection="1">
      <alignment horizontal="center" vertical="center" wrapText="1"/>
      <protection locked="0"/>
    </xf>
    <xf numFmtId="9" fontId="33" fillId="6" borderId="2" xfId="1" applyNumberFormat="1" applyFont="1" applyFill="1" applyBorder="1" applyAlignment="1" applyProtection="1">
      <alignment horizontal="center" vertical="center" wrapText="1"/>
      <protection locked="0"/>
    </xf>
    <xf numFmtId="9" fontId="24" fillId="6" borderId="2" xfId="1" applyNumberFormat="1" applyFont="1" applyFill="1" applyBorder="1" applyAlignment="1">
      <alignment horizontal="center" vertical="center" wrapText="1"/>
    </xf>
    <xf numFmtId="9" fontId="52" fillId="3" borderId="2" xfId="2" applyFont="1" applyFill="1" applyBorder="1" applyAlignment="1" applyProtection="1">
      <alignment horizontal="center" vertical="center" wrapText="1"/>
      <protection locked="0"/>
    </xf>
    <xf numFmtId="10" fontId="53" fillId="3" borderId="2" xfId="1" applyNumberFormat="1" applyFont="1" applyFill="1" applyBorder="1" applyAlignment="1" applyProtection="1">
      <alignment horizontal="center" vertical="center" wrapText="1"/>
      <protection locked="0"/>
    </xf>
    <xf numFmtId="164" fontId="27" fillId="3" borderId="2" xfId="1" applyNumberFormat="1" applyFont="1" applyFill="1" applyBorder="1" applyAlignment="1" applyProtection="1">
      <alignment horizontal="center" vertical="center" wrapText="1"/>
      <protection locked="0"/>
    </xf>
    <xf numFmtId="164" fontId="53" fillId="3" borderId="2" xfId="1" applyNumberFormat="1" applyFont="1" applyFill="1" applyBorder="1" applyAlignment="1" applyProtection="1">
      <alignment horizontal="center" vertical="center" wrapText="1"/>
      <protection locked="0"/>
    </xf>
    <xf numFmtId="0" fontId="46" fillId="0" borderId="83" xfId="0" applyFont="1" applyBorder="1" applyAlignment="1">
      <alignment wrapText="1"/>
    </xf>
    <xf numFmtId="9" fontId="51" fillId="0" borderId="0" xfId="0" applyNumberFormat="1" applyFont="1" applyAlignment="1">
      <alignment horizontal="center" vertical="center" wrapText="1"/>
    </xf>
    <xf numFmtId="0" fontId="23" fillId="0" borderId="0" xfId="0" applyFont="1" applyAlignment="1">
      <alignment textRotation="1" wrapText="1"/>
    </xf>
    <xf numFmtId="0" fontId="23" fillId="12" borderId="0" xfId="0" applyFont="1" applyFill="1" applyAlignment="1">
      <alignment textRotation="1" wrapText="1"/>
    </xf>
    <xf numFmtId="0" fontId="23" fillId="0" borderId="0" xfId="0" applyFont="1" applyAlignment="1">
      <alignment wrapText="1"/>
    </xf>
    <xf numFmtId="0" fontId="23" fillId="12" borderId="0" xfId="0" applyFont="1" applyFill="1" applyAlignment="1">
      <alignment wrapText="1"/>
    </xf>
    <xf numFmtId="0" fontId="54" fillId="0" borderId="0" xfId="0" applyFont="1"/>
    <xf numFmtId="0" fontId="23" fillId="0" borderId="0" xfId="0" applyFont="1" applyAlignment="1">
      <alignment horizontal="center" vertical="top" wrapText="1"/>
    </xf>
    <xf numFmtId="0" fontId="23" fillId="12" borderId="0" xfId="0" applyFont="1" applyFill="1" applyAlignment="1">
      <alignment horizontal="center" vertical="top" wrapText="1"/>
    </xf>
    <xf numFmtId="10" fontId="23" fillId="0" borderId="0" xfId="0" applyNumberFormat="1" applyFont="1" applyAlignment="1">
      <alignment horizontal="center" vertical="top" wrapText="1"/>
    </xf>
    <xf numFmtId="0" fontId="23" fillId="13" borderId="0" xfId="0" applyFont="1" applyFill="1" applyAlignment="1">
      <alignment horizontal="center" vertical="center" wrapText="1"/>
    </xf>
    <xf numFmtId="0" fontId="23" fillId="11" borderId="72" xfId="0" applyFont="1" applyFill="1" applyBorder="1" applyAlignment="1">
      <alignment horizontal="center" vertical="center" wrapText="1"/>
    </xf>
    <xf numFmtId="0" fontId="23" fillId="12" borderId="65" xfId="0" applyFont="1" applyFill="1" applyBorder="1" applyAlignment="1">
      <alignment horizontal="center" vertical="center" wrapText="1"/>
    </xf>
    <xf numFmtId="10" fontId="23" fillId="13" borderId="65" xfId="0" applyNumberFormat="1" applyFont="1" applyFill="1" applyBorder="1" applyAlignment="1">
      <alignment horizontal="center" vertical="center" wrapText="1"/>
    </xf>
    <xf numFmtId="10" fontId="23" fillId="12" borderId="65" xfId="0" applyNumberFormat="1" applyFont="1" applyFill="1" applyBorder="1" applyAlignment="1">
      <alignment horizontal="center" vertical="center" wrapText="1"/>
    </xf>
    <xf numFmtId="0" fontId="24" fillId="13" borderId="65" xfId="0" applyFont="1" applyFill="1" applyBorder="1" applyAlignment="1">
      <alignment horizontal="center" vertical="center" wrapText="1"/>
    </xf>
    <xf numFmtId="0" fontId="24" fillId="11" borderId="65" xfId="0" applyFont="1" applyFill="1" applyBorder="1" applyAlignment="1">
      <alignment horizontal="center" vertical="center" wrapText="1"/>
    </xf>
    <xf numFmtId="0" fontId="23" fillId="11" borderId="65" xfId="0" applyFont="1" applyFill="1" applyBorder="1" applyAlignment="1">
      <alignment horizontal="center" vertical="center" wrapText="1"/>
    </xf>
    <xf numFmtId="0" fontId="23" fillId="13" borderId="73" xfId="0" applyFont="1" applyFill="1" applyBorder="1" applyAlignment="1">
      <alignment horizontal="center" vertical="center" wrapText="1"/>
    </xf>
    <xf numFmtId="0" fontId="23" fillId="11" borderId="73" xfId="0" applyFont="1" applyFill="1" applyBorder="1" applyAlignment="1">
      <alignment horizontal="center" vertical="center" wrapText="1"/>
    </xf>
    <xf numFmtId="0" fontId="24" fillId="12" borderId="65" xfId="0" applyFont="1" applyFill="1" applyBorder="1" applyAlignment="1">
      <alignment horizontal="center" vertical="center" wrapText="1"/>
    </xf>
    <xf numFmtId="9" fontId="23" fillId="11" borderId="65" xfId="0" applyNumberFormat="1" applyFont="1" applyFill="1" applyBorder="1" applyAlignment="1">
      <alignment horizontal="center" vertical="center" wrapText="1"/>
    </xf>
    <xf numFmtId="0" fontId="23" fillId="11" borderId="82" xfId="0" applyFont="1" applyFill="1" applyBorder="1" applyAlignment="1">
      <alignment horizontal="center" vertical="center" wrapText="1"/>
    </xf>
    <xf numFmtId="0" fontId="23" fillId="13" borderId="78" xfId="0" applyFont="1" applyFill="1" applyBorder="1" applyAlignment="1">
      <alignment horizontal="center" vertical="center" wrapText="1"/>
    </xf>
    <xf numFmtId="9" fontId="23" fillId="13" borderId="78" xfId="0" applyNumberFormat="1" applyFont="1" applyFill="1" applyBorder="1" applyAlignment="1">
      <alignment horizontal="center" vertical="center" wrapText="1"/>
    </xf>
    <xf numFmtId="0" fontId="23" fillId="12" borderId="78" xfId="0" applyFont="1" applyFill="1" applyBorder="1" applyAlignment="1">
      <alignment horizontal="center" vertical="center" wrapText="1"/>
    </xf>
    <xf numFmtId="10" fontId="23" fillId="13" borderId="78" xfId="0" applyNumberFormat="1" applyFont="1" applyFill="1" applyBorder="1" applyAlignment="1">
      <alignment horizontal="center" vertical="center" wrapText="1"/>
    </xf>
    <xf numFmtId="10" fontId="23" fillId="12" borderId="78" xfId="0" applyNumberFormat="1" applyFont="1" applyFill="1" applyBorder="1" applyAlignment="1">
      <alignment horizontal="center" vertical="center" wrapText="1"/>
    </xf>
    <xf numFmtId="0" fontId="24" fillId="12" borderId="78" xfId="0" applyFont="1" applyFill="1" applyBorder="1" applyAlignment="1">
      <alignment horizontal="center" vertical="center" wrapText="1"/>
    </xf>
    <xf numFmtId="0" fontId="24" fillId="13" borderId="78" xfId="0" applyFont="1" applyFill="1" applyBorder="1" applyAlignment="1">
      <alignment horizontal="center" vertical="center" wrapText="1"/>
    </xf>
    <xf numFmtId="0" fontId="24" fillId="11" borderId="78" xfId="0" applyFont="1" applyFill="1" applyBorder="1" applyAlignment="1">
      <alignment horizontal="center" vertical="center" wrapText="1"/>
    </xf>
    <xf numFmtId="0" fontId="23" fillId="11" borderId="78" xfId="0" applyFont="1" applyFill="1" applyBorder="1" applyAlignment="1">
      <alignment horizontal="center" vertical="center" wrapText="1"/>
    </xf>
    <xf numFmtId="0" fontId="23" fillId="11" borderId="22" xfId="0" applyFont="1" applyFill="1" applyBorder="1" applyAlignment="1">
      <alignment horizontal="center" vertical="center" wrapText="1"/>
    </xf>
    <xf numFmtId="0" fontId="23" fillId="0" borderId="0" xfId="0" applyFont="1"/>
    <xf numFmtId="0" fontId="30" fillId="0" borderId="0" xfId="0" applyFont="1" applyAlignment="1">
      <alignment wrapText="1"/>
    </xf>
    <xf numFmtId="0" fontId="30" fillId="12" borderId="0" xfId="0" applyFont="1" applyFill="1" applyAlignment="1">
      <alignment wrapText="1"/>
    </xf>
    <xf numFmtId="10" fontId="30" fillId="0" borderId="0" xfId="0" applyNumberFormat="1" applyFont="1" applyAlignment="1">
      <alignment wrapText="1"/>
    </xf>
    <xf numFmtId="0" fontId="56" fillId="12" borderId="0" xfId="0" applyFont="1" applyFill="1" applyAlignment="1">
      <alignment wrapText="1"/>
    </xf>
    <xf numFmtId="0" fontId="57" fillId="12" borderId="0" xfId="0" applyFont="1" applyFill="1" applyAlignment="1">
      <alignment wrapText="1"/>
    </xf>
    <xf numFmtId="9" fontId="23" fillId="0" borderId="65" xfId="0" applyNumberFormat="1" applyFont="1" applyBorder="1" applyAlignment="1">
      <alignment vertical="center" wrapText="1"/>
    </xf>
    <xf numFmtId="0" fontId="23" fillId="11" borderId="84" xfId="0" applyFont="1" applyFill="1" applyBorder="1" applyAlignment="1">
      <alignment vertical="center" wrapText="1"/>
    </xf>
    <xf numFmtId="9" fontId="23" fillId="0" borderId="65" xfId="0" applyNumberFormat="1" applyFont="1" applyBorder="1" applyAlignment="1">
      <alignment horizontal="center" vertical="center" wrapText="1"/>
    </xf>
    <xf numFmtId="9" fontId="23" fillId="0" borderId="66" xfId="0" applyNumberFormat="1" applyFont="1" applyBorder="1" applyAlignment="1">
      <alignment horizontal="center" vertical="center" wrapText="1"/>
    </xf>
    <xf numFmtId="9" fontId="23" fillId="11" borderId="66" xfId="0" applyNumberFormat="1" applyFont="1" applyFill="1" applyBorder="1" applyAlignment="1">
      <alignment horizontal="center" vertical="center" wrapText="1"/>
    </xf>
    <xf numFmtId="0" fontId="23" fillId="0" borderId="84" xfId="0" applyFont="1" applyBorder="1" applyAlignment="1">
      <alignment horizontal="center" vertical="center" wrapText="1"/>
    </xf>
    <xf numFmtId="0" fontId="23" fillId="11" borderId="84" xfId="0" applyFont="1" applyFill="1" applyBorder="1" applyAlignment="1">
      <alignment horizontal="center" vertical="center" wrapText="1"/>
    </xf>
    <xf numFmtId="0" fontId="23" fillId="13" borderId="65" xfId="0" applyFont="1" applyFill="1" applyBorder="1" applyAlignment="1">
      <alignment vertical="center" wrapText="1"/>
    </xf>
    <xf numFmtId="0" fontId="23" fillId="0" borderId="65" xfId="0" applyFont="1" applyBorder="1" applyAlignment="1">
      <alignment vertical="center" wrapText="1"/>
    </xf>
    <xf numFmtId="0" fontId="36" fillId="0" borderId="65" xfId="0" applyFont="1" applyBorder="1" applyAlignment="1">
      <alignment vertical="center" wrapText="1"/>
    </xf>
    <xf numFmtId="0" fontId="23" fillId="0" borderId="78" xfId="0" applyFont="1" applyBorder="1" applyAlignment="1">
      <alignment vertical="center" wrapText="1"/>
    </xf>
    <xf numFmtId="0" fontId="30" fillId="0" borderId="0" xfId="0" applyFont="1" applyAlignment="1">
      <alignment vertical="center" wrapText="1"/>
    </xf>
    <xf numFmtId="0" fontId="23" fillId="0" borderId="72" xfId="0" applyFont="1" applyBorder="1" applyAlignment="1">
      <alignment vertical="center" wrapText="1"/>
    </xf>
    <xf numFmtId="0" fontId="55" fillId="0" borderId="65" xfId="0" applyFont="1" applyBorder="1" applyAlignment="1">
      <alignment vertical="center" wrapText="1"/>
    </xf>
    <xf numFmtId="9" fontId="55" fillId="0" borderId="65" xfId="0" applyNumberFormat="1" applyFont="1" applyBorder="1" applyAlignment="1">
      <alignment vertical="center" wrapText="1"/>
    </xf>
    <xf numFmtId="10" fontId="23" fillId="0" borderId="65" xfId="0" applyNumberFormat="1" applyFont="1" applyBorder="1" applyAlignment="1">
      <alignment vertical="center" wrapText="1"/>
    </xf>
    <xf numFmtId="0" fontId="30" fillId="0" borderId="65" xfId="0" applyFont="1" applyBorder="1" applyAlignment="1">
      <alignment vertical="center" wrapText="1"/>
    </xf>
    <xf numFmtId="0" fontId="24" fillId="13" borderId="65" xfId="0" applyFont="1" applyFill="1" applyBorder="1" applyAlignment="1">
      <alignment vertical="center" wrapText="1"/>
    </xf>
    <xf numFmtId="0" fontId="24" fillId="11" borderId="65" xfId="0" applyFont="1" applyFill="1" applyBorder="1" applyAlignment="1">
      <alignment vertical="center" wrapText="1"/>
    </xf>
    <xf numFmtId="0" fontId="23" fillId="13" borderId="73" xfId="0" applyFont="1" applyFill="1" applyBorder="1" applyAlignment="1">
      <alignment vertical="center" wrapText="1"/>
    </xf>
    <xf numFmtId="0" fontId="30" fillId="13" borderId="0" xfId="0" applyFont="1" applyFill="1" applyAlignment="1">
      <alignment vertical="center" wrapText="1"/>
    </xf>
    <xf numFmtId="0" fontId="23" fillId="0" borderId="0" xfId="1" applyFont="1" applyAlignment="1">
      <alignment vertical="center"/>
    </xf>
    <xf numFmtId="0" fontId="23" fillId="11" borderId="73" xfId="0" applyFont="1" applyFill="1" applyBorder="1" applyAlignment="1">
      <alignment vertical="center" wrapText="1"/>
    </xf>
    <xf numFmtId="9" fontId="55" fillId="0" borderId="78" xfId="0" applyNumberFormat="1" applyFont="1" applyBorder="1" applyAlignment="1">
      <alignment vertical="center" wrapText="1"/>
    </xf>
    <xf numFmtId="0" fontId="35" fillId="0" borderId="65" xfId="0" applyFont="1" applyBorder="1" applyAlignment="1">
      <alignment vertical="center" wrapText="1"/>
    </xf>
    <xf numFmtId="0" fontId="24" fillId="13" borderId="66" xfId="0" applyFont="1" applyFill="1" applyBorder="1" applyAlignment="1">
      <alignment vertical="center" wrapText="1"/>
    </xf>
    <xf numFmtId="0" fontId="23" fillId="13" borderId="66" xfId="0" applyFont="1" applyFill="1" applyBorder="1" applyAlignment="1">
      <alignment vertical="center" wrapText="1"/>
    </xf>
    <xf numFmtId="0" fontId="24" fillId="11" borderId="66" xfId="0" applyFont="1" applyFill="1" applyBorder="1" applyAlignment="1">
      <alignment vertical="center" wrapText="1"/>
    </xf>
    <xf numFmtId="0" fontId="23" fillId="11" borderId="66" xfId="0" applyFont="1" applyFill="1" applyBorder="1" applyAlignment="1">
      <alignment vertical="center" wrapText="1"/>
    </xf>
    <xf numFmtId="0" fontId="23" fillId="11" borderId="19" xfId="0" applyFont="1" applyFill="1" applyBorder="1" applyAlignment="1">
      <alignment vertical="center" wrapText="1"/>
    </xf>
    <xf numFmtId="0" fontId="23" fillId="0" borderId="82" xfId="0" applyFont="1" applyBorder="1" applyAlignment="1">
      <alignment vertical="center" wrapText="1"/>
    </xf>
    <xf numFmtId="9" fontId="23" fillId="0" borderId="78" xfId="0" applyNumberFormat="1" applyFont="1" applyBorder="1" applyAlignment="1">
      <alignment vertical="center" wrapText="1"/>
    </xf>
    <xf numFmtId="9" fontId="55" fillId="0" borderId="84" xfId="0" applyNumberFormat="1" applyFont="1" applyBorder="1" applyAlignment="1">
      <alignment vertical="center" wrapText="1"/>
    </xf>
    <xf numFmtId="0" fontId="55" fillId="0" borderId="78" xfId="0" applyFont="1" applyBorder="1" applyAlignment="1">
      <alignment vertical="center" wrapText="1"/>
    </xf>
    <xf numFmtId="0" fontId="24" fillId="13" borderId="84" xfId="0" applyFont="1" applyFill="1" applyBorder="1" applyAlignment="1">
      <alignment vertical="center" wrapText="1"/>
    </xf>
    <xf numFmtId="0" fontId="23" fillId="13" borderId="84" xfId="0" applyFont="1" applyFill="1" applyBorder="1" applyAlignment="1">
      <alignment vertical="center" wrapText="1"/>
    </xf>
    <xf numFmtId="0" fontId="24" fillId="11" borderId="84" xfId="0" applyFont="1" applyFill="1" applyBorder="1" applyAlignment="1">
      <alignment vertical="center" wrapText="1"/>
    </xf>
    <xf numFmtId="0" fontId="23" fillId="11" borderId="89" xfId="0" applyFont="1" applyFill="1" applyBorder="1" applyAlignment="1">
      <alignment vertical="center" wrapText="1"/>
    </xf>
    <xf numFmtId="0" fontId="23" fillId="0" borderId="72" xfId="0" applyFont="1" applyBorder="1" applyAlignment="1">
      <alignment horizontal="center" vertical="center" wrapText="1"/>
    </xf>
    <xf numFmtId="0" fontId="23" fillId="0" borderId="65" xfId="0" applyFont="1" applyBorder="1" applyAlignment="1">
      <alignment horizontal="center" vertical="center" wrapText="1"/>
    </xf>
    <xf numFmtId="0" fontId="24" fillId="0" borderId="65"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32" xfId="0" applyFont="1" applyBorder="1" applyAlignment="1">
      <alignment horizontal="center" vertical="center" wrapText="1"/>
    </xf>
    <xf numFmtId="9" fontId="23" fillId="0" borderId="32" xfId="0" applyNumberFormat="1" applyFont="1" applyBorder="1" applyAlignment="1">
      <alignment horizontal="center" vertical="center" wrapText="1"/>
    </xf>
    <xf numFmtId="0" fontId="23" fillId="0" borderId="78" xfId="0" applyFont="1" applyBorder="1" applyAlignment="1">
      <alignment horizontal="center" vertical="center" wrapText="1"/>
    </xf>
    <xf numFmtId="0" fontId="23" fillId="0" borderId="82" xfId="0" applyFont="1" applyBorder="1" applyAlignment="1">
      <alignment horizontal="center" vertical="center" wrapText="1"/>
    </xf>
    <xf numFmtId="0" fontId="24" fillId="0" borderId="78" xfId="0" applyFont="1" applyBorder="1" applyAlignment="1">
      <alignment horizontal="center" vertical="center" wrapText="1"/>
    </xf>
    <xf numFmtId="0" fontId="23" fillId="13" borderId="22" xfId="0" applyFont="1" applyFill="1" applyBorder="1" applyAlignment="1">
      <alignment horizontal="center" vertical="center" wrapText="1"/>
    </xf>
    <xf numFmtId="0" fontId="23" fillId="12" borderId="0" xfId="0" applyFont="1" applyFill="1" applyAlignment="1">
      <alignment horizontal="center" vertical="center" wrapText="1"/>
    </xf>
    <xf numFmtId="9" fontId="23" fillId="0" borderId="0" xfId="0" applyNumberFormat="1" applyFont="1" applyAlignment="1">
      <alignment horizontal="center" vertical="center" wrapText="1"/>
    </xf>
    <xf numFmtId="0" fontId="54" fillId="0" borderId="0" xfId="0" applyFont="1" applyAlignment="1">
      <alignment horizontal="center" vertical="center"/>
    </xf>
    <xf numFmtId="0" fontId="58" fillId="0" borderId="0" xfId="0" applyFont="1" applyAlignment="1">
      <alignment horizontal="center" vertical="center"/>
    </xf>
    <xf numFmtId="0" fontId="59" fillId="0" borderId="0" xfId="0" applyFont="1" applyAlignment="1">
      <alignment horizontal="center" vertical="center"/>
    </xf>
    <xf numFmtId="9" fontId="23" fillId="6" borderId="6" xfId="1" applyNumberFormat="1" applyFont="1" applyFill="1" applyBorder="1" applyAlignment="1">
      <alignment horizontal="justify" vertical="center" wrapText="1"/>
    </xf>
    <xf numFmtId="9" fontId="23" fillId="6" borderId="2" xfId="1" applyNumberFormat="1" applyFont="1" applyFill="1" applyBorder="1" applyAlignment="1">
      <alignment horizontal="justify" vertical="center" wrapText="1"/>
    </xf>
    <xf numFmtId="9" fontId="60" fillId="3" borderId="2" xfId="3" applyFont="1" applyFill="1" applyBorder="1" applyAlignment="1" applyProtection="1">
      <alignment horizontal="center" vertical="center" wrapText="1"/>
      <protection locked="0"/>
    </xf>
    <xf numFmtId="9" fontId="60" fillId="6" borderId="42" xfId="3" applyFont="1" applyFill="1" applyBorder="1" applyAlignment="1" applyProtection="1">
      <alignment horizontal="center" vertical="center" wrapText="1"/>
      <protection locked="0"/>
    </xf>
    <xf numFmtId="9" fontId="46" fillId="6" borderId="42" xfId="0" applyNumberFormat="1" applyFont="1" applyFill="1" applyBorder="1" applyAlignment="1">
      <alignment horizontal="left" vertical="center" wrapText="1"/>
    </xf>
    <xf numFmtId="9" fontId="60" fillId="6" borderId="2" xfId="3" applyFont="1" applyFill="1" applyBorder="1" applyAlignment="1" applyProtection="1">
      <alignment horizontal="center" vertical="center" wrapText="1"/>
      <protection locked="0"/>
    </xf>
    <xf numFmtId="9" fontId="46" fillId="6" borderId="2" xfId="0" applyNumberFormat="1" applyFont="1" applyFill="1" applyBorder="1" applyAlignment="1">
      <alignment horizontal="left" vertical="center" wrapText="1"/>
    </xf>
    <xf numFmtId="9" fontId="60" fillId="6" borderId="37" xfId="3" applyFont="1" applyFill="1" applyBorder="1" applyAlignment="1" applyProtection="1">
      <alignment horizontal="center" vertical="center" wrapText="1"/>
      <protection locked="0"/>
    </xf>
    <xf numFmtId="9" fontId="46" fillId="6" borderId="37" xfId="0" applyNumberFormat="1" applyFont="1" applyFill="1" applyBorder="1" applyAlignment="1">
      <alignment horizontal="left" vertical="center" wrapText="1"/>
    </xf>
    <xf numFmtId="9" fontId="53" fillId="6" borderId="9" xfId="1" applyNumberFormat="1" applyFont="1" applyFill="1" applyBorder="1" applyAlignment="1" applyProtection="1">
      <alignment horizontal="center" vertical="center" wrapText="1"/>
      <protection locked="0"/>
    </xf>
    <xf numFmtId="9" fontId="27" fillId="3" borderId="2" xfId="8" applyNumberFormat="1" applyFont="1" applyFill="1" applyBorder="1" applyAlignment="1" applyProtection="1">
      <alignment horizontal="center" vertical="center" wrapText="1"/>
      <protection locked="0"/>
    </xf>
    <xf numFmtId="9" fontId="27" fillId="6" borderId="42" xfId="8" applyNumberFormat="1" applyFont="1" applyFill="1" applyBorder="1" applyAlignment="1" applyProtection="1">
      <alignment horizontal="center" vertical="center" wrapText="1"/>
      <protection locked="0"/>
    </xf>
    <xf numFmtId="9" fontId="23" fillId="0" borderId="78" xfId="0" applyNumberFormat="1" applyFont="1" applyBorder="1" applyAlignment="1">
      <alignment horizontal="center" vertical="center" wrapText="1"/>
    </xf>
    <xf numFmtId="10" fontId="23" fillId="0" borderId="0" xfId="0" applyNumberFormat="1" applyFont="1" applyAlignment="1">
      <alignment horizontal="center" vertical="center" wrapText="1"/>
    </xf>
    <xf numFmtId="9" fontId="47" fillId="9" borderId="81" xfId="0" applyNumberFormat="1" applyFont="1" applyFill="1" applyBorder="1" applyAlignment="1">
      <alignment horizontal="left" vertical="center" wrapText="1"/>
    </xf>
    <xf numFmtId="0" fontId="47" fillId="9" borderId="65" xfId="0" applyFont="1" applyFill="1" applyBorder="1" applyAlignment="1">
      <alignment horizontal="left" vertical="center" wrapText="1"/>
    </xf>
    <xf numFmtId="0" fontId="47" fillId="9" borderId="66" xfId="0" applyFont="1" applyFill="1" applyBorder="1" applyAlignment="1">
      <alignment horizontal="left" vertical="center" wrapText="1"/>
    </xf>
    <xf numFmtId="9" fontId="47" fillId="9" borderId="32" xfId="0" applyNumberFormat="1" applyFont="1" applyFill="1" applyBorder="1" applyAlignment="1">
      <alignment horizontal="left" vertical="center" wrapText="1"/>
    </xf>
    <xf numFmtId="0" fontId="23" fillId="13" borderId="0" xfId="0" applyFont="1" applyFill="1" applyAlignment="1">
      <alignment wrapText="1"/>
    </xf>
    <xf numFmtId="9" fontId="27" fillId="6" borderId="42" xfId="0" applyNumberFormat="1" applyFont="1" applyFill="1" applyBorder="1" applyAlignment="1" applyProtection="1">
      <alignment horizontal="center" vertical="center" wrapText="1"/>
      <protection locked="0"/>
    </xf>
    <xf numFmtId="9" fontId="24" fillId="13" borderId="2" xfId="0" applyNumberFormat="1" applyFont="1" applyFill="1" applyBorder="1" applyAlignment="1">
      <alignment horizontal="center" vertical="center" wrapText="1"/>
    </xf>
    <xf numFmtId="0" fontId="54" fillId="0" borderId="32" xfId="0" applyFont="1" applyBorder="1" applyAlignment="1">
      <alignment horizontal="center" vertical="center" wrapText="1"/>
    </xf>
    <xf numFmtId="0" fontId="23" fillId="11" borderId="32" xfId="0" applyFont="1" applyFill="1" applyBorder="1" applyAlignment="1">
      <alignment horizontal="center" vertical="center" wrapText="1"/>
    </xf>
    <xf numFmtId="9" fontId="24" fillId="13" borderId="4" xfId="0" applyNumberFormat="1" applyFont="1" applyFill="1" applyBorder="1" applyAlignment="1">
      <alignment horizontal="center" vertical="center" wrapText="1"/>
    </xf>
    <xf numFmtId="0" fontId="54" fillId="0" borderId="65" xfId="0" applyFont="1" applyBorder="1" applyAlignment="1">
      <alignment horizontal="center" vertical="center" wrapText="1"/>
    </xf>
    <xf numFmtId="9" fontId="24" fillId="0" borderId="65" xfId="0" applyNumberFormat="1" applyFont="1" applyBorder="1" applyAlignment="1">
      <alignment horizontal="center" vertical="center" wrapText="1"/>
    </xf>
    <xf numFmtId="9" fontId="24" fillId="13" borderId="78" xfId="0" applyNumberFormat="1" applyFont="1" applyFill="1" applyBorder="1" applyAlignment="1">
      <alignment horizontal="center" vertical="center" wrapText="1"/>
    </xf>
    <xf numFmtId="9" fontId="23" fillId="3" borderId="0" xfId="0" applyNumberFormat="1" applyFont="1" applyFill="1" applyAlignment="1" applyProtection="1">
      <alignment horizontal="center" vertical="center" wrapText="1"/>
      <protection locked="0"/>
    </xf>
    <xf numFmtId="9" fontId="24" fillId="13" borderId="69" xfId="0" applyNumberFormat="1" applyFont="1" applyFill="1" applyBorder="1" applyAlignment="1">
      <alignment horizontal="center" vertical="center" wrapText="1"/>
    </xf>
    <xf numFmtId="0" fontId="61" fillId="0" borderId="2" xfId="0" applyFont="1" applyBorder="1" applyAlignment="1">
      <alignment horizontal="center" vertical="center" wrapText="1"/>
    </xf>
    <xf numFmtId="0" fontId="61" fillId="0" borderId="32" xfId="0" applyFont="1" applyBorder="1" applyAlignment="1">
      <alignment horizontal="center" vertical="center" wrapText="1"/>
    </xf>
    <xf numFmtId="9" fontId="24" fillId="13" borderId="71" xfId="0" applyNumberFormat="1" applyFont="1" applyFill="1" applyBorder="1" applyAlignment="1">
      <alignment horizontal="center" vertical="center" wrapText="1"/>
    </xf>
    <xf numFmtId="0" fontId="61" fillId="0" borderId="4" xfId="0" applyFont="1" applyBorder="1" applyAlignment="1">
      <alignment horizontal="center" vertical="center" wrapText="1"/>
    </xf>
    <xf numFmtId="0" fontId="61" fillId="0" borderId="65" xfId="0" applyFont="1" applyBorder="1" applyAlignment="1">
      <alignment horizontal="center" vertical="center" wrapText="1"/>
    </xf>
    <xf numFmtId="0" fontId="61" fillId="0" borderId="65" xfId="0" applyFont="1" applyBorder="1" applyAlignment="1">
      <alignment horizontal="center" vertical="center"/>
    </xf>
    <xf numFmtId="9" fontId="24" fillId="13" borderId="77" xfId="0" applyNumberFormat="1" applyFont="1" applyFill="1" applyBorder="1" applyAlignment="1">
      <alignment horizontal="center" vertical="center" wrapText="1"/>
    </xf>
    <xf numFmtId="9" fontId="24" fillId="13" borderId="21" xfId="0" applyNumberFormat="1" applyFont="1" applyFill="1" applyBorder="1" applyAlignment="1">
      <alignment horizontal="center" vertical="center" wrapText="1"/>
    </xf>
    <xf numFmtId="9" fontId="62" fillId="9" borderId="2" xfId="0" applyNumberFormat="1" applyFont="1" applyFill="1" applyBorder="1" applyAlignment="1" applyProtection="1">
      <alignment horizontal="center" vertical="center" wrapText="1"/>
      <protection locked="0"/>
    </xf>
    <xf numFmtId="9" fontId="62" fillId="9" borderId="42" xfId="0" applyNumberFormat="1" applyFont="1" applyFill="1" applyBorder="1" applyAlignment="1" applyProtection="1">
      <alignment horizontal="center" vertical="center" wrapText="1"/>
      <protection locked="0"/>
    </xf>
    <xf numFmtId="9" fontId="63" fillId="9" borderId="42" xfId="0" applyNumberFormat="1" applyFont="1" applyFill="1" applyBorder="1" applyAlignment="1">
      <alignment horizontal="left" vertical="top" wrapText="1"/>
    </xf>
    <xf numFmtId="9" fontId="63" fillId="9" borderId="42" xfId="0" applyNumberFormat="1" applyFont="1" applyFill="1" applyBorder="1" applyAlignment="1">
      <alignment horizontal="left" vertical="center" wrapText="1"/>
    </xf>
    <xf numFmtId="9" fontId="63" fillId="9" borderId="2" xfId="0" applyNumberFormat="1" applyFont="1" applyFill="1" applyBorder="1" applyAlignment="1">
      <alignment horizontal="left" vertical="top" wrapText="1"/>
    </xf>
    <xf numFmtId="9" fontId="63" fillId="9" borderId="2" xfId="0" applyNumberFormat="1" applyFont="1" applyFill="1" applyBorder="1" applyAlignment="1">
      <alignment horizontal="center" vertical="center" wrapText="1"/>
    </xf>
    <xf numFmtId="0" fontId="62" fillId="9" borderId="2" xfId="0" applyFont="1" applyFill="1" applyBorder="1" applyAlignment="1" applyProtection="1">
      <alignment horizontal="center" vertical="center" wrapText="1"/>
      <protection locked="0"/>
    </xf>
    <xf numFmtId="9" fontId="23" fillId="3" borderId="0" xfId="1" applyNumberFormat="1" applyFont="1" applyFill="1" applyAlignment="1" applyProtection="1">
      <alignment horizontal="center" vertical="center" wrapText="1"/>
      <protection locked="0"/>
    </xf>
    <xf numFmtId="9" fontId="23" fillId="0" borderId="0" xfId="1" applyNumberFormat="1" applyFont="1" applyAlignment="1" applyProtection="1">
      <alignment horizontal="center" vertical="center" wrapText="1"/>
      <protection locked="0"/>
    </xf>
    <xf numFmtId="9" fontId="30" fillId="0" borderId="0" xfId="0" applyNumberFormat="1" applyFont="1" applyAlignment="1">
      <alignment wrapText="1"/>
    </xf>
    <xf numFmtId="164" fontId="23" fillId="0" borderId="0" xfId="1" applyNumberFormat="1" applyFont="1" applyAlignment="1" applyProtection="1">
      <alignment horizontal="center" vertical="center" wrapText="1"/>
      <protection locked="0"/>
    </xf>
    <xf numFmtId="9" fontId="23" fillId="2" borderId="2" xfId="8" applyNumberFormat="1" applyFont="1" applyFill="1" applyBorder="1" applyAlignment="1">
      <alignment horizontal="center" vertical="center" wrapText="1"/>
    </xf>
    <xf numFmtId="9" fontId="23" fillId="2" borderId="0" xfId="0" applyNumberFormat="1" applyFont="1" applyFill="1" applyAlignment="1">
      <alignment horizontal="center" vertical="center" wrapText="1"/>
    </xf>
    <xf numFmtId="10" fontId="23" fillId="0" borderId="0" xfId="0" applyNumberFormat="1" applyFont="1" applyAlignment="1">
      <alignment wrapText="1"/>
    </xf>
    <xf numFmtId="9" fontId="5" fillId="12" borderId="2" xfId="0" applyNumberFormat="1" applyFont="1" applyFill="1" applyBorder="1" applyAlignment="1">
      <alignment horizontal="center" vertical="center" wrapText="1"/>
    </xf>
    <xf numFmtId="9" fontId="47" fillId="11" borderId="81" xfId="0" applyNumberFormat="1" applyFont="1" applyFill="1" applyBorder="1" applyAlignment="1">
      <alignment horizontal="center" vertical="center" wrapText="1"/>
    </xf>
    <xf numFmtId="0" fontId="46" fillId="11" borderId="81" xfId="0" applyFont="1" applyFill="1" applyBorder="1" applyAlignment="1">
      <alignment horizontal="center" vertical="center" wrapText="1"/>
    </xf>
    <xf numFmtId="0" fontId="5" fillId="12" borderId="4" xfId="0" applyFont="1" applyFill="1" applyBorder="1" applyAlignment="1">
      <alignment horizontal="center" vertical="center" wrapText="1"/>
    </xf>
    <xf numFmtId="0" fontId="47" fillId="11" borderId="65" xfId="0" applyFont="1" applyFill="1" applyBorder="1" applyAlignment="1">
      <alignment horizontal="center" vertical="center" wrapText="1"/>
    </xf>
    <xf numFmtId="0" fontId="46" fillId="11" borderId="65" xfId="0" applyFont="1" applyFill="1" applyBorder="1" applyAlignment="1">
      <alignment horizontal="center" vertical="center" wrapText="1"/>
    </xf>
    <xf numFmtId="0" fontId="47" fillId="11" borderId="66" xfId="0" applyFont="1" applyFill="1" applyBorder="1" applyAlignment="1">
      <alignment horizontal="center" vertical="center" wrapText="1"/>
    </xf>
    <xf numFmtId="0" fontId="46" fillId="11" borderId="66" xfId="0" applyFont="1" applyFill="1" applyBorder="1" applyAlignment="1">
      <alignment horizontal="center" vertical="center" wrapText="1"/>
    </xf>
    <xf numFmtId="9" fontId="5" fillId="12" borderId="4" xfId="0" applyNumberFormat="1" applyFont="1" applyFill="1" applyBorder="1" applyAlignment="1">
      <alignment horizontal="center" vertical="center" wrapText="1"/>
    </xf>
    <xf numFmtId="9" fontId="47" fillId="11" borderId="32" xfId="0" applyNumberFormat="1" applyFont="1" applyFill="1" applyBorder="1" applyAlignment="1">
      <alignment horizontal="center" vertical="center" wrapText="1"/>
    </xf>
    <xf numFmtId="0" fontId="46" fillId="11" borderId="32" xfId="0" applyFont="1" applyFill="1" applyBorder="1" applyAlignment="1">
      <alignment horizontal="center" vertical="center" wrapText="1"/>
    </xf>
    <xf numFmtId="0" fontId="23" fillId="11" borderId="9" xfId="0" applyFont="1" applyFill="1" applyBorder="1" applyAlignment="1">
      <alignment horizontal="center" vertical="center" wrapText="1"/>
    </xf>
    <xf numFmtId="9" fontId="64" fillId="9" borderId="42" xfId="0" applyNumberFormat="1" applyFont="1" applyFill="1" applyBorder="1" applyAlignment="1">
      <alignment horizontal="left" vertical="top" wrapText="1"/>
    </xf>
    <xf numFmtId="0" fontId="21" fillId="0" borderId="9" xfId="1" applyFont="1" applyFill="1" applyBorder="1" applyAlignment="1">
      <alignment horizontal="justify" vertical="center" wrapText="1"/>
    </xf>
    <xf numFmtId="0" fontId="68" fillId="0" borderId="0" xfId="0" applyFont="1" applyBorder="1" applyAlignment="1" applyProtection="1">
      <alignment vertical="center" wrapText="1"/>
      <protection locked="0"/>
    </xf>
    <xf numFmtId="0" fontId="68" fillId="0" borderId="0" xfId="0" applyFont="1" applyFill="1" applyBorder="1" applyAlignment="1" applyProtection="1">
      <alignment vertical="center" wrapText="1"/>
      <protection locked="0"/>
    </xf>
    <xf numFmtId="0" fontId="21" fillId="0" borderId="0" xfId="0" applyFont="1" applyAlignment="1">
      <alignment horizontal="center" vertical="top" wrapText="1"/>
    </xf>
    <xf numFmtId="0" fontId="31" fillId="15" borderId="13" xfId="0" applyFont="1" applyFill="1" applyBorder="1" applyAlignment="1">
      <alignment vertical="top" wrapText="1"/>
    </xf>
    <xf numFmtId="0" fontId="31" fillId="15" borderId="85" xfId="0" applyFont="1" applyFill="1" applyBorder="1" applyAlignment="1">
      <alignment vertical="top" wrapText="1"/>
    </xf>
    <xf numFmtId="0" fontId="21" fillId="0" borderId="0" xfId="1" applyFont="1" applyAlignment="1">
      <alignment horizontal="center" vertical="center" wrapText="1"/>
    </xf>
    <xf numFmtId="0" fontId="69" fillId="0" borderId="0" xfId="0" applyFont="1" applyAlignment="1">
      <alignment horizontal="center" vertical="top"/>
    </xf>
    <xf numFmtId="0" fontId="31" fillId="15" borderId="0" xfId="0" applyFont="1" applyFill="1" applyAlignment="1">
      <alignment vertical="top" wrapText="1"/>
    </xf>
    <xf numFmtId="0" fontId="31" fillId="15" borderId="86" xfId="0" applyFont="1" applyFill="1" applyBorder="1" applyAlignment="1">
      <alignment vertical="top" wrapText="1"/>
    </xf>
    <xf numFmtId="0" fontId="31" fillId="15" borderId="71" xfId="0" applyFont="1" applyFill="1" applyBorder="1" applyAlignment="1">
      <alignment vertical="top" wrapText="1"/>
    </xf>
    <xf numFmtId="0" fontId="31" fillId="15" borderId="87" xfId="0" applyFont="1" applyFill="1" applyBorder="1" applyAlignment="1">
      <alignment vertical="top" wrapText="1"/>
    </xf>
    <xf numFmtId="0" fontId="70" fillId="0" borderId="0" xfId="0" applyFont="1" applyBorder="1" applyAlignment="1" applyProtection="1">
      <alignment vertical="center" wrapText="1"/>
      <protection locked="0"/>
    </xf>
    <xf numFmtId="0" fontId="70" fillId="0" borderId="0" xfId="0" applyFont="1" applyFill="1" applyBorder="1" applyAlignment="1" applyProtection="1">
      <alignment vertical="center" wrapText="1"/>
      <protection locked="0"/>
    </xf>
    <xf numFmtId="0" fontId="72" fillId="0" borderId="25" xfId="0" applyFont="1" applyFill="1" applyBorder="1" applyAlignment="1" applyProtection="1">
      <alignment vertical="center" wrapText="1"/>
      <protection locked="0"/>
    </xf>
    <xf numFmtId="0" fontId="65" fillId="0" borderId="0" xfId="0" applyFont="1" applyFill="1" applyBorder="1" applyAlignment="1" applyProtection="1">
      <alignment vertical="center" wrapText="1"/>
      <protection locked="0"/>
    </xf>
    <xf numFmtId="9" fontId="2" fillId="21" borderId="37" xfId="0" applyNumberFormat="1" applyFont="1" applyFill="1" applyBorder="1" applyAlignment="1" applyProtection="1">
      <alignment horizontal="center" vertical="center" wrapText="1"/>
      <protection locked="0"/>
    </xf>
    <xf numFmtId="0" fontId="65" fillId="21" borderId="2" xfId="0" applyFont="1" applyFill="1" applyBorder="1" applyAlignment="1" applyProtection="1">
      <alignment horizontal="center" vertical="center" wrapText="1"/>
      <protection locked="0"/>
    </xf>
    <xf numFmtId="0" fontId="73" fillId="21" borderId="2" xfId="0" applyFont="1" applyFill="1" applyBorder="1" applyAlignment="1" applyProtection="1">
      <alignment horizontal="center" vertical="center" wrapText="1"/>
      <protection locked="0"/>
    </xf>
    <xf numFmtId="0" fontId="74" fillId="24" borderId="37" xfId="0" applyFont="1" applyFill="1" applyBorder="1" applyAlignment="1" applyProtection="1">
      <alignment horizontal="center" vertical="center" wrapText="1"/>
      <protection locked="0"/>
    </xf>
    <xf numFmtId="0" fontId="65" fillId="21" borderId="37" xfId="0" applyFont="1" applyFill="1" applyBorder="1" applyAlignment="1" applyProtection="1">
      <alignment horizontal="center" vertical="center" wrapText="1"/>
      <protection locked="0"/>
    </xf>
    <xf numFmtId="0" fontId="31" fillId="25" borderId="13" xfId="0" applyFont="1" applyFill="1" applyBorder="1" applyAlignment="1">
      <alignment vertical="top" wrapText="1"/>
    </xf>
    <xf numFmtId="0" fontId="31" fillId="25" borderId="85" xfId="0" applyFont="1" applyFill="1" applyBorder="1" applyAlignment="1">
      <alignment vertical="top" wrapText="1"/>
    </xf>
    <xf numFmtId="0" fontId="31" fillId="25" borderId="0" xfId="0" applyFont="1" applyFill="1" applyAlignment="1">
      <alignment vertical="top" wrapText="1"/>
    </xf>
    <xf numFmtId="0" fontId="31" fillId="25" borderId="86" xfId="0" applyFont="1" applyFill="1" applyBorder="1" applyAlignment="1">
      <alignment vertical="top" wrapText="1"/>
    </xf>
    <xf numFmtId="0" fontId="31" fillId="25" borderId="71" xfId="0" applyFont="1" applyFill="1" applyBorder="1" applyAlignment="1">
      <alignment vertical="top" wrapText="1"/>
    </xf>
    <xf numFmtId="0" fontId="31" fillId="25" borderId="87" xfId="0" applyFont="1" applyFill="1" applyBorder="1" applyAlignment="1">
      <alignment vertical="top" wrapText="1"/>
    </xf>
    <xf numFmtId="0" fontId="39" fillId="0" borderId="0" xfId="0" applyFont="1" applyAlignment="1">
      <alignment horizontal="justify" vertical="center" wrapText="1"/>
    </xf>
    <xf numFmtId="0" fontId="14" fillId="0" borderId="0" xfId="0" applyFont="1" applyAlignment="1">
      <alignment horizontal="justify" vertical="center" wrapText="1"/>
    </xf>
    <xf numFmtId="0" fontId="15" fillId="0" borderId="48" xfId="0" applyFont="1" applyBorder="1" applyAlignment="1">
      <alignment horizontal="center" vertical="center" wrapText="1"/>
    </xf>
    <xf numFmtId="0" fontId="15" fillId="0" borderId="0" xfId="0" applyFont="1" applyAlignment="1">
      <alignment horizontal="center" vertical="center" wrapText="1"/>
    </xf>
    <xf numFmtId="0" fontId="16" fillId="0" borderId="48" xfId="0" applyFont="1" applyBorder="1" applyAlignment="1">
      <alignment horizontal="left" vertical="center" wrapText="1"/>
    </xf>
    <xf numFmtId="0" fontId="16" fillId="0" borderId="0" xfId="0" applyFont="1" applyAlignment="1">
      <alignment horizontal="left" vertical="center" wrapText="1"/>
    </xf>
    <xf numFmtId="0" fontId="0" fillId="0" borderId="50" xfId="0" applyBorder="1" applyAlignment="1">
      <alignment horizontal="center" wrapText="1"/>
    </xf>
    <xf numFmtId="0" fontId="0" fillId="0" borderId="51" xfId="0" applyBorder="1" applyAlignment="1">
      <alignment horizontal="center" wrapText="1"/>
    </xf>
    <xf numFmtId="0" fontId="11" fillId="0" borderId="48" xfId="0" applyFont="1" applyBorder="1" applyAlignment="1">
      <alignment horizontal="center" vertical="center" wrapText="1"/>
    </xf>
    <xf numFmtId="0" fontId="11" fillId="0" borderId="0" xfId="0" applyFont="1" applyAlignment="1">
      <alignment horizontal="center" vertical="center" wrapText="1"/>
    </xf>
    <xf numFmtId="0" fontId="17" fillId="0" borderId="46" xfId="0" applyFont="1" applyBorder="1" applyAlignment="1">
      <alignment horizontal="center" vertical="center"/>
    </xf>
    <xf numFmtId="0" fontId="22" fillId="0" borderId="54" xfId="9" applyFont="1" applyBorder="1" applyAlignment="1">
      <alignment horizontal="center" vertical="center"/>
    </xf>
    <xf numFmtId="0" fontId="22" fillId="0" borderId="53" xfId="9" applyFont="1" applyBorder="1" applyAlignment="1">
      <alignment horizontal="center" vertical="center"/>
    </xf>
    <xf numFmtId="0" fontId="22" fillId="0" borderId="55" xfId="9" applyFont="1" applyBorder="1" applyAlignment="1">
      <alignment horizontal="center" vertical="center"/>
    </xf>
    <xf numFmtId="0" fontId="22" fillId="0" borderId="56" xfId="9" applyFont="1" applyBorder="1" applyAlignment="1">
      <alignment horizontal="center" vertical="center"/>
    </xf>
    <xf numFmtId="0" fontId="22" fillId="0" borderId="11" xfId="9" applyFont="1" applyBorder="1" applyAlignment="1">
      <alignment horizontal="center" vertical="center"/>
    </xf>
    <xf numFmtId="0" fontId="22" fillId="0" borderId="57" xfId="9" applyFont="1" applyBorder="1" applyAlignment="1">
      <alignment horizontal="center" vertical="center"/>
    </xf>
    <xf numFmtId="0" fontId="42" fillId="10" borderId="15" xfId="0" applyFont="1" applyFill="1" applyBorder="1" applyAlignment="1">
      <alignment horizontal="center" vertical="center" wrapText="1"/>
    </xf>
    <xf numFmtId="0" fontId="42" fillId="10" borderId="16" xfId="0" applyFont="1" applyFill="1" applyBorder="1" applyAlignment="1">
      <alignment horizontal="center" vertical="center" wrapText="1"/>
    </xf>
    <xf numFmtId="0" fontId="42" fillId="10" borderId="17" xfId="0" applyFont="1" applyFill="1" applyBorder="1" applyAlignment="1">
      <alignment horizontal="center" vertical="center" wrapText="1"/>
    </xf>
    <xf numFmtId="0" fontId="41" fillId="9" borderId="75" xfId="0" applyFont="1" applyFill="1" applyBorder="1" applyAlignment="1">
      <alignment horizontal="center" vertical="center" wrapText="1"/>
    </xf>
    <xf numFmtId="0" fontId="41" fillId="9" borderId="74" xfId="0" applyFont="1" applyFill="1" applyBorder="1" applyAlignment="1">
      <alignment horizontal="center" vertical="center" wrapText="1"/>
    </xf>
    <xf numFmtId="0" fontId="41" fillId="9" borderId="75" xfId="0" applyFont="1" applyFill="1" applyBorder="1" applyAlignment="1">
      <alignment vertical="center" wrapText="1"/>
    </xf>
    <xf numFmtId="0" fontId="41" fillId="9" borderId="74" xfId="0" applyFont="1" applyFill="1" applyBorder="1" applyAlignment="1">
      <alignment vertical="center" wrapText="1"/>
    </xf>
    <xf numFmtId="0" fontId="41" fillId="9" borderId="75" xfId="0" applyFont="1" applyFill="1" applyBorder="1" applyAlignment="1">
      <alignment horizontal="left" vertical="center" wrapText="1"/>
    </xf>
    <xf numFmtId="0" fontId="41" fillId="9" borderId="74" xfId="0" applyFont="1" applyFill="1" applyBorder="1" applyAlignment="1">
      <alignment horizontal="left" vertical="center" wrapText="1"/>
    </xf>
    <xf numFmtId="0" fontId="22" fillId="0" borderId="58" xfId="9" applyFont="1" applyBorder="1" applyAlignment="1">
      <alignment horizontal="center" vertical="center"/>
    </xf>
    <xf numFmtId="0" fontId="22" fillId="0" borderId="59" xfId="9" applyFont="1" applyBorder="1" applyAlignment="1">
      <alignment horizontal="center" vertical="center"/>
    </xf>
    <xf numFmtId="0" fontId="22" fillId="0" borderId="60" xfId="9" applyFont="1" applyBorder="1" applyAlignment="1">
      <alignment horizontal="center" vertical="center"/>
    </xf>
    <xf numFmtId="0" fontId="71" fillId="0" borderId="29" xfId="0" applyFont="1" applyFill="1" applyBorder="1" applyAlignment="1" applyProtection="1">
      <alignment horizontal="center" vertical="center" wrapText="1"/>
      <protection locked="0"/>
    </xf>
    <xf numFmtId="0" fontId="71" fillId="0" borderId="30" xfId="0" applyFont="1" applyFill="1" applyBorder="1" applyAlignment="1" applyProtection="1">
      <alignment horizontal="center" vertical="center" wrapText="1"/>
      <protection locked="0"/>
    </xf>
    <xf numFmtId="0" fontId="71" fillId="19" borderId="1" xfId="0" applyFont="1" applyFill="1" applyBorder="1" applyAlignment="1" applyProtection="1">
      <alignment horizontal="center" vertical="center" wrapText="1"/>
      <protection locked="0"/>
    </xf>
    <xf numFmtId="0" fontId="71" fillId="19" borderId="2" xfId="0" applyFont="1" applyFill="1" applyBorder="1" applyAlignment="1" applyProtection="1">
      <alignment horizontal="center" vertical="center" wrapText="1"/>
      <protection locked="0"/>
    </xf>
    <xf numFmtId="0" fontId="71" fillId="20" borderId="32" xfId="0" applyFont="1" applyFill="1" applyBorder="1" applyAlignment="1" applyProtection="1">
      <alignment horizontal="center" vertical="center" wrapText="1"/>
      <protection locked="0"/>
    </xf>
    <xf numFmtId="0" fontId="70" fillId="20" borderId="2" xfId="0" applyFont="1" applyFill="1" applyBorder="1" applyAlignment="1" applyProtection="1">
      <alignment horizontal="center" vertical="center" wrapText="1"/>
      <protection locked="0"/>
    </xf>
    <xf numFmtId="0" fontId="70" fillId="20" borderId="3" xfId="0" applyFont="1" applyFill="1" applyBorder="1" applyAlignment="1" applyProtection="1">
      <alignment horizontal="center" vertical="center" wrapText="1"/>
      <protection locked="0"/>
    </xf>
    <xf numFmtId="0" fontId="21" fillId="15" borderId="67" xfId="0" applyFont="1" applyFill="1" applyBorder="1" applyAlignment="1">
      <alignment horizontal="center" vertical="top" wrapText="1"/>
    </xf>
    <xf numFmtId="0" fontId="21" fillId="15" borderId="68" xfId="0" applyFont="1" applyFill="1" applyBorder="1" applyAlignment="1">
      <alignment horizontal="center" vertical="top" wrapText="1"/>
    </xf>
    <xf numFmtId="0" fontId="21" fillId="15" borderId="72" xfId="0" applyFont="1" applyFill="1" applyBorder="1" applyAlignment="1">
      <alignment horizontal="center" vertical="top" wrapText="1"/>
    </xf>
    <xf numFmtId="0" fontId="67" fillId="16" borderId="12" xfId="1" applyFont="1" applyFill="1" applyBorder="1" applyAlignment="1">
      <alignment horizontal="center" vertical="center" wrapText="1"/>
    </xf>
    <xf numFmtId="0" fontId="67" fillId="16" borderId="13" xfId="1" applyFont="1" applyFill="1" applyBorder="1" applyAlignment="1">
      <alignment horizontal="center" vertical="center" wrapText="1"/>
    </xf>
    <xf numFmtId="0" fontId="67" fillId="16" borderId="14" xfId="1" applyFont="1" applyFill="1" applyBorder="1" applyAlignment="1">
      <alignment horizontal="center" vertical="center" wrapText="1"/>
    </xf>
    <xf numFmtId="0" fontId="67" fillId="16" borderId="18" xfId="1" applyFont="1" applyFill="1" applyBorder="1" applyAlignment="1">
      <alignment horizontal="center" vertical="center" wrapText="1"/>
    </xf>
    <xf numFmtId="0" fontId="67" fillId="16" borderId="0" xfId="1" applyFont="1" applyFill="1" applyBorder="1" applyAlignment="1">
      <alignment horizontal="center" vertical="center" wrapText="1"/>
    </xf>
    <xf numFmtId="0" fontId="67" fillId="16" borderId="19" xfId="1" applyFont="1" applyFill="1" applyBorder="1" applyAlignment="1">
      <alignment horizontal="center" vertical="center" wrapText="1"/>
    </xf>
    <xf numFmtId="0" fontId="67" fillId="16" borderId="20" xfId="1" applyFont="1" applyFill="1" applyBorder="1" applyAlignment="1">
      <alignment horizontal="center" vertical="center" wrapText="1"/>
    </xf>
    <xf numFmtId="0" fontId="67" fillId="16" borderId="21" xfId="1" applyFont="1" applyFill="1" applyBorder="1" applyAlignment="1">
      <alignment horizontal="center" vertical="center" wrapText="1"/>
    </xf>
    <xf numFmtId="0" fontId="67" fillId="16" borderId="22" xfId="1" applyFont="1" applyFill="1" applyBorder="1" applyAlignment="1">
      <alignment horizontal="center" vertical="center" wrapText="1"/>
    </xf>
    <xf numFmtId="0" fontId="66" fillId="0" borderId="12" xfId="1" applyFont="1" applyBorder="1" applyAlignment="1">
      <alignment horizontal="center" vertical="center" wrapText="1"/>
    </xf>
    <xf numFmtId="0" fontId="66" fillId="0" borderId="13" xfId="1" applyFont="1" applyBorder="1" applyAlignment="1">
      <alignment horizontal="center" vertical="center" wrapText="1"/>
    </xf>
    <xf numFmtId="0" fontId="66" fillId="0" borderId="14" xfId="1" applyFont="1" applyBorder="1" applyAlignment="1">
      <alignment horizontal="center" vertical="center" wrapText="1"/>
    </xf>
    <xf numFmtId="0" fontId="66" fillId="0" borderId="18" xfId="1" applyFont="1" applyBorder="1" applyAlignment="1">
      <alignment horizontal="center" vertical="center" wrapText="1"/>
    </xf>
    <xf numFmtId="0" fontId="66" fillId="0" borderId="0" xfId="1" applyFont="1" applyBorder="1" applyAlignment="1">
      <alignment horizontal="center" vertical="center" wrapText="1"/>
    </xf>
    <xf numFmtId="0" fontId="66" fillId="0" borderId="19" xfId="1" applyFont="1" applyBorder="1" applyAlignment="1">
      <alignment horizontal="center" vertical="center" wrapText="1"/>
    </xf>
    <xf numFmtId="0" fontId="66" fillId="0" borderId="20" xfId="1" applyFont="1" applyBorder="1" applyAlignment="1">
      <alignment horizontal="center" vertical="center" wrapText="1"/>
    </xf>
    <xf numFmtId="0" fontId="66" fillId="0" borderId="21" xfId="1" applyFont="1" applyBorder="1" applyAlignment="1">
      <alignment horizontal="center" vertical="center" wrapText="1"/>
    </xf>
    <xf numFmtId="0" fontId="66" fillId="0" borderId="22" xfId="1" applyFont="1" applyBorder="1" applyAlignment="1">
      <alignment horizontal="center" vertical="center" wrapText="1"/>
    </xf>
    <xf numFmtId="0" fontId="67" fillId="16" borderId="15" xfId="1" applyFont="1" applyFill="1" applyBorder="1" applyAlignment="1">
      <alignment horizontal="center" vertical="center" wrapText="1"/>
    </xf>
    <xf numFmtId="0" fontId="67" fillId="16" borderId="16" xfId="1" applyFont="1" applyFill="1" applyBorder="1" applyAlignment="1">
      <alignment horizontal="center" vertical="center" wrapText="1"/>
    </xf>
    <xf numFmtId="0" fontId="67" fillId="16" borderId="17" xfId="1" applyFont="1" applyFill="1" applyBorder="1" applyAlignment="1">
      <alignment horizontal="center" vertical="center" wrapText="1"/>
    </xf>
    <xf numFmtId="0" fontId="73" fillId="24" borderId="2" xfId="0" applyFont="1" applyFill="1" applyBorder="1" applyAlignment="1" applyProtection="1">
      <alignment horizontal="center" vertical="center" wrapText="1"/>
      <protection locked="0"/>
    </xf>
    <xf numFmtId="0" fontId="73" fillId="24" borderId="3" xfId="0" applyFont="1" applyFill="1" applyBorder="1" applyAlignment="1" applyProtection="1">
      <alignment horizontal="center" vertical="center" wrapText="1"/>
      <protection locked="0"/>
    </xf>
    <xf numFmtId="0" fontId="65" fillId="21" borderId="35" xfId="0" applyFont="1" applyFill="1" applyBorder="1" applyAlignment="1" applyProtection="1">
      <alignment horizontal="center" vertical="center" wrapText="1"/>
      <protection locked="0"/>
    </xf>
    <xf numFmtId="0" fontId="65" fillId="21" borderId="33" xfId="0" applyFont="1" applyFill="1" applyBorder="1" applyAlignment="1" applyProtection="1">
      <alignment horizontal="center" vertical="center" wrapText="1"/>
      <protection locked="0"/>
    </xf>
    <xf numFmtId="0" fontId="65" fillId="21" borderId="36" xfId="0" applyFont="1" applyFill="1" applyBorder="1" applyAlignment="1" applyProtection="1">
      <alignment horizontal="center" vertical="center" wrapText="1"/>
      <protection locked="0"/>
    </xf>
    <xf numFmtId="0" fontId="65" fillId="23" borderId="37" xfId="0" applyFont="1" applyFill="1" applyBorder="1" applyAlignment="1" applyProtection="1">
      <alignment horizontal="center" vertical="center" wrapText="1"/>
      <protection locked="0"/>
    </xf>
    <xf numFmtId="0" fontId="65" fillId="23" borderId="39" xfId="0" applyFont="1" applyFill="1" applyBorder="1" applyAlignment="1" applyProtection="1">
      <alignment horizontal="center" vertical="center" wrapText="1"/>
      <protection locked="0"/>
    </xf>
    <xf numFmtId="0" fontId="73" fillId="24" borderId="32" xfId="0" applyFont="1" applyFill="1" applyBorder="1" applyAlignment="1" applyProtection="1">
      <alignment horizontal="center" vertical="center" wrapText="1"/>
      <protection locked="0"/>
    </xf>
    <xf numFmtId="0" fontId="65" fillId="21" borderId="2" xfId="0" applyFont="1" applyFill="1" applyBorder="1" applyAlignment="1" applyProtection="1">
      <alignment horizontal="center" vertical="center" wrapText="1"/>
      <protection locked="0"/>
    </xf>
    <xf numFmtId="0" fontId="65" fillId="21" borderId="37" xfId="0" applyFont="1" applyFill="1" applyBorder="1" applyAlignment="1" applyProtection="1">
      <alignment horizontal="center" vertical="center" wrapText="1"/>
      <protection locked="0"/>
    </xf>
    <xf numFmtId="0" fontId="65" fillId="22" borderId="2" xfId="0" applyFont="1" applyFill="1" applyBorder="1" applyAlignment="1" applyProtection="1">
      <alignment horizontal="center" vertical="center" wrapText="1"/>
      <protection locked="0"/>
    </xf>
    <xf numFmtId="0" fontId="65" fillId="22" borderId="37" xfId="0" applyFont="1" applyFill="1" applyBorder="1" applyAlignment="1" applyProtection="1">
      <alignment horizontal="center" vertical="center" wrapText="1"/>
      <protection locked="0"/>
    </xf>
    <xf numFmtId="0" fontId="65" fillId="18" borderId="1" xfId="0" applyFont="1" applyFill="1" applyBorder="1" applyAlignment="1" applyProtection="1">
      <alignment horizontal="center" vertical="center" wrapText="1"/>
      <protection locked="0"/>
    </xf>
    <xf numFmtId="0" fontId="65" fillId="18" borderId="2" xfId="0" applyFont="1" applyFill="1" applyBorder="1" applyAlignment="1" applyProtection="1">
      <alignment horizontal="center" vertical="center" wrapText="1"/>
      <protection locked="0"/>
    </xf>
    <xf numFmtId="0" fontId="68" fillId="0" borderId="33" xfId="0" applyFont="1" applyBorder="1" applyAlignment="1" applyProtection="1">
      <alignment horizontal="center" vertical="center" wrapText="1"/>
      <protection locked="0"/>
    </xf>
    <xf numFmtId="0" fontId="68" fillId="0" borderId="34" xfId="0" applyFont="1" applyBorder="1" applyAlignment="1" applyProtection="1">
      <alignment horizontal="center" vertical="center" wrapText="1"/>
      <protection locked="0"/>
    </xf>
    <xf numFmtId="0" fontId="65" fillId="21" borderId="1" xfId="0" applyFont="1" applyFill="1" applyBorder="1" applyAlignment="1" applyProtection="1">
      <alignment horizontal="center" vertical="center" wrapText="1"/>
      <protection locked="0"/>
    </xf>
    <xf numFmtId="0" fontId="65" fillId="21" borderId="38" xfId="0" applyFont="1" applyFill="1" applyBorder="1" applyAlignment="1" applyProtection="1">
      <alignment horizontal="center" vertical="center" wrapText="1"/>
      <protection locked="0"/>
    </xf>
    <xf numFmtId="0" fontId="65" fillId="21" borderId="2" xfId="0" applyFont="1" applyFill="1" applyBorder="1" applyAlignment="1" applyProtection="1">
      <alignment horizontal="center" vertical="center" textRotation="1" wrapText="1"/>
      <protection locked="0"/>
    </xf>
    <xf numFmtId="0" fontId="65" fillId="21" borderId="37" xfId="0" applyFont="1" applyFill="1" applyBorder="1" applyAlignment="1" applyProtection="1">
      <alignment horizontal="center" vertical="center" textRotation="1" wrapText="1"/>
      <protection locked="0"/>
    </xf>
    <xf numFmtId="0" fontId="71" fillId="17" borderId="27" xfId="0" applyFont="1" applyFill="1" applyBorder="1" applyAlignment="1" applyProtection="1">
      <alignment horizontal="center" vertical="center" wrapText="1"/>
      <protection locked="0"/>
    </xf>
    <xf numFmtId="0" fontId="71" fillId="17" borderId="28" xfId="0" applyFont="1" applyFill="1" applyBorder="1" applyAlignment="1" applyProtection="1">
      <alignment horizontal="center" vertical="center" wrapText="1"/>
      <protection locked="0"/>
    </xf>
    <xf numFmtId="0" fontId="21" fillId="25" borderId="69" xfId="0" applyFont="1" applyFill="1" applyBorder="1" applyAlignment="1">
      <alignment horizontal="center" vertical="top" wrapText="1"/>
    </xf>
    <xf numFmtId="0" fontId="21" fillId="25" borderId="88" xfId="0" applyFont="1" applyFill="1" applyBorder="1" applyAlignment="1">
      <alignment horizontal="center" vertical="top" wrapText="1"/>
    </xf>
    <xf numFmtId="0" fontId="71" fillId="17" borderId="23" xfId="0" applyFont="1" applyFill="1" applyBorder="1" applyAlignment="1" applyProtection="1">
      <alignment horizontal="center" vertical="center" wrapText="1"/>
      <protection locked="0"/>
    </xf>
    <xf numFmtId="0" fontId="71" fillId="17" borderId="24" xfId="0" applyFont="1" applyFill="1" applyBorder="1" applyAlignment="1" applyProtection="1">
      <alignment horizontal="center" vertical="center" wrapText="1"/>
      <protection locked="0"/>
    </xf>
    <xf numFmtId="0" fontId="71" fillId="0" borderId="25" xfId="0" applyFont="1" applyFill="1" applyBorder="1" applyAlignment="1" applyProtection="1">
      <alignment horizontal="center" vertical="center" wrapText="1"/>
      <protection locked="0"/>
    </xf>
    <xf numFmtId="0" fontId="71" fillId="0" borderId="26" xfId="0" applyFont="1" applyFill="1" applyBorder="1" applyAlignment="1" applyProtection="1">
      <alignment horizontal="center" vertical="center" wrapText="1"/>
      <protection locked="0"/>
    </xf>
    <xf numFmtId="0" fontId="71" fillId="0" borderId="25" xfId="0" applyFont="1" applyFill="1" applyBorder="1" applyAlignment="1">
      <alignment horizontal="center" vertical="center" wrapText="1"/>
    </xf>
    <xf numFmtId="0" fontId="2" fillId="0" borderId="26" xfId="0" applyFont="1" applyFill="1" applyBorder="1" applyAlignment="1" applyProtection="1">
      <alignment horizontal="center" vertical="center" wrapText="1"/>
      <protection locked="0"/>
    </xf>
    <xf numFmtId="0" fontId="69" fillId="0" borderId="25" xfId="0" applyFont="1" applyFill="1" applyBorder="1" applyAlignment="1" applyProtection="1">
      <alignment horizontal="center" vertical="center" wrapText="1"/>
      <protection locked="0"/>
    </xf>
    <xf numFmtId="0" fontId="70" fillId="0" borderId="0" xfId="0" applyFont="1" applyBorder="1" applyAlignment="1" applyProtection="1">
      <alignment horizontal="center" vertical="center" wrapText="1"/>
      <protection locked="0"/>
    </xf>
    <xf numFmtId="0" fontId="70" fillId="0" borderId="19" xfId="0" applyFont="1" applyBorder="1" applyAlignment="1" applyProtection="1">
      <alignment horizontal="center" vertical="center" wrapText="1"/>
      <protection locked="0"/>
    </xf>
    <xf numFmtId="0" fontId="69" fillId="0" borderId="29" xfId="0" applyFont="1" applyFill="1" applyBorder="1" applyAlignment="1" applyProtection="1">
      <alignment horizontal="center" vertical="center" wrapText="1"/>
      <protection locked="0"/>
    </xf>
    <xf numFmtId="0" fontId="69" fillId="0" borderId="30" xfId="0" applyFont="1" applyFill="1" applyBorder="1" applyAlignment="1" applyProtection="1">
      <alignment horizontal="center" vertical="center" wrapText="1"/>
      <protection locked="0"/>
    </xf>
    <xf numFmtId="0" fontId="69" fillId="0" borderId="31" xfId="0" applyFont="1" applyFill="1" applyBorder="1" applyAlignment="1" applyProtection="1">
      <alignment horizontal="center" vertical="center" wrapText="1"/>
      <protection locked="0"/>
    </xf>
    <xf numFmtId="0" fontId="23" fillId="12" borderId="0" xfId="0" applyFont="1" applyFill="1" applyAlignment="1">
      <alignment horizontal="center" vertical="center" wrapText="1"/>
    </xf>
    <xf numFmtId="0" fontId="21" fillId="15" borderId="69" xfId="0" applyFont="1" applyFill="1" applyBorder="1" applyAlignment="1">
      <alignment horizontal="center" vertical="top" wrapText="1"/>
    </xf>
    <xf numFmtId="0" fontId="21" fillId="15" borderId="88" xfId="0" applyFont="1" applyFill="1" applyBorder="1" applyAlignment="1">
      <alignment horizontal="center" vertical="top" wrapText="1"/>
    </xf>
    <xf numFmtId="0" fontId="23" fillId="3" borderId="2" xfId="1" applyFont="1" applyFill="1" applyBorder="1" applyAlignment="1">
      <alignment horizontal="center" vertical="center" wrapText="1"/>
    </xf>
    <xf numFmtId="0" fontId="23" fillId="3" borderId="9" xfId="1" applyFont="1" applyFill="1" applyBorder="1" applyAlignment="1">
      <alignment horizontal="center" vertical="center" wrapText="1"/>
    </xf>
    <xf numFmtId="0" fontId="30" fillId="0" borderId="0" xfId="0" applyFont="1" applyAlignment="1">
      <alignment wrapText="1"/>
    </xf>
  </cellXfs>
  <cellStyles count="11">
    <cellStyle name="Hipervínculo" xfId="9" builtinId="8"/>
    <cellStyle name="Millares [0] 2" xfId="7"/>
    <cellStyle name="Millares 2" xfId="5"/>
    <cellStyle name="Normal" xfId="0" builtinId="0"/>
    <cellStyle name="Normal 2 2" xfId="8"/>
    <cellStyle name="Normal 3" xfId="1"/>
    <cellStyle name="Normal 3 2" xfId="4"/>
    <cellStyle name="Porcentaje" xfId="10" builtinId="5"/>
    <cellStyle name="Porcentaje 2" xfId="2"/>
    <cellStyle name="Porcentaje 3" xfId="3"/>
    <cellStyle name="Porcentaje 4" xfId="6"/>
  </cellStyles>
  <dxfs count="83">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s>
  <tableStyles count="0" defaultTableStyle="TableStyleMedium2" defaultPivotStyle="PivotStyleLight16"/>
  <colors>
    <mruColors>
      <color rgb="FFCC00FF"/>
      <color rgb="FFFF33CC"/>
      <color rgb="FFFF3399"/>
      <color rgb="FFFF0066"/>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3.xml"/><Relationship Id="rId21" Type="http://schemas.openxmlformats.org/officeDocument/2006/relationships/worksheet" Target="worksheets/sheet21.xml"/><Relationship Id="rId34" Type="http://schemas.openxmlformats.org/officeDocument/2006/relationships/externalLink" Target="externalLinks/externalLink8.xml"/><Relationship Id="rId42" Type="http://schemas.openxmlformats.org/officeDocument/2006/relationships/externalLink" Target="externalLinks/externalLink16.xml"/><Relationship Id="rId47" Type="http://schemas.openxmlformats.org/officeDocument/2006/relationships/calcChain" Target="calcChain.xml"/><Relationship Id="rId50"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3.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6.xml"/><Relationship Id="rId37" Type="http://schemas.openxmlformats.org/officeDocument/2006/relationships/externalLink" Target="externalLinks/externalLink11.xml"/><Relationship Id="rId40" Type="http://schemas.openxmlformats.org/officeDocument/2006/relationships/externalLink" Target="externalLinks/externalLink14.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36" Type="http://schemas.openxmlformats.org/officeDocument/2006/relationships/externalLink" Target="externalLinks/externalLink10.xml"/><Relationship Id="rId49"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5.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externalLink" Target="externalLinks/externalLink4.xml"/><Relationship Id="rId35" Type="http://schemas.openxmlformats.org/officeDocument/2006/relationships/externalLink" Target="externalLinks/externalLink9.xml"/><Relationship Id="rId43" Type="http://schemas.openxmlformats.org/officeDocument/2006/relationships/externalLink" Target="externalLinks/externalLink17.xml"/><Relationship Id="rId48"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7.xml"/><Relationship Id="rId38" Type="http://schemas.openxmlformats.org/officeDocument/2006/relationships/externalLink" Target="externalLinks/externalLink12.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externalLink" Target="externalLinks/externalLink15.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s>
</file>

<file path=xl/drawings/_rels/drawing1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s>
</file>

<file path=xl/drawings/_rels/drawing1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s>
</file>

<file path=xl/drawings/_rels/drawing1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s>
</file>

<file path=xl/drawings/_rels/drawing1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s>
</file>

<file path=xl/drawings/_rels/drawing1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s>
</file>

<file path=xl/drawings/_rels/drawing1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s>
</file>

<file path=xl/drawings/_rels/drawing1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 Id="rId4" Type="http://schemas.openxmlformats.org/officeDocument/2006/relationships/image" Target="../media/image7.png"/></Relationships>
</file>

<file path=xl/drawings/_rels/drawing2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s>
</file>

<file path=xl/drawings/_rels/drawing2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s>
</file>

<file path=xl/drawings/_rels/drawing2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s>
</file>

<file path=xl/drawings/_rels/drawing2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6.png"/></Relationships>
</file>

<file path=xl/drawings/_rels/drawing2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s>
</file>

<file path=xl/drawings/_rels/drawing26.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86590</xdr:colOff>
      <xdr:row>2</xdr:row>
      <xdr:rowOff>69273</xdr:rowOff>
    </xdr:from>
    <xdr:to>
      <xdr:col>14</xdr:col>
      <xdr:colOff>774388</xdr:colOff>
      <xdr:row>34</xdr:row>
      <xdr:rowOff>34637</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848590" y="467591"/>
          <a:ext cx="11246941" cy="606136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60</xdr:col>
      <xdr:colOff>3263900</xdr:colOff>
      <xdr:row>14</xdr:row>
      <xdr:rowOff>12700</xdr:rowOff>
    </xdr:from>
    <xdr:ext cx="2638977" cy="895350"/>
    <xdr:pic>
      <xdr:nvPicPr>
        <xdr:cNvPr id="2" name="Imagen 1">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959075" y="16033750"/>
          <a:ext cx="2638977" cy="895350"/>
        </a:xfrm>
        <a:prstGeom prst="rect">
          <a:avLst/>
        </a:prstGeom>
      </xdr:spPr>
    </xdr:pic>
    <xdr:clientData/>
  </xdr:oneCellAnchor>
  <xdr:twoCellAnchor editAs="oneCell">
    <xdr:from>
      <xdr:col>34</xdr:col>
      <xdr:colOff>0</xdr:colOff>
      <xdr:row>14</xdr:row>
      <xdr:rowOff>0</xdr:rowOff>
    </xdr:from>
    <xdr:to>
      <xdr:col>36</xdr:col>
      <xdr:colOff>2724149</xdr:colOff>
      <xdr:row>22</xdr:row>
      <xdr:rowOff>3175</xdr:rowOff>
    </xdr:to>
    <xdr:pic>
      <xdr:nvPicPr>
        <xdr:cNvPr id="3" name="Imagen 2">
          <a:extLst>
            <a:ext uri="{FF2B5EF4-FFF2-40B4-BE49-F238E27FC236}">
              <a16:creationId xmlns:a16="http://schemas.microsoft.com/office/drawing/2014/main" id="{00000000-0008-0000-09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56550" y="16021050"/>
          <a:ext cx="5448300" cy="1174751"/>
        </a:xfrm>
        <a:prstGeom prst="rect">
          <a:avLst/>
        </a:prstGeom>
        <a:noFill/>
      </xdr:spPr>
    </xdr:pic>
    <xdr:clientData/>
  </xdr:twoCellAnchor>
  <xdr:twoCellAnchor editAs="oneCell">
    <xdr:from>
      <xdr:col>1</xdr:col>
      <xdr:colOff>48846</xdr:colOff>
      <xdr:row>1</xdr:row>
      <xdr:rowOff>36636</xdr:rowOff>
    </xdr:from>
    <xdr:to>
      <xdr:col>1</xdr:col>
      <xdr:colOff>732692</xdr:colOff>
      <xdr:row>4</xdr:row>
      <xdr:rowOff>165728</xdr:rowOff>
    </xdr:to>
    <xdr:pic>
      <xdr:nvPicPr>
        <xdr:cNvPr id="5" name="Imagen 4">
          <a:extLst>
            <a:ext uri="{FF2B5EF4-FFF2-40B4-BE49-F238E27FC236}">
              <a16:creationId xmlns:a16="http://schemas.microsoft.com/office/drawing/2014/main" id="{00000000-0008-0000-09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32019" y="109905"/>
          <a:ext cx="683846" cy="647210"/>
        </a:xfrm>
        <a:prstGeom prst="rect">
          <a:avLst/>
        </a:prstGeom>
        <a:noFill/>
      </xdr:spPr>
    </xdr:pic>
    <xdr:clientData/>
  </xdr:twoCellAnchor>
  <xdr:twoCellAnchor editAs="oneCell">
    <xdr:from>
      <xdr:col>1</xdr:col>
      <xdr:colOff>11907</xdr:colOff>
      <xdr:row>1</xdr:row>
      <xdr:rowOff>35718</xdr:rowOff>
    </xdr:from>
    <xdr:to>
      <xdr:col>2</xdr:col>
      <xdr:colOff>0</xdr:colOff>
      <xdr:row>6</xdr:row>
      <xdr:rowOff>127906</xdr:rowOff>
    </xdr:to>
    <xdr:pic>
      <xdr:nvPicPr>
        <xdr:cNvPr id="6" name="Imagen 5">
          <a:extLst>
            <a:ext uri="{FF2B5EF4-FFF2-40B4-BE49-F238E27FC236}">
              <a16:creationId xmlns:a16="http://schemas.microsoft.com/office/drawing/2014/main" id="{00000000-0008-0000-18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26232" y="197643"/>
          <a:ext cx="750093" cy="854188"/>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oneCellAnchor>
    <xdr:from>
      <xdr:col>60</xdr:col>
      <xdr:colOff>3263900</xdr:colOff>
      <xdr:row>28</xdr:row>
      <xdr:rowOff>12700</xdr:rowOff>
    </xdr:from>
    <xdr:ext cx="2638977" cy="895350"/>
    <xdr:pic>
      <xdr:nvPicPr>
        <xdr:cNvPr id="2" name="Imagen 1">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892900" y="28663900"/>
          <a:ext cx="2638977" cy="895350"/>
        </a:xfrm>
        <a:prstGeom prst="rect">
          <a:avLst/>
        </a:prstGeom>
      </xdr:spPr>
    </xdr:pic>
    <xdr:clientData/>
  </xdr:oneCellAnchor>
  <xdr:twoCellAnchor editAs="oneCell">
    <xdr:from>
      <xdr:col>34</xdr:col>
      <xdr:colOff>0</xdr:colOff>
      <xdr:row>27</xdr:row>
      <xdr:rowOff>101600</xdr:rowOff>
    </xdr:from>
    <xdr:to>
      <xdr:col>36</xdr:col>
      <xdr:colOff>2873829</xdr:colOff>
      <xdr:row>34</xdr:row>
      <xdr:rowOff>140152</xdr:rowOff>
    </xdr:to>
    <xdr:pic>
      <xdr:nvPicPr>
        <xdr:cNvPr id="3" name="Imagen 2">
          <a:extLst>
            <a:ext uri="{FF2B5EF4-FFF2-40B4-BE49-F238E27FC236}">
              <a16:creationId xmlns:a16="http://schemas.microsoft.com/office/drawing/2014/main" id="{00000000-0008-0000-0A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319325" y="28562300"/>
          <a:ext cx="5505450" cy="1184275"/>
        </a:xfrm>
        <a:prstGeom prst="rect">
          <a:avLst/>
        </a:prstGeom>
        <a:noFill/>
      </xdr:spPr>
    </xdr:pic>
    <xdr:clientData/>
  </xdr:twoCellAnchor>
  <xdr:twoCellAnchor editAs="oneCell">
    <xdr:from>
      <xdr:col>1</xdr:col>
      <xdr:colOff>35719</xdr:colOff>
      <xdr:row>1</xdr:row>
      <xdr:rowOff>130968</xdr:rowOff>
    </xdr:from>
    <xdr:to>
      <xdr:col>1</xdr:col>
      <xdr:colOff>607219</xdr:colOff>
      <xdr:row>4</xdr:row>
      <xdr:rowOff>127566</xdr:rowOff>
    </xdr:to>
    <xdr:pic>
      <xdr:nvPicPr>
        <xdr:cNvPr id="4" name="Imagen 3">
          <a:extLst>
            <a:ext uri="{FF2B5EF4-FFF2-40B4-BE49-F238E27FC236}">
              <a16:creationId xmlns:a16="http://schemas.microsoft.com/office/drawing/2014/main" id="{00000000-0008-0000-0A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66688" y="202406"/>
          <a:ext cx="571500" cy="547687"/>
        </a:xfrm>
        <a:prstGeom prst="rect">
          <a:avLst/>
        </a:prstGeom>
        <a:noFill/>
      </xdr:spPr>
    </xdr:pic>
    <xdr:clientData/>
  </xdr:twoCellAnchor>
  <xdr:twoCellAnchor editAs="oneCell">
    <xdr:from>
      <xdr:col>1</xdr:col>
      <xdr:colOff>11907</xdr:colOff>
      <xdr:row>1</xdr:row>
      <xdr:rowOff>35718</xdr:rowOff>
    </xdr:from>
    <xdr:to>
      <xdr:col>2</xdr:col>
      <xdr:colOff>95250</xdr:colOff>
      <xdr:row>6</xdr:row>
      <xdr:rowOff>127906</xdr:rowOff>
    </xdr:to>
    <xdr:pic>
      <xdr:nvPicPr>
        <xdr:cNvPr id="5" name="Imagen 4">
          <a:extLst>
            <a:ext uri="{FF2B5EF4-FFF2-40B4-BE49-F238E27FC236}">
              <a16:creationId xmlns:a16="http://schemas.microsoft.com/office/drawing/2014/main" id="{00000000-0008-0000-18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26232" y="197643"/>
          <a:ext cx="750093" cy="854188"/>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oneCellAnchor>
    <xdr:from>
      <xdr:col>60</xdr:col>
      <xdr:colOff>3263900</xdr:colOff>
      <xdr:row>24</xdr:row>
      <xdr:rowOff>12700</xdr:rowOff>
    </xdr:from>
    <xdr:ext cx="2638977" cy="895350"/>
    <xdr:pic>
      <xdr:nvPicPr>
        <xdr:cNvPr id="2" name="Imagen 1">
          <a:extLst>
            <a:ext uri="{FF2B5EF4-FFF2-40B4-BE49-F238E27FC236}">
              <a16:creationId xmlns:a16="http://schemas.microsoft.com/office/drawing/2014/main" id="{00000000-0008-0000-0B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959075" y="16033750"/>
          <a:ext cx="2638977" cy="895350"/>
        </a:xfrm>
        <a:prstGeom prst="rect">
          <a:avLst/>
        </a:prstGeom>
      </xdr:spPr>
    </xdr:pic>
    <xdr:clientData/>
  </xdr:oneCellAnchor>
  <xdr:twoCellAnchor editAs="oneCell">
    <xdr:from>
      <xdr:col>34</xdr:col>
      <xdr:colOff>0</xdr:colOff>
      <xdr:row>24</xdr:row>
      <xdr:rowOff>0</xdr:rowOff>
    </xdr:from>
    <xdr:to>
      <xdr:col>36</xdr:col>
      <xdr:colOff>2795587</xdr:colOff>
      <xdr:row>32</xdr:row>
      <xdr:rowOff>3176</xdr:rowOff>
    </xdr:to>
    <xdr:pic>
      <xdr:nvPicPr>
        <xdr:cNvPr id="3" name="Imagen 2">
          <a:extLst>
            <a:ext uri="{FF2B5EF4-FFF2-40B4-BE49-F238E27FC236}">
              <a16:creationId xmlns:a16="http://schemas.microsoft.com/office/drawing/2014/main" id="{00000000-0008-0000-0B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56550" y="16021050"/>
          <a:ext cx="5448300" cy="1174751"/>
        </a:xfrm>
        <a:prstGeom prst="rect">
          <a:avLst/>
        </a:prstGeom>
        <a:noFill/>
      </xdr:spPr>
    </xdr:pic>
    <xdr:clientData/>
  </xdr:twoCellAnchor>
  <xdr:twoCellAnchor editAs="oneCell">
    <xdr:from>
      <xdr:col>1</xdr:col>
      <xdr:colOff>35721</xdr:colOff>
      <xdr:row>1</xdr:row>
      <xdr:rowOff>21433</xdr:rowOff>
    </xdr:from>
    <xdr:to>
      <xdr:col>1</xdr:col>
      <xdr:colOff>595313</xdr:colOff>
      <xdr:row>4</xdr:row>
      <xdr:rowOff>163286</xdr:rowOff>
    </xdr:to>
    <xdr:pic>
      <xdr:nvPicPr>
        <xdr:cNvPr id="4" name="Imagen 3">
          <a:extLst>
            <a:ext uri="{FF2B5EF4-FFF2-40B4-BE49-F238E27FC236}">
              <a16:creationId xmlns:a16="http://schemas.microsoft.com/office/drawing/2014/main" id="{00000000-0008-0000-0B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66690" y="92871"/>
          <a:ext cx="559592" cy="692942"/>
        </a:xfrm>
        <a:prstGeom prst="rect">
          <a:avLst/>
        </a:prstGeom>
        <a:noFill/>
      </xdr:spPr>
    </xdr:pic>
    <xdr:clientData/>
  </xdr:twoCellAnchor>
  <xdr:twoCellAnchor editAs="oneCell">
    <xdr:from>
      <xdr:col>1</xdr:col>
      <xdr:colOff>11907</xdr:colOff>
      <xdr:row>1</xdr:row>
      <xdr:rowOff>35718</xdr:rowOff>
    </xdr:from>
    <xdr:to>
      <xdr:col>2</xdr:col>
      <xdr:colOff>95250</xdr:colOff>
      <xdr:row>6</xdr:row>
      <xdr:rowOff>127906</xdr:rowOff>
    </xdr:to>
    <xdr:pic>
      <xdr:nvPicPr>
        <xdr:cNvPr id="5" name="Imagen 4">
          <a:extLst>
            <a:ext uri="{FF2B5EF4-FFF2-40B4-BE49-F238E27FC236}">
              <a16:creationId xmlns:a16="http://schemas.microsoft.com/office/drawing/2014/main" id="{00000000-0008-0000-18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26232" y="197643"/>
          <a:ext cx="750093" cy="854188"/>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oneCellAnchor>
    <xdr:from>
      <xdr:col>60</xdr:col>
      <xdr:colOff>3263900</xdr:colOff>
      <xdr:row>21</xdr:row>
      <xdr:rowOff>12700</xdr:rowOff>
    </xdr:from>
    <xdr:ext cx="2638977" cy="895350"/>
    <xdr:pic>
      <xdr:nvPicPr>
        <xdr:cNvPr id="2" name="Imagen 1">
          <a:extLst>
            <a:ext uri="{FF2B5EF4-FFF2-40B4-BE49-F238E27FC236}">
              <a16:creationId xmlns:a16="http://schemas.microsoft.com/office/drawing/2014/main" id="{00000000-0008-0000-0C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816575" y="9775825"/>
          <a:ext cx="2638977" cy="895350"/>
        </a:xfrm>
        <a:prstGeom prst="rect">
          <a:avLst/>
        </a:prstGeom>
      </xdr:spPr>
    </xdr:pic>
    <xdr:clientData/>
  </xdr:oneCellAnchor>
  <xdr:twoCellAnchor editAs="oneCell">
    <xdr:from>
      <xdr:col>34</xdr:col>
      <xdr:colOff>0</xdr:colOff>
      <xdr:row>20</xdr:row>
      <xdr:rowOff>101600</xdr:rowOff>
    </xdr:from>
    <xdr:to>
      <xdr:col>36</xdr:col>
      <xdr:colOff>419101</xdr:colOff>
      <xdr:row>28</xdr:row>
      <xdr:rowOff>114299</xdr:rowOff>
    </xdr:to>
    <xdr:pic>
      <xdr:nvPicPr>
        <xdr:cNvPr id="3" name="Imagen 2">
          <a:extLst>
            <a:ext uri="{FF2B5EF4-FFF2-40B4-BE49-F238E27FC236}">
              <a16:creationId xmlns:a16="http://schemas.microsoft.com/office/drawing/2014/main" id="{00000000-0008-0000-0C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252400" y="9721850"/>
          <a:ext cx="3067050" cy="1184275"/>
        </a:xfrm>
        <a:prstGeom prst="rect">
          <a:avLst/>
        </a:prstGeom>
        <a:noFill/>
      </xdr:spPr>
    </xdr:pic>
    <xdr:clientData/>
  </xdr:twoCellAnchor>
  <xdr:twoCellAnchor editAs="oneCell">
    <xdr:from>
      <xdr:col>1</xdr:col>
      <xdr:colOff>35718</xdr:colOff>
      <xdr:row>1</xdr:row>
      <xdr:rowOff>95250</xdr:rowOff>
    </xdr:from>
    <xdr:to>
      <xdr:col>1</xdr:col>
      <xdr:colOff>619124</xdr:colOff>
      <xdr:row>4</xdr:row>
      <xdr:rowOff>163285</xdr:rowOff>
    </xdr:to>
    <xdr:pic>
      <xdr:nvPicPr>
        <xdr:cNvPr id="4" name="Imagen 3">
          <a:extLst>
            <a:ext uri="{FF2B5EF4-FFF2-40B4-BE49-F238E27FC236}">
              <a16:creationId xmlns:a16="http://schemas.microsoft.com/office/drawing/2014/main" id="{00000000-0008-0000-0C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66687" y="166688"/>
          <a:ext cx="583406" cy="619124"/>
        </a:xfrm>
        <a:prstGeom prst="rect">
          <a:avLst/>
        </a:prstGeom>
        <a:noFill/>
      </xdr:spPr>
    </xdr:pic>
    <xdr:clientData/>
  </xdr:twoCellAnchor>
  <xdr:twoCellAnchor editAs="oneCell">
    <xdr:from>
      <xdr:col>1</xdr:col>
      <xdr:colOff>11907</xdr:colOff>
      <xdr:row>1</xdr:row>
      <xdr:rowOff>35718</xdr:rowOff>
    </xdr:from>
    <xdr:to>
      <xdr:col>2</xdr:col>
      <xdr:colOff>95250</xdr:colOff>
      <xdr:row>6</xdr:row>
      <xdr:rowOff>127906</xdr:rowOff>
    </xdr:to>
    <xdr:pic>
      <xdr:nvPicPr>
        <xdr:cNvPr id="5" name="Imagen 4">
          <a:extLst>
            <a:ext uri="{FF2B5EF4-FFF2-40B4-BE49-F238E27FC236}">
              <a16:creationId xmlns:a16="http://schemas.microsoft.com/office/drawing/2014/main" id="{00000000-0008-0000-18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26232" y="197643"/>
          <a:ext cx="750093" cy="854188"/>
        </a:xfrm>
        <a:prstGeom prst="rect">
          <a:avLst/>
        </a:prstGeom>
        <a:noFill/>
      </xdr:spPr>
    </xdr:pic>
    <xdr:clientData/>
  </xdr:twoCellAnchor>
</xdr:wsDr>
</file>

<file path=xl/drawings/drawing14.xml><?xml version="1.0" encoding="utf-8"?>
<xdr:wsDr xmlns:xdr="http://schemas.openxmlformats.org/drawingml/2006/spreadsheetDrawing" xmlns:a="http://schemas.openxmlformats.org/drawingml/2006/main">
  <xdr:oneCellAnchor>
    <xdr:from>
      <xdr:col>60</xdr:col>
      <xdr:colOff>3263900</xdr:colOff>
      <xdr:row>25</xdr:row>
      <xdr:rowOff>12700</xdr:rowOff>
    </xdr:from>
    <xdr:ext cx="2638977" cy="895350"/>
    <xdr:pic>
      <xdr:nvPicPr>
        <xdr:cNvPr id="2" name="Imagen 1">
          <a:extLst>
            <a:ext uri="{FF2B5EF4-FFF2-40B4-BE49-F238E27FC236}">
              <a16:creationId xmlns:a16="http://schemas.microsoft.com/office/drawing/2014/main" id="{00000000-0008-0000-0D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444850" y="20091400"/>
          <a:ext cx="2638977" cy="895350"/>
        </a:xfrm>
        <a:prstGeom prst="rect">
          <a:avLst/>
        </a:prstGeom>
      </xdr:spPr>
    </xdr:pic>
    <xdr:clientData/>
  </xdr:oneCellAnchor>
  <xdr:twoCellAnchor editAs="oneCell">
    <xdr:from>
      <xdr:col>34</xdr:col>
      <xdr:colOff>0</xdr:colOff>
      <xdr:row>24</xdr:row>
      <xdr:rowOff>101600</xdr:rowOff>
    </xdr:from>
    <xdr:to>
      <xdr:col>36</xdr:col>
      <xdr:colOff>419101</xdr:colOff>
      <xdr:row>32</xdr:row>
      <xdr:rowOff>114303</xdr:rowOff>
    </xdr:to>
    <xdr:pic>
      <xdr:nvPicPr>
        <xdr:cNvPr id="3" name="Imagen 2">
          <a:extLst>
            <a:ext uri="{FF2B5EF4-FFF2-40B4-BE49-F238E27FC236}">
              <a16:creationId xmlns:a16="http://schemas.microsoft.com/office/drawing/2014/main" id="{00000000-0008-0000-0D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737925" y="20037425"/>
          <a:ext cx="3067050" cy="1184275"/>
        </a:xfrm>
        <a:prstGeom prst="rect">
          <a:avLst/>
        </a:prstGeom>
        <a:noFill/>
      </xdr:spPr>
    </xdr:pic>
    <xdr:clientData/>
  </xdr:twoCellAnchor>
  <xdr:twoCellAnchor editAs="oneCell">
    <xdr:from>
      <xdr:col>1</xdr:col>
      <xdr:colOff>59531</xdr:colOff>
      <xdr:row>1</xdr:row>
      <xdr:rowOff>47624</xdr:rowOff>
    </xdr:from>
    <xdr:to>
      <xdr:col>1</xdr:col>
      <xdr:colOff>631031</xdr:colOff>
      <xdr:row>5</xdr:row>
      <xdr:rowOff>22111</xdr:rowOff>
    </xdr:to>
    <xdr:pic>
      <xdr:nvPicPr>
        <xdr:cNvPr id="4" name="Imagen 3">
          <a:extLst>
            <a:ext uri="{FF2B5EF4-FFF2-40B4-BE49-F238E27FC236}">
              <a16:creationId xmlns:a16="http://schemas.microsoft.com/office/drawing/2014/main" id="{00000000-0008-0000-0D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0500" y="119062"/>
          <a:ext cx="571500" cy="702469"/>
        </a:xfrm>
        <a:prstGeom prst="rect">
          <a:avLst/>
        </a:prstGeom>
        <a:noFill/>
      </xdr:spPr>
    </xdr:pic>
    <xdr:clientData/>
  </xdr:twoCellAnchor>
  <xdr:twoCellAnchor editAs="oneCell">
    <xdr:from>
      <xdr:col>1</xdr:col>
      <xdr:colOff>11907</xdr:colOff>
      <xdr:row>1</xdr:row>
      <xdr:rowOff>35718</xdr:rowOff>
    </xdr:from>
    <xdr:to>
      <xdr:col>2</xdr:col>
      <xdr:colOff>95250</xdr:colOff>
      <xdr:row>6</xdr:row>
      <xdr:rowOff>127906</xdr:rowOff>
    </xdr:to>
    <xdr:pic>
      <xdr:nvPicPr>
        <xdr:cNvPr id="5" name="Imagen 4">
          <a:extLst>
            <a:ext uri="{FF2B5EF4-FFF2-40B4-BE49-F238E27FC236}">
              <a16:creationId xmlns:a16="http://schemas.microsoft.com/office/drawing/2014/main" id="{00000000-0008-0000-18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26232" y="197643"/>
          <a:ext cx="750093" cy="854188"/>
        </a:xfrm>
        <a:prstGeom prst="rect">
          <a:avLst/>
        </a:prstGeom>
        <a:noFill/>
      </xdr:spPr>
    </xdr:pic>
    <xdr:clientData/>
  </xdr:twoCellAnchor>
</xdr:wsDr>
</file>

<file path=xl/drawings/drawing15.xml><?xml version="1.0" encoding="utf-8"?>
<xdr:wsDr xmlns:xdr="http://schemas.openxmlformats.org/drawingml/2006/spreadsheetDrawing" xmlns:a="http://schemas.openxmlformats.org/drawingml/2006/main">
  <xdr:oneCellAnchor>
    <xdr:from>
      <xdr:col>60</xdr:col>
      <xdr:colOff>3263900</xdr:colOff>
      <xdr:row>22</xdr:row>
      <xdr:rowOff>12700</xdr:rowOff>
    </xdr:from>
    <xdr:ext cx="2638977" cy="895350"/>
    <xdr:pic>
      <xdr:nvPicPr>
        <xdr:cNvPr id="2" name="Imagen 1">
          <a:extLst>
            <a:ext uri="{FF2B5EF4-FFF2-40B4-BE49-F238E27FC236}">
              <a16:creationId xmlns:a16="http://schemas.microsoft.com/office/drawing/2014/main" id="{00000000-0008-0000-0E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285050" y="15205075"/>
          <a:ext cx="2638977" cy="895350"/>
        </a:xfrm>
        <a:prstGeom prst="rect">
          <a:avLst/>
        </a:prstGeom>
      </xdr:spPr>
    </xdr:pic>
    <xdr:clientData/>
  </xdr:oneCellAnchor>
  <xdr:twoCellAnchor editAs="oneCell">
    <xdr:from>
      <xdr:col>34</xdr:col>
      <xdr:colOff>0</xdr:colOff>
      <xdr:row>21</xdr:row>
      <xdr:rowOff>101600</xdr:rowOff>
    </xdr:from>
    <xdr:to>
      <xdr:col>36</xdr:col>
      <xdr:colOff>419100</xdr:colOff>
      <xdr:row>29</xdr:row>
      <xdr:rowOff>114303</xdr:rowOff>
    </xdr:to>
    <xdr:pic>
      <xdr:nvPicPr>
        <xdr:cNvPr id="3" name="Imagen 2">
          <a:extLst>
            <a:ext uri="{FF2B5EF4-FFF2-40B4-BE49-F238E27FC236}">
              <a16:creationId xmlns:a16="http://schemas.microsoft.com/office/drawing/2014/main" id="{00000000-0008-0000-0E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28950" y="15151100"/>
          <a:ext cx="3067051" cy="1184277"/>
        </a:xfrm>
        <a:prstGeom prst="rect">
          <a:avLst/>
        </a:prstGeom>
        <a:noFill/>
      </xdr:spPr>
    </xdr:pic>
    <xdr:clientData/>
  </xdr:twoCellAnchor>
  <xdr:twoCellAnchor editAs="oneCell">
    <xdr:from>
      <xdr:col>1</xdr:col>
      <xdr:colOff>47624</xdr:colOff>
      <xdr:row>1</xdr:row>
      <xdr:rowOff>71437</xdr:rowOff>
    </xdr:from>
    <xdr:to>
      <xdr:col>1</xdr:col>
      <xdr:colOff>619124</xdr:colOff>
      <xdr:row>5</xdr:row>
      <xdr:rowOff>10204</xdr:rowOff>
    </xdr:to>
    <xdr:pic>
      <xdr:nvPicPr>
        <xdr:cNvPr id="4" name="Imagen 3">
          <a:extLst>
            <a:ext uri="{FF2B5EF4-FFF2-40B4-BE49-F238E27FC236}">
              <a16:creationId xmlns:a16="http://schemas.microsoft.com/office/drawing/2014/main" id="{00000000-0008-0000-0E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78593" y="142875"/>
          <a:ext cx="571500" cy="666750"/>
        </a:xfrm>
        <a:prstGeom prst="rect">
          <a:avLst/>
        </a:prstGeom>
        <a:noFill/>
      </xdr:spPr>
    </xdr:pic>
    <xdr:clientData/>
  </xdr:twoCellAnchor>
  <xdr:twoCellAnchor editAs="oneCell">
    <xdr:from>
      <xdr:col>1</xdr:col>
      <xdr:colOff>11907</xdr:colOff>
      <xdr:row>1</xdr:row>
      <xdr:rowOff>35718</xdr:rowOff>
    </xdr:from>
    <xdr:to>
      <xdr:col>2</xdr:col>
      <xdr:colOff>95250</xdr:colOff>
      <xdr:row>6</xdr:row>
      <xdr:rowOff>127906</xdr:rowOff>
    </xdr:to>
    <xdr:pic>
      <xdr:nvPicPr>
        <xdr:cNvPr id="5" name="Imagen 4">
          <a:extLst>
            <a:ext uri="{FF2B5EF4-FFF2-40B4-BE49-F238E27FC236}">
              <a16:creationId xmlns:a16="http://schemas.microsoft.com/office/drawing/2014/main" id="{00000000-0008-0000-18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26232" y="197643"/>
          <a:ext cx="750093" cy="854188"/>
        </a:xfrm>
        <a:prstGeom prst="rect">
          <a:avLst/>
        </a:prstGeom>
        <a:noFill/>
      </xdr:spPr>
    </xdr:pic>
    <xdr:clientData/>
  </xdr:twoCellAnchor>
</xdr:wsDr>
</file>

<file path=xl/drawings/drawing16.xml><?xml version="1.0" encoding="utf-8"?>
<xdr:wsDr xmlns:xdr="http://schemas.openxmlformats.org/drawingml/2006/spreadsheetDrawing" xmlns:a="http://schemas.openxmlformats.org/drawingml/2006/main">
  <xdr:oneCellAnchor>
    <xdr:from>
      <xdr:col>60</xdr:col>
      <xdr:colOff>3263900</xdr:colOff>
      <xdr:row>27</xdr:row>
      <xdr:rowOff>12700</xdr:rowOff>
    </xdr:from>
    <xdr:ext cx="2638977" cy="895350"/>
    <xdr:pic>
      <xdr:nvPicPr>
        <xdr:cNvPr id="2" name="Imagen 1">
          <a:extLst>
            <a:ext uri="{FF2B5EF4-FFF2-40B4-BE49-F238E27FC236}">
              <a16:creationId xmlns:a16="http://schemas.microsoft.com/office/drawing/2014/main" id="{00000000-0008-0000-0F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101700" y="23529925"/>
          <a:ext cx="2638977" cy="895350"/>
        </a:xfrm>
        <a:prstGeom prst="rect">
          <a:avLst/>
        </a:prstGeom>
      </xdr:spPr>
    </xdr:pic>
    <xdr:clientData/>
  </xdr:oneCellAnchor>
  <xdr:twoCellAnchor editAs="oneCell">
    <xdr:from>
      <xdr:col>34</xdr:col>
      <xdr:colOff>0</xdr:colOff>
      <xdr:row>26</xdr:row>
      <xdr:rowOff>101600</xdr:rowOff>
    </xdr:from>
    <xdr:to>
      <xdr:col>36</xdr:col>
      <xdr:colOff>432706</xdr:colOff>
      <xdr:row>34</xdr:row>
      <xdr:rowOff>114301</xdr:rowOff>
    </xdr:to>
    <xdr:pic>
      <xdr:nvPicPr>
        <xdr:cNvPr id="3" name="Imagen 2">
          <a:extLst>
            <a:ext uri="{FF2B5EF4-FFF2-40B4-BE49-F238E27FC236}">
              <a16:creationId xmlns:a16="http://schemas.microsoft.com/office/drawing/2014/main" id="{00000000-0008-0000-0F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461700" y="23475950"/>
          <a:ext cx="3067049" cy="1184276"/>
        </a:xfrm>
        <a:prstGeom prst="rect">
          <a:avLst/>
        </a:prstGeom>
        <a:noFill/>
      </xdr:spPr>
    </xdr:pic>
    <xdr:clientData/>
  </xdr:twoCellAnchor>
  <xdr:twoCellAnchor editAs="oneCell">
    <xdr:from>
      <xdr:col>1</xdr:col>
      <xdr:colOff>11907</xdr:colOff>
      <xdr:row>1</xdr:row>
      <xdr:rowOff>85197</xdr:rowOff>
    </xdr:from>
    <xdr:to>
      <xdr:col>1</xdr:col>
      <xdr:colOff>645584</xdr:colOff>
      <xdr:row>4</xdr:row>
      <xdr:rowOff>161964</xdr:rowOff>
    </xdr:to>
    <xdr:pic>
      <xdr:nvPicPr>
        <xdr:cNvPr id="4" name="Imagen 3">
          <a:extLst>
            <a:ext uri="{FF2B5EF4-FFF2-40B4-BE49-F238E27FC236}">
              <a16:creationId xmlns:a16="http://schemas.microsoft.com/office/drawing/2014/main" id="{00000000-0008-0000-0F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2876" y="156635"/>
          <a:ext cx="633677" cy="627856"/>
        </a:xfrm>
        <a:prstGeom prst="rect">
          <a:avLst/>
        </a:prstGeom>
        <a:noFill/>
      </xdr:spPr>
    </xdr:pic>
    <xdr:clientData/>
  </xdr:twoCellAnchor>
  <xdr:twoCellAnchor editAs="oneCell">
    <xdr:from>
      <xdr:col>1</xdr:col>
      <xdr:colOff>11907</xdr:colOff>
      <xdr:row>1</xdr:row>
      <xdr:rowOff>35718</xdr:rowOff>
    </xdr:from>
    <xdr:to>
      <xdr:col>2</xdr:col>
      <xdr:colOff>95250</xdr:colOff>
      <xdr:row>6</xdr:row>
      <xdr:rowOff>127906</xdr:rowOff>
    </xdr:to>
    <xdr:pic>
      <xdr:nvPicPr>
        <xdr:cNvPr id="5" name="Imagen 4">
          <a:extLst>
            <a:ext uri="{FF2B5EF4-FFF2-40B4-BE49-F238E27FC236}">
              <a16:creationId xmlns:a16="http://schemas.microsoft.com/office/drawing/2014/main" id="{00000000-0008-0000-18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26232" y="197643"/>
          <a:ext cx="750093" cy="854188"/>
        </a:xfrm>
        <a:prstGeom prst="rect">
          <a:avLst/>
        </a:prstGeom>
        <a:noFill/>
      </xdr:spPr>
    </xdr:pic>
    <xdr:clientData/>
  </xdr:twoCellAnchor>
</xdr:wsDr>
</file>

<file path=xl/drawings/drawing17.xml><?xml version="1.0" encoding="utf-8"?>
<xdr:wsDr xmlns:xdr="http://schemas.openxmlformats.org/drawingml/2006/spreadsheetDrawing" xmlns:a="http://schemas.openxmlformats.org/drawingml/2006/main">
  <xdr:oneCellAnchor>
    <xdr:from>
      <xdr:col>60</xdr:col>
      <xdr:colOff>3263900</xdr:colOff>
      <xdr:row>23</xdr:row>
      <xdr:rowOff>12700</xdr:rowOff>
    </xdr:from>
    <xdr:ext cx="2638977" cy="895350"/>
    <xdr:pic>
      <xdr:nvPicPr>
        <xdr:cNvPr id="2" name="Imagen 1">
          <a:extLst>
            <a:ext uri="{FF2B5EF4-FFF2-40B4-BE49-F238E27FC236}">
              <a16:creationId xmlns:a16="http://schemas.microsoft.com/office/drawing/2014/main" id="{00000000-0008-0000-1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330425" y="24034750"/>
          <a:ext cx="2638977" cy="895350"/>
        </a:xfrm>
        <a:prstGeom prst="rect">
          <a:avLst/>
        </a:prstGeom>
      </xdr:spPr>
    </xdr:pic>
    <xdr:clientData/>
  </xdr:oneCellAnchor>
  <xdr:twoCellAnchor editAs="oneCell">
    <xdr:from>
      <xdr:col>34</xdr:col>
      <xdr:colOff>0</xdr:colOff>
      <xdr:row>22</xdr:row>
      <xdr:rowOff>101600</xdr:rowOff>
    </xdr:from>
    <xdr:to>
      <xdr:col>36</xdr:col>
      <xdr:colOff>432708</xdr:colOff>
      <xdr:row>30</xdr:row>
      <xdr:rowOff>114300</xdr:rowOff>
    </xdr:to>
    <xdr:pic>
      <xdr:nvPicPr>
        <xdr:cNvPr id="3" name="Imagen 2">
          <a:extLst>
            <a:ext uri="{FF2B5EF4-FFF2-40B4-BE49-F238E27FC236}">
              <a16:creationId xmlns:a16="http://schemas.microsoft.com/office/drawing/2014/main" id="{00000000-0008-0000-10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737925" y="23980775"/>
          <a:ext cx="3067050" cy="1184275"/>
        </a:xfrm>
        <a:prstGeom prst="rect">
          <a:avLst/>
        </a:prstGeom>
        <a:noFill/>
      </xdr:spPr>
    </xdr:pic>
    <xdr:clientData/>
  </xdr:twoCellAnchor>
  <xdr:twoCellAnchor editAs="oneCell">
    <xdr:from>
      <xdr:col>1</xdr:col>
      <xdr:colOff>59532</xdr:colOff>
      <xdr:row>1</xdr:row>
      <xdr:rowOff>54768</xdr:rowOff>
    </xdr:from>
    <xdr:to>
      <xdr:col>1</xdr:col>
      <xdr:colOff>600075</xdr:colOff>
      <xdr:row>4</xdr:row>
      <xdr:rowOff>153761</xdr:rowOff>
    </xdr:to>
    <xdr:pic>
      <xdr:nvPicPr>
        <xdr:cNvPr id="4" name="Imagen 3">
          <a:extLst>
            <a:ext uri="{FF2B5EF4-FFF2-40B4-BE49-F238E27FC236}">
              <a16:creationId xmlns:a16="http://schemas.microsoft.com/office/drawing/2014/main" id="{00000000-0008-0000-10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2882" y="130968"/>
          <a:ext cx="540543" cy="640557"/>
        </a:xfrm>
        <a:prstGeom prst="rect">
          <a:avLst/>
        </a:prstGeom>
        <a:noFill/>
      </xdr:spPr>
    </xdr:pic>
    <xdr:clientData/>
  </xdr:twoCellAnchor>
  <xdr:twoCellAnchor editAs="oneCell">
    <xdr:from>
      <xdr:col>1</xdr:col>
      <xdr:colOff>11907</xdr:colOff>
      <xdr:row>1</xdr:row>
      <xdr:rowOff>35718</xdr:rowOff>
    </xdr:from>
    <xdr:to>
      <xdr:col>2</xdr:col>
      <xdr:colOff>95250</xdr:colOff>
      <xdr:row>6</xdr:row>
      <xdr:rowOff>127906</xdr:rowOff>
    </xdr:to>
    <xdr:pic>
      <xdr:nvPicPr>
        <xdr:cNvPr id="5" name="Imagen 4">
          <a:extLst>
            <a:ext uri="{FF2B5EF4-FFF2-40B4-BE49-F238E27FC236}">
              <a16:creationId xmlns:a16="http://schemas.microsoft.com/office/drawing/2014/main" id="{00000000-0008-0000-18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26232" y="197643"/>
          <a:ext cx="750093" cy="854188"/>
        </a:xfrm>
        <a:prstGeom prst="rect">
          <a:avLst/>
        </a:prstGeom>
        <a:noFill/>
      </xdr:spPr>
    </xdr:pic>
    <xdr:clientData/>
  </xdr:twoCellAnchor>
</xdr:wsDr>
</file>

<file path=xl/drawings/drawing18.xml><?xml version="1.0" encoding="utf-8"?>
<xdr:wsDr xmlns:xdr="http://schemas.openxmlformats.org/drawingml/2006/spreadsheetDrawing" xmlns:a="http://schemas.openxmlformats.org/drawingml/2006/main">
  <xdr:oneCellAnchor>
    <xdr:from>
      <xdr:col>60</xdr:col>
      <xdr:colOff>3263900</xdr:colOff>
      <xdr:row>24</xdr:row>
      <xdr:rowOff>12700</xdr:rowOff>
    </xdr:from>
    <xdr:ext cx="2638977" cy="895350"/>
    <xdr:pic>
      <xdr:nvPicPr>
        <xdr:cNvPr id="2" name="Imagen 1">
          <a:extLst>
            <a:ext uri="{FF2B5EF4-FFF2-40B4-BE49-F238E27FC236}">
              <a16:creationId xmlns:a16="http://schemas.microsoft.com/office/drawing/2014/main" id="{00000000-0008-0000-1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683100" y="21310600"/>
          <a:ext cx="2638977" cy="895350"/>
        </a:xfrm>
        <a:prstGeom prst="rect">
          <a:avLst/>
        </a:prstGeom>
      </xdr:spPr>
    </xdr:pic>
    <xdr:clientData/>
  </xdr:oneCellAnchor>
  <xdr:twoCellAnchor editAs="oneCell">
    <xdr:from>
      <xdr:col>34</xdr:col>
      <xdr:colOff>0</xdr:colOff>
      <xdr:row>23</xdr:row>
      <xdr:rowOff>101600</xdr:rowOff>
    </xdr:from>
    <xdr:to>
      <xdr:col>36</xdr:col>
      <xdr:colOff>432705</xdr:colOff>
      <xdr:row>31</xdr:row>
      <xdr:rowOff>114301</xdr:rowOff>
    </xdr:to>
    <xdr:pic>
      <xdr:nvPicPr>
        <xdr:cNvPr id="3" name="Imagen 2">
          <a:extLst>
            <a:ext uri="{FF2B5EF4-FFF2-40B4-BE49-F238E27FC236}">
              <a16:creationId xmlns:a16="http://schemas.microsoft.com/office/drawing/2014/main" id="{00000000-0008-0000-11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42500" y="21256625"/>
          <a:ext cx="3067048" cy="1184275"/>
        </a:xfrm>
        <a:prstGeom prst="rect">
          <a:avLst/>
        </a:prstGeom>
        <a:noFill/>
      </xdr:spPr>
    </xdr:pic>
    <xdr:clientData/>
  </xdr:twoCellAnchor>
  <xdr:twoCellAnchor editAs="oneCell">
    <xdr:from>
      <xdr:col>1</xdr:col>
      <xdr:colOff>21166</xdr:colOff>
      <xdr:row>1</xdr:row>
      <xdr:rowOff>15874</xdr:rowOff>
    </xdr:from>
    <xdr:to>
      <xdr:col>2</xdr:col>
      <xdr:colOff>0</xdr:colOff>
      <xdr:row>5</xdr:row>
      <xdr:rowOff>7558</xdr:rowOff>
    </xdr:to>
    <xdr:pic>
      <xdr:nvPicPr>
        <xdr:cNvPr id="4" name="Imagen 3">
          <a:extLst>
            <a:ext uri="{FF2B5EF4-FFF2-40B4-BE49-F238E27FC236}">
              <a16:creationId xmlns:a16="http://schemas.microsoft.com/office/drawing/2014/main" id="{00000000-0008-0000-11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8749" y="89957"/>
          <a:ext cx="645584" cy="693209"/>
        </a:xfrm>
        <a:prstGeom prst="rect">
          <a:avLst/>
        </a:prstGeom>
        <a:noFill/>
      </xdr:spPr>
    </xdr:pic>
    <xdr:clientData/>
  </xdr:twoCellAnchor>
  <xdr:twoCellAnchor editAs="oneCell">
    <xdr:from>
      <xdr:col>1</xdr:col>
      <xdr:colOff>11907</xdr:colOff>
      <xdr:row>1</xdr:row>
      <xdr:rowOff>35718</xdr:rowOff>
    </xdr:from>
    <xdr:to>
      <xdr:col>2</xdr:col>
      <xdr:colOff>95250</xdr:colOff>
      <xdr:row>6</xdr:row>
      <xdr:rowOff>127906</xdr:rowOff>
    </xdr:to>
    <xdr:pic>
      <xdr:nvPicPr>
        <xdr:cNvPr id="5" name="Imagen 4">
          <a:extLst>
            <a:ext uri="{FF2B5EF4-FFF2-40B4-BE49-F238E27FC236}">
              <a16:creationId xmlns:a16="http://schemas.microsoft.com/office/drawing/2014/main" id="{00000000-0008-0000-18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26232" y="197643"/>
          <a:ext cx="750093" cy="854188"/>
        </a:xfrm>
        <a:prstGeom prst="rect">
          <a:avLst/>
        </a:prstGeom>
        <a:noFill/>
      </xdr:spPr>
    </xdr:pic>
    <xdr:clientData/>
  </xdr:twoCellAnchor>
</xdr:wsDr>
</file>

<file path=xl/drawings/drawing19.xml><?xml version="1.0" encoding="utf-8"?>
<xdr:wsDr xmlns:xdr="http://schemas.openxmlformats.org/drawingml/2006/spreadsheetDrawing" xmlns:a="http://schemas.openxmlformats.org/drawingml/2006/main">
  <xdr:oneCellAnchor>
    <xdr:from>
      <xdr:col>60</xdr:col>
      <xdr:colOff>3263900</xdr:colOff>
      <xdr:row>32</xdr:row>
      <xdr:rowOff>12700</xdr:rowOff>
    </xdr:from>
    <xdr:ext cx="2638977" cy="895350"/>
    <xdr:pic>
      <xdr:nvPicPr>
        <xdr:cNvPr id="2" name="Imagen 1">
          <a:extLst>
            <a:ext uri="{FF2B5EF4-FFF2-40B4-BE49-F238E27FC236}">
              <a16:creationId xmlns:a16="http://schemas.microsoft.com/office/drawing/2014/main" id="{00000000-0008-0000-1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451750" y="14433550"/>
          <a:ext cx="2638977" cy="895350"/>
        </a:xfrm>
        <a:prstGeom prst="rect">
          <a:avLst/>
        </a:prstGeom>
      </xdr:spPr>
    </xdr:pic>
    <xdr:clientData/>
  </xdr:oneCellAnchor>
  <xdr:twoCellAnchor editAs="oneCell">
    <xdr:from>
      <xdr:col>34</xdr:col>
      <xdr:colOff>0</xdr:colOff>
      <xdr:row>31</xdr:row>
      <xdr:rowOff>101600</xdr:rowOff>
    </xdr:from>
    <xdr:to>
      <xdr:col>36</xdr:col>
      <xdr:colOff>1466850</xdr:colOff>
      <xdr:row>39</xdr:row>
      <xdr:rowOff>114300</xdr:rowOff>
    </xdr:to>
    <xdr:pic>
      <xdr:nvPicPr>
        <xdr:cNvPr id="3" name="Imagen 2">
          <a:extLst>
            <a:ext uri="{FF2B5EF4-FFF2-40B4-BE49-F238E27FC236}">
              <a16:creationId xmlns:a16="http://schemas.microsoft.com/office/drawing/2014/main" id="{00000000-0008-0000-12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822775" y="14379575"/>
          <a:ext cx="3067050" cy="1184276"/>
        </a:xfrm>
        <a:prstGeom prst="rect">
          <a:avLst/>
        </a:prstGeom>
        <a:noFill/>
      </xdr:spPr>
    </xdr:pic>
    <xdr:clientData/>
  </xdr:twoCellAnchor>
  <xdr:twoCellAnchor editAs="oneCell">
    <xdr:from>
      <xdr:col>1</xdr:col>
      <xdr:colOff>11907</xdr:colOff>
      <xdr:row>1</xdr:row>
      <xdr:rowOff>35718</xdr:rowOff>
    </xdr:from>
    <xdr:to>
      <xdr:col>1</xdr:col>
      <xdr:colOff>762000</xdr:colOff>
      <xdr:row>6</xdr:row>
      <xdr:rowOff>13606</xdr:rowOff>
    </xdr:to>
    <xdr:pic>
      <xdr:nvPicPr>
        <xdr:cNvPr id="5" name="Imagen 4">
          <a:extLst>
            <a:ext uri="{FF2B5EF4-FFF2-40B4-BE49-F238E27FC236}">
              <a16:creationId xmlns:a16="http://schemas.microsoft.com/office/drawing/2014/main" id="{00000000-0008-0000-18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24871" y="199004"/>
          <a:ext cx="750093" cy="84874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138546</xdr:colOff>
      <xdr:row>2</xdr:row>
      <xdr:rowOff>86591</xdr:rowOff>
    </xdr:from>
    <xdr:to>
      <xdr:col>15</xdr:col>
      <xdr:colOff>173161</xdr:colOff>
      <xdr:row>14</xdr:row>
      <xdr:rowOff>493143</xdr:rowOff>
    </xdr:to>
    <xdr:pic>
      <xdr:nvPicPr>
        <xdr:cNvPr id="15" name="Imagen 14">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1"/>
        <a:stretch>
          <a:fillRect/>
        </a:stretch>
      </xdr:blipFill>
      <xdr:spPr>
        <a:xfrm>
          <a:off x="8780319" y="467591"/>
          <a:ext cx="3749365" cy="5480779"/>
        </a:xfrm>
        <a:prstGeom prst="rect">
          <a:avLst/>
        </a:prstGeom>
      </xdr:spPr>
    </xdr:pic>
    <xdr:clientData/>
  </xdr:twoCellAnchor>
  <xdr:twoCellAnchor editAs="oneCell">
    <xdr:from>
      <xdr:col>1</xdr:col>
      <xdr:colOff>231321</xdr:colOff>
      <xdr:row>2</xdr:row>
      <xdr:rowOff>0</xdr:rowOff>
    </xdr:from>
    <xdr:to>
      <xdr:col>6</xdr:col>
      <xdr:colOff>243227</xdr:colOff>
      <xdr:row>6</xdr:row>
      <xdr:rowOff>75992</xdr:rowOff>
    </xdr:to>
    <xdr:pic>
      <xdr:nvPicPr>
        <xdr:cNvPr id="17" name="Imagen 16" descr="Secretaria Distrital de Seguridad Convivencia Y Justicia">
          <a:extLst>
            <a:ext uri="{FF2B5EF4-FFF2-40B4-BE49-F238E27FC236}">
              <a16:creationId xmlns:a16="http://schemas.microsoft.com/office/drawing/2014/main" id="{00000000-0008-0000-0100-000011000000}"/>
            </a:ext>
          </a:extLst>
        </xdr:cNvPr>
        <xdr:cNvPicPr>
          <a:picLocks noChangeAspect="1" noChangeArrowheads="1"/>
        </xdr:cNvPicPr>
      </xdr:nvPicPr>
      <xdr:blipFill>
        <a:blip xmlns:r="http://schemas.openxmlformats.org/officeDocument/2006/relationships" r:embed="rId2">
          <a:duotone>
            <a:prstClr val="black"/>
            <a:schemeClr val="tx2">
              <a:tint val="45000"/>
              <a:satMod val="400000"/>
            </a:schemeClr>
          </a:duotone>
          <a:extLst>
            <a:ext uri="{28A0092B-C50C-407E-A947-70E740481C1C}">
              <a14:useLocalDpi xmlns:a14="http://schemas.microsoft.com/office/drawing/2010/main" val="0"/>
            </a:ext>
          </a:extLst>
        </a:blip>
        <a:srcRect/>
        <a:stretch>
          <a:fillRect/>
        </a:stretch>
      </xdr:blipFill>
      <xdr:spPr bwMode="auto">
        <a:xfrm>
          <a:off x="993321" y="394607"/>
          <a:ext cx="3821906" cy="8379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oneCellAnchor>
    <xdr:from>
      <xdr:col>60</xdr:col>
      <xdr:colOff>3263900</xdr:colOff>
      <xdr:row>24</xdr:row>
      <xdr:rowOff>12700</xdr:rowOff>
    </xdr:from>
    <xdr:ext cx="2638977" cy="895350"/>
    <xdr:pic>
      <xdr:nvPicPr>
        <xdr:cNvPr id="2" name="Imagen 1">
          <a:extLst>
            <a:ext uri="{FF2B5EF4-FFF2-40B4-BE49-F238E27FC236}">
              <a16:creationId xmlns:a16="http://schemas.microsoft.com/office/drawing/2014/main" id="{00000000-0008-0000-1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330425" y="24901525"/>
          <a:ext cx="2638977" cy="895350"/>
        </a:xfrm>
        <a:prstGeom prst="rect">
          <a:avLst/>
        </a:prstGeom>
      </xdr:spPr>
    </xdr:pic>
    <xdr:clientData/>
  </xdr:oneCellAnchor>
  <xdr:twoCellAnchor editAs="oneCell">
    <xdr:from>
      <xdr:col>34</xdr:col>
      <xdr:colOff>0</xdr:colOff>
      <xdr:row>23</xdr:row>
      <xdr:rowOff>101600</xdr:rowOff>
    </xdr:from>
    <xdr:to>
      <xdr:col>36</xdr:col>
      <xdr:colOff>432708</xdr:colOff>
      <xdr:row>31</xdr:row>
      <xdr:rowOff>114301</xdr:rowOff>
    </xdr:to>
    <xdr:pic>
      <xdr:nvPicPr>
        <xdr:cNvPr id="3" name="Imagen 2">
          <a:extLst>
            <a:ext uri="{FF2B5EF4-FFF2-40B4-BE49-F238E27FC236}">
              <a16:creationId xmlns:a16="http://schemas.microsoft.com/office/drawing/2014/main" id="{00000000-0008-0000-13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737925" y="24847550"/>
          <a:ext cx="3067050" cy="1184275"/>
        </a:xfrm>
        <a:prstGeom prst="rect">
          <a:avLst/>
        </a:prstGeom>
        <a:noFill/>
      </xdr:spPr>
    </xdr:pic>
    <xdr:clientData/>
  </xdr:twoCellAnchor>
  <xdr:twoCellAnchor editAs="oneCell">
    <xdr:from>
      <xdr:col>1</xdr:col>
      <xdr:colOff>35719</xdr:colOff>
      <xdr:row>1</xdr:row>
      <xdr:rowOff>54769</xdr:rowOff>
    </xdr:from>
    <xdr:to>
      <xdr:col>1</xdr:col>
      <xdr:colOff>595313</xdr:colOff>
      <xdr:row>5</xdr:row>
      <xdr:rowOff>34017</xdr:rowOff>
    </xdr:to>
    <xdr:pic>
      <xdr:nvPicPr>
        <xdr:cNvPr id="4" name="Imagen 3">
          <a:extLst>
            <a:ext uri="{FF2B5EF4-FFF2-40B4-BE49-F238E27FC236}">
              <a16:creationId xmlns:a16="http://schemas.microsoft.com/office/drawing/2014/main" id="{00000000-0008-0000-13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66688" y="126207"/>
          <a:ext cx="559594" cy="707230"/>
        </a:xfrm>
        <a:prstGeom prst="rect">
          <a:avLst/>
        </a:prstGeom>
        <a:noFill/>
      </xdr:spPr>
    </xdr:pic>
    <xdr:clientData/>
  </xdr:twoCellAnchor>
  <xdr:twoCellAnchor>
    <xdr:from>
      <xdr:col>23</xdr:col>
      <xdr:colOff>261938</xdr:colOff>
      <xdr:row>15</xdr:row>
      <xdr:rowOff>797719</xdr:rowOff>
    </xdr:from>
    <xdr:to>
      <xdr:col>24</xdr:col>
      <xdr:colOff>1214438</xdr:colOff>
      <xdr:row>15</xdr:row>
      <xdr:rowOff>1131094</xdr:rowOff>
    </xdr:to>
    <xdr:pic>
      <xdr:nvPicPr>
        <xdr:cNvPr id="5" name="Imagen 4">
          <a:extLst>
            <a:ext uri="{FF2B5EF4-FFF2-40B4-BE49-F238E27FC236}">
              <a16:creationId xmlns:a16="http://schemas.microsoft.com/office/drawing/2014/main" id="{00000000-0008-0000-1300-000005000000}"/>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1912263" y="13294519"/>
          <a:ext cx="232410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11907</xdr:colOff>
      <xdr:row>1</xdr:row>
      <xdr:rowOff>35719</xdr:rowOff>
    </xdr:from>
    <xdr:to>
      <xdr:col>2</xdr:col>
      <xdr:colOff>0</xdr:colOff>
      <xdr:row>6</xdr:row>
      <xdr:rowOff>100693</xdr:rowOff>
    </xdr:to>
    <xdr:pic>
      <xdr:nvPicPr>
        <xdr:cNvPr id="6" name="Imagen 5">
          <a:extLst>
            <a:ext uri="{FF2B5EF4-FFF2-40B4-BE49-F238E27FC236}">
              <a16:creationId xmlns:a16="http://schemas.microsoft.com/office/drawing/2014/main" id="{00000000-0008-0000-18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5257" y="35719"/>
          <a:ext cx="654843" cy="826974"/>
        </a:xfrm>
        <a:prstGeom prst="rect">
          <a:avLst/>
        </a:prstGeom>
        <a:noFill/>
      </xdr:spPr>
    </xdr:pic>
    <xdr:clientData/>
  </xdr:twoCellAnchor>
  <xdr:twoCellAnchor editAs="oneCell">
    <xdr:from>
      <xdr:col>1</xdr:col>
      <xdr:colOff>40822</xdr:colOff>
      <xdr:row>1</xdr:row>
      <xdr:rowOff>0</xdr:rowOff>
    </xdr:from>
    <xdr:to>
      <xdr:col>2</xdr:col>
      <xdr:colOff>307155</xdr:colOff>
      <xdr:row>6</xdr:row>
      <xdr:rowOff>175532</xdr:rowOff>
    </xdr:to>
    <xdr:pic>
      <xdr:nvPicPr>
        <xdr:cNvPr id="7" name="Imagen 6">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74172" y="0"/>
          <a:ext cx="933083" cy="937532"/>
        </a:xfrm>
        <a:prstGeom prst="rect">
          <a:avLst/>
        </a:prstGeom>
        <a:noFill/>
        <a:extLst/>
      </xdr:spPr>
    </xdr:pic>
    <xdr:clientData/>
  </xdr:twoCellAnchor>
</xdr:wsDr>
</file>

<file path=xl/drawings/drawing21.xml><?xml version="1.0" encoding="utf-8"?>
<xdr:wsDr xmlns:xdr="http://schemas.openxmlformats.org/drawingml/2006/spreadsheetDrawing" xmlns:a="http://schemas.openxmlformats.org/drawingml/2006/main">
  <xdr:oneCellAnchor>
    <xdr:from>
      <xdr:col>60</xdr:col>
      <xdr:colOff>3263900</xdr:colOff>
      <xdr:row>22</xdr:row>
      <xdr:rowOff>12700</xdr:rowOff>
    </xdr:from>
    <xdr:ext cx="2638977" cy="895350"/>
    <xdr:pic>
      <xdr:nvPicPr>
        <xdr:cNvPr id="2" name="Imagen 1">
          <a:extLst>
            <a:ext uri="{FF2B5EF4-FFF2-40B4-BE49-F238E27FC236}">
              <a16:creationId xmlns:a16="http://schemas.microsoft.com/office/drawing/2014/main" id="{00000000-0008-0000-1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882500" y="13471525"/>
          <a:ext cx="2638977" cy="895350"/>
        </a:xfrm>
        <a:prstGeom prst="rect">
          <a:avLst/>
        </a:prstGeom>
      </xdr:spPr>
    </xdr:pic>
    <xdr:clientData/>
  </xdr:oneCellAnchor>
  <xdr:twoCellAnchor editAs="oneCell">
    <xdr:from>
      <xdr:col>34</xdr:col>
      <xdr:colOff>0</xdr:colOff>
      <xdr:row>21</xdr:row>
      <xdr:rowOff>101600</xdr:rowOff>
    </xdr:from>
    <xdr:to>
      <xdr:col>36</xdr:col>
      <xdr:colOff>432708</xdr:colOff>
      <xdr:row>29</xdr:row>
      <xdr:rowOff>114299</xdr:rowOff>
    </xdr:to>
    <xdr:pic>
      <xdr:nvPicPr>
        <xdr:cNvPr id="3" name="Imagen 2">
          <a:extLst>
            <a:ext uri="{FF2B5EF4-FFF2-40B4-BE49-F238E27FC236}">
              <a16:creationId xmlns:a16="http://schemas.microsoft.com/office/drawing/2014/main" id="{00000000-0008-0000-14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128325" y="13417550"/>
          <a:ext cx="3067050" cy="1184275"/>
        </a:xfrm>
        <a:prstGeom prst="rect">
          <a:avLst/>
        </a:prstGeom>
        <a:noFill/>
      </xdr:spPr>
    </xdr:pic>
    <xdr:clientData/>
  </xdr:twoCellAnchor>
  <xdr:twoCellAnchor editAs="oneCell">
    <xdr:from>
      <xdr:col>1</xdr:col>
      <xdr:colOff>11907</xdr:colOff>
      <xdr:row>0</xdr:row>
      <xdr:rowOff>35719</xdr:rowOff>
    </xdr:from>
    <xdr:to>
      <xdr:col>2</xdr:col>
      <xdr:colOff>0</xdr:colOff>
      <xdr:row>4</xdr:row>
      <xdr:rowOff>148318</xdr:rowOff>
    </xdr:to>
    <xdr:pic>
      <xdr:nvPicPr>
        <xdr:cNvPr id="7" name="Imagen 6">
          <a:extLst>
            <a:ext uri="{FF2B5EF4-FFF2-40B4-BE49-F238E27FC236}">
              <a16:creationId xmlns:a16="http://schemas.microsoft.com/office/drawing/2014/main" id="{00000000-0008-0000-18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26232" y="197644"/>
          <a:ext cx="654843" cy="760299"/>
        </a:xfrm>
        <a:prstGeom prst="rect">
          <a:avLst/>
        </a:prstGeom>
        <a:noFill/>
      </xdr:spPr>
    </xdr:pic>
    <xdr:clientData/>
  </xdr:twoCellAnchor>
  <xdr:twoCellAnchor editAs="oneCell">
    <xdr:from>
      <xdr:col>1</xdr:col>
      <xdr:colOff>40822</xdr:colOff>
      <xdr:row>0</xdr:row>
      <xdr:rowOff>0</xdr:rowOff>
    </xdr:from>
    <xdr:to>
      <xdr:col>2</xdr:col>
      <xdr:colOff>307155</xdr:colOff>
      <xdr:row>5</xdr:row>
      <xdr:rowOff>61232</xdr:rowOff>
    </xdr:to>
    <xdr:pic>
      <xdr:nvPicPr>
        <xdr:cNvPr id="8" name="Imagen 7">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55147" y="161925"/>
          <a:ext cx="933083" cy="870857"/>
        </a:xfrm>
        <a:prstGeom prst="rect">
          <a:avLst/>
        </a:prstGeom>
        <a:noFill/>
        <a:extLst/>
      </xdr:spPr>
    </xdr:pic>
    <xdr:clientData/>
  </xdr:twoCellAnchor>
</xdr:wsDr>
</file>

<file path=xl/drawings/drawing22.xml><?xml version="1.0" encoding="utf-8"?>
<xdr:wsDr xmlns:xdr="http://schemas.openxmlformats.org/drawingml/2006/spreadsheetDrawing" xmlns:a="http://schemas.openxmlformats.org/drawingml/2006/main">
  <xdr:oneCellAnchor>
    <xdr:from>
      <xdr:col>60</xdr:col>
      <xdr:colOff>3263900</xdr:colOff>
      <xdr:row>25</xdr:row>
      <xdr:rowOff>12700</xdr:rowOff>
    </xdr:from>
    <xdr:ext cx="2638977" cy="895350"/>
    <xdr:pic>
      <xdr:nvPicPr>
        <xdr:cNvPr id="2" name="Imagen 1">
          <a:extLst>
            <a:ext uri="{FF2B5EF4-FFF2-40B4-BE49-F238E27FC236}">
              <a16:creationId xmlns:a16="http://schemas.microsoft.com/office/drawing/2014/main" id="{00000000-0008-0000-1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282800" y="15300325"/>
          <a:ext cx="2638977" cy="895350"/>
        </a:xfrm>
        <a:prstGeom prst="rect">
          <a:avLst/>
        </a:prstGeom>
      </xdr:spPr>
    </xdr:pic>
    <xdr:clientData/>
  </xdr:oneCellAnchor>
  <xdr:twoCellAnchor editAs="oneCell">
    <xdr:from>
      <xdr:col>34</xdr:col>
      <xdr:colOff>0</xdr:colOff>
      <xdr:row>25</xdr:row>
      <xdr:rowOff>101600</xdr:rowOff>
    </xdr:from>
    <xdr:to>
      <xdr:col>36</xdr:col>
      <xdr:colOff>323851</xdr:colOff>
      <xdr:row>32</xdr:row>
      <xdr:rowOff>114300</xdr:rowOff>
    </xdr:to>
    <xdr:pic>
      <xdr:nvPicPr>
        <xdr:cNvPr id="3" name="Imagen 2">
          <a:extLst>
            <a:ext uri="{FF2B5EF4-FFF2-40B4-BE49-F238E27FC236}">
              <a16:creationId xmlns:a16="http://schemas.microsoft.com/office/drawing/2014/main" id="{00000000-0008-0000-15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690300" y="15246350"/>
          <a:ext cx="3067050" cy="1184275"/>
        </a:xfrm>
        <a:prstGeom prst="rect">
          <a:avLst/>
        </a:prstGeom>
        <a:noFill/>
      </xdr:spPr>
    </xdr:pic>
    <xdr:clientData/>
  </xdr:twoCellAnchor>
  <xdr:twoCellAnchor editAs="oneCell">
    <xdr:from>
      <xdr:col>1</xdr:col>
      <xdr:colOff>11907</xdr:colOff>
      <xdr:row>1</xdr:row>
      <xdr:rowOff>35719</xdr:rowOff>
    </xdr:from>
    <xdr:to>
      <xdr:col>2</xdr:col>
      <xdr:colOff>0</xdr:colOff>
      <xdr:row>5</xdr:row>
      <xdr:rowOff>81643</xdr:rowOff>
    </xdr:to>
    <xdr:pic>
      <xdr:nvPicPr>
        <xdr:cNvPr id="7" name="Imagen 6">
          <a:extLst>
            <a:ext uri="{FF2B5EF4-FFF2-40B4-BE49-F238E27FC236}">
              <a16:creationId xmlns:a16="http://schemas.microsoft.com/office/drawing/2014/main" id="{00000000-0008-0000-18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26232" y="197644"/>
          <a:ext cx="654843" cy="731724"/>
        </a:xfrm>
        <a:prstGeom prst="rect">
          <a:avLst/>
        </a:prstGeom>
        <a:noFill/>
      </xdr:spPr>
    </xdr:pic>
    <xdr:clientData/>
  </xdr:twoCellAnchor>
  <xdr:twoCellAnchor editAs="oneCell">
    <xdr:from>
      <xdr:col>1</xdr:col>
      <xdr:colOff>40822</xdr:colOff>
      <xdr:row>1</xdr:row>
      <xdr:rowOff>0</xdr:rowOff>
    </xdr:from>
    <xdr:to>
      <xdr:col>2</xdr:col>
      <xdr:colOff>307155</xdr:colOff>
      <xdr:row>5</xdr:row>
      <xdr:rowOff>156482</xdr:rowOff>
    </xdr:to>
    <xdr:pic>
      <xdr:nvPicPr>
        <xdr:cNvPr id="8" name="Imagen 7">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55147" y="161925"/>
          <a:ext cx="933083" cy="842282"/>
        </a:xfrm>
        <a:prstGeom prst="rect">
          <a:avLst/>
        </a:prstGeom>
        <a:noFill/>
        <a:extLst/>
      </xdr:spPr>
    </xdr:pic>
    <xdr:clientData/>
  </xdr:twoCellAnchor>
</xdr:wsDr>
</file>

<file path=xl/drawings/drawing23.xml><?xml version="1.0" encoding="utf-8"?>
<xdr:wsDr xmlns:xdr="http://schemas.openxmlformats.org/drawingml/2006/spreadsheetDrawing" xmlns:a="http://schemas.openxmlformats.org/drawingml/2006/main">
  <xdr:oneCellAnchor>
    <xdr:from>
      <xdr:col>60</xdr:col>
      <xdr:colOff>3263900</xdr:colOff>
      <xdr:row>14</xdr:row>
      <xdr:rowOff>0</xdr:rowOff>
    </xdr:from>
    <xdr:ext cx="2638977" cy="895350"/>
    <xdr:pic>
      <xdr:nvPicPr>
        <xdr:cNvPr id="2" name="Imagen 1">
          <a:extLst>
            <a:ext uri="{FF2B5EF4-FFF2-40B4-BE49-F238E27FC236}">
              <a16:creationId xmlns:a16="http://schemas.microsoft.com/office/drawing/2014/main" id="{00000000-0008-0000-1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121000" y="14509750"/>
          <a:ext cx="2638977" cy="895350"/>
        </a:xfrm>
        <a:prstGeom prst="rect">
          <a:avLst/>
        </a:prstGeom>
      </xdr:spPr>
    </xdr:pic>
    <xdr:clientData/>
  </xdr:oneCellAnchor>
  <xdr:twoCellAnchor editAs="oneCell">
    <xdr:from>
      <xdr:col>34</xdr:col>
      <xdr:colOff>0</xdr:colOff>
      <xdr:row>14</xdr:row>
      <xdr:rowOff>0</xdr:rowOff>
    </xdr:from>
    <xdr:to>
      <xdr:col>36</xdr:col>
      <xdr:colOff>323851</xdr:colOff>
      <xdr:row>22</xdr:row>
      <xdr:rowOff>31750</xdr:rowOff>
    </xdr:to>
    <xdr:pic>
      <xdr:nvPicPr>
        <xdr:cNvPr id="3" name="Imagen 2">
          <a:extLst>
            <a:ext uri="{FF2B5EF4-FFF2-40B4-BE49-F238E27FC236}">
              <a16:creationId xmlns:a16="http://schemas.microsoft.com/office/drawing/2014/main" id="{00000000-0008-0000-16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737925" y="14455775"/>
          <a:ext cx="3067050" cy="1184275"/>
        </a:xfrm>
        <a:prstGeom prst="rect">
          <a:avLst/>
        </a:prstGeom>
        <a:noFill/>
      </xdr:spPr>
    </xdr:pic>
    <xdr:clientData/>
  </xdr:twoCellAnchor>
  <xdr:twoCellAnchor editAs="oneCell">
    <xdr:from>
      <xdr:col>1</xdr:col>
      <xdr:colOff>11907</xdr:colOff>
      <xdr:row>1</xdr:row>
      <xdr:rowOff>35719</xdr:rowOff>
    </xdr:from>
    <xdr:to>
      <xdr:col>1</xdr:col>
      <xdr:colOff>666750</xdr:colOff>
      <xdr:row>5</xdr:row>
      <xdr:rowOff>53068</xdr:rowOff>
    </xdr:to>
    <xdr:pic>
      <xdr:nvPicPr>
        <xdr:cNvPr id="5" name="Imagen 4">
          <a:extLst>
            <a:ext uri="{FF2B5EF4-FFF2-40B4-BE49-F238E27FC236}">
              <a16:creationId xmlns:a16="http://schemas.microsoft.com/office/drawing/2014/main" id="{00000000-0008-0000-18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26232" y="197644"/>
          <a:ext cx="654843" cy="779349"/>
        </a:xfrm>
        <a:prstGeom prst="rect">
          <a:avLst/>
        </a:prstGeom>
        <a:noFill/>
      </xdr:spPr>
    </xdr:pic>
    <xdr:clientData/>
  </xdr:twoCellAnchor>
  <xdr:twoCellAnchor editAs="oneCell">
    <xdr:from>
      <xdr:col>1</xdr:col>
      <xdr:colOff>40822</xdr:colOff>
      <xdr:row>1</xdr:row>
      <xdr:rowOff>0</xdr:rowOff>
    </xdr:from>
    <xdr:to>
      <xdr:col>2</xdr:col>
      <xdr:colOff>49980</xdr:colOff>
      <xdr:row>5</xdr:row>
      <xdr:rowOff>127907</xdr:rowOff>
    </xdr:to>
    <xdr:pic>
      <xdr:nvPicPr>
        <xdr:cNvPr id="6" name="Imagen 5">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55147" y="161925"/>
          <a:ext cx="933083" cy="889907"/>
        </a:xfrm>
        <a:prstGeom prst="rect">
          <a:avLst/>
        </a:prstGeom>
        <a:noFill/>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32</xdr:col>
      <xdr:colOff>152400</xdr:colOff>
      <xdr:row>24</xdr:row>
      <xdr:rowOff>9525</xdr:rowOff>
    </xdr:from>
    <xdr:to>
      <xdr:col>34</xdr:col>
      <xdr:colOff>476250</xdr:colOff>
      <xdr:row>31</xdr:row>
      <xdr:rowOff>60326</xdr:rowOff>
    </xdr:to>
    <xdr:pic>
      <xdr:nvPicPr>
        <xdr:cNvPr id="3" name="Imagen 2">
          <a:extLst>
            <a:ext uri="{FF2B5EF4-FFF2-40B4-BE49-F238E27FC236}">
              <a16:creationId xmlns:a16="http://schemas.microsoft.com/office/drawing/2014/main" id="{00000000-0008-0000-1700-000003000000}"/>
            </a:ext>
            <a:ext uri="{147F2762-F138-4A5C-976F-8EAC2B608ADB}">
              <a16:predDERef xmlns:a16="http://schemas.microsoft.com/office/drawing/2014/main" pred="{00000000-0008-0000-17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309175" y="8115300"/>
          <a:ext cx="3067050" cy="1184276"/>
        </a:xfrm>
        <a:prstGeom prst="rect">
          <a:avLst/>
        </a:prstGeom>
        <a:noFill/>
      </xdr:spPr>
    </xdr:pic>
    <xdr:clientData/>
  </xdr:twoCellAnchor>
  <xdr:twoCellAnchor editAs="oneCell">
    <xdr:from>
      <xdr:col>37</xdr:col>
      <xdr:colOff>904875</xdr:colOff>
      <xdr:row>25</xdr:row>
      <xdr:rowOff>104775</xdr:rowOff>
    </xdr:from>
    <xdr:to>
      <xdr:col>39</xdr:col>
      <xdr:colOff>1228725</xdr:colOff>
      <xdr:row>33</xdr:row>
      <xdr:rowOff>23587</xdr:rowOff>
    </xdr:to>
    <xdr:pic>
      <xdr:nvPicPr>
        <xdr:cNvPr id="6" name="Imagen 5">
          <a:extLst>
            <a:ext uri="{FF2B5EF4-FFF2-40B4-BE49-F238E27FC236}">
              <a16:creationId xmlns:a16="http://schemas.microsoft.com/office/drawing/2014/main" id="{00000000-0008-0000-1700-000006000000}"/>
            </a:ext>
            <a:ext uri="{147F2762-F138-4A5C-976F-8EAC2B608ADB}">
              <a16:predDERef xmlns:a16="http://schemas.microsoft.com/office/drawing/2014/main" pred="{00000000-0008-0000-17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329225" y="4733925"/>
          <a:ext cx="3067050" cy="1214212"/>
        </a:xfrm>
        <a:prstGeom prst="rect">
          <a:avLst/>
        </a:prstGeom>
        <a:noFill/>
      </xdr:spPr>
    </xdr:pic>
    <xdr:clientData/>
  </xdr:twoCellAnchor>
  <xdr:twoCellAnchor editAs="oneCell">
    <xdr:from>
      <xdr:col>1</xdr:col>
      <xdr:colOff>11907</xdr:colOff>
      <xdr:row>1</xdr:row>
      <xdr:rowOff>35719</xdr:rowOff>
    </xdr:from>
    <xdr:to>
      <xdr:col>1</xdr:col>
      <xdr:colOff>666750</xdr:colOff>
      <xdr:row>5</xdr:row>
      <xdr:rowOff>100693</xdr:rowOff>
    </xdr:to>
    <xdr:pic>
      <xdr:nvPicPr>
        <xdr:cNvPr id="7" name="Imagen 6">
          <a:extLst>
            <a:ext uri="{FF2B5EF4-FFF2-40B4-BE49-F238E27FC236}">
              <a16:creationId xmlns:a16="http://schemas.microsoft.com/office/drawing/2014/main" id="{00000000-0008-0000-18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5257" y="111919"/>
          <a:ext cx="654843" cy="712674"/>
        </a:xfrm>
        <a:prstGeom prst="rect">
          <a:avLst/>
        </a:prstGeom>
        <a:noFill/>
      </xdr:spPr>
    </xdr:pic>
    <xdr:clientData/>
  </xdr:twoCellAnchor>
  <xdr:twoCellAnchor editAs="oneCell">
    <xdr:from>
      <xdr:col>1</xdr:col>
      <xdr:colOff>40822</xdr:colOff>
      <xdr:row>1</xdr:row>
      <xdr:rowOff>0</xdr:rowOff>
    </xdr:from>
    <xdr:to>
      <xdr:col>2</xdr:col>
      <xdr:colOff>145230</xdr:colOff>
      <xdr:row>6</xdr:row>
      <xdr:rowOff>13607</xdr:rowOff>
    </xdr:to>
    <xdr:pic>
      <xdr:nvPicPr>
        <xdr:cNvPr id="8" name="Imagen 7">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3786" y="163286"/>
          <a:ext cx="934444" cy="884464"/>
        </a:xfrm>
        <a:prstGeom prst="rect">
          <a:avLst/>
        </a:prstGeom>
        <a:noFill/>
        <a:extLst/>
      </xdr:spPr>
    </xdr:pic>
    <xdr:clientData/>
  </xdr:twoCellAnchor>
</xdr:wsDr>
</file>

<file path=xl/drawings/drawing25.xml><?xml version="1.0" encoding="utf-8"?>
<xdr:wsDr xmlns:xdr="http://schemas.openxmlformats.org/drawingml/2006/spreadsheetDrawing" xmlns:a="http://schemas.openxmlformats.org/drawingml/2006/main">
  <xdr:oneCellAnchor>
    <xdr:from>
      <xdr:col>60</xdr:col>
      <xdr:colOff>3263900</xdr:colOff>
      <xdr:row>23</xdr:row>
      <xdr:rowOff>12700</xdr:rowOff>
    </xdr:from>
    <xdr:ext cx="2638977" cy="895350"/>
    <xdr:pic>
      <xdr:nvPicPr>
        <xdr:cNvPr id="2" name="Imagen 1">
          <a:extLst>
            <a:ext uri="{FF2B5EF4-FFF2-40B4-BE49-F238E27FC236}">
              <a16:creationId xmlns:a16="http://schemas.microsoft.com/office/drawing/2014/main" id="{00000000-0008-0000-18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330425" y="20205700"/>
          <a:ext cx="2638977" cy="895350"/>
        </a:xfrm>
        <a:prstGeom prst="rect">
          <a:avLst/>
        </a:prstGeom>
      </xdr:spPr>
    </xdr:pic>
    <xdr:clientData/>
  </xdr:oneCellAnchor>
  <xdr:twoCellAnchor editAs="oneCell">
    <xdr:from>
      <xdr:col>34</xdr:col>
      <xdr:colOff>0</xdr:colOff>
      <xdr:row>22</xdr:row>
      <xdr:rowOff>101600</xdr:rowOff>
    </xdr:from>
    <xdr:to>
      <xdr:col>36</xdr:col>
      <xdr:colOff>432708</xdr:colOff>
      <xdr:row>30</xdr:row>
      <xdr:rowOff>114301</xdr:rowOff>
    </xdr:to>
    <xdr:pic>
      <xdr:nvPicPr>
        <xdr:cNvPr id="3" name="Imagen 2">
          <a:extLst>
            <a:ext uri="{FF2B5EF4-FFF2-40B4-BE49-F238E27FC236}">
              <a16:creationId xmlns:a16="http://schemas.microsoft.com/office/drawing/2014/main" id="{00000000-0008-0000-18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737925" y="20151725"/>
          <a:ext cx="3067050" cy="1184275"/>
        </a:xfrm>
        <a:prstGeom prst="rect">
          <a:avLst/>
        </a:prstGeom>
        <a:noFill/>
      </xdr:spPr>
    </xdr:pic>
    <xdr:clientData/>
  </xdr:twoCellAnchor>
  <xdr:twoCellAnchor editAs="oneCell">
    <xdr:from>
      <xdr:col>1</xdr:col>
      <xdr:colOff>11907</xdr:colOff>
      <xdr:row>1</xdr:row>
      <xdr:rowOff>35719</xdr:rowOff>
    </xdr:from>
    <xdr:to>
      <xdr:col>2</xdr:col>
      <xdr:colOff>0</xdr:colOff>
      <xdr:row>5</xdr:row>
      <xdr:rowOff>34018</xdr:rowOff>
    </xdr:to>
    <xdr:pic>
      <xdr:nvPicPr>
        <xdr:cNvPr id="4" name="Imagen 3">
          <a:extLst>
            <a:ext uri="{FF2B5EF4-FFF2-40B4-BE49-F238E27FC236}">
              <a16:creationId xmlns:a16="http://schemas.microsoft.com/office/drawing/2014/main" id="{00000000-0008-0000-18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2876" y="107157"/>
          <a:ext cx="654843" cy="726281"/>
        </a:xfrm>
        <a:prstGeom prst="rect">
          <a:avLst/>
        </a:prstGeom>
        <a:noFill/>
      </xdr:spPr>
    </xdr:pic>
    <xdr:clientData/>
  </xdr:twoCellAnchor>
  <xdr:twoCellAnchor editAs="oneCell">
    <xdr:from>
      <xdr:col>1</xdr:col>
      <xdr:colOff>40822</xdr:colOff>
      <xdr:row>1</xdr:row>
      <xdr:rowOff>0</xdr:rowOff>
    </xdr:from>
    <xdr:to>
      <xdr:col>2</xdr:col>
      <xdr:colOff>307155</xdr:colOff>
      <xdr:row>6</xdr:row>
      <xdr:rowOff>70100</xdr:rowOff>
    </xdr:to>
    <xdr:pic>
      <xdr:nvPicPr>
        <xdr:cNvPr id="5" name="Imagen 4">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02772" y="161925"/>
          <a:ext cx="933083" cy="832100"/>
        </a:xfrm>
        <a:prstGeom prst="rect">
          <a:avLst/>
        </a:prstGeom>
        <a:noFill/>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40822</xdr:colOff>
      <xdr:row>1</xdr:row>
      <xdr:rowOff>0</xdr:rowOff>
    </xdr:from>
    <xdr:to>
      <xdr:col>1</xdr:col>
      <xdr:colOff>973905</xdr:colOff>
      <xdr:row>5</xdr:row>
      <xdr:rowOff>117725</xdr:rowOff>
    </xdr:to>
    <xdr:pic>
      <xdr:nvPicPr>
        <xdr:cNvPr id="2" name="Imagen 1">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4698" y="160534"/>
          <a:ext cx="933083" cy="834775"/>
        </a:xfrm>
        <a:prstGeom prst="rect">
          <a:avLst/>
        </a:prstGeom>
        <a:noFill/>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23813</xdr:colOff>
      <xdr:row>1</xdr:row>
      <xdr:rowOff>1</xdr:rowOff>
    </xdr:from>
    <xdr:to>
      <xdr:col>3</xdr:col>
      <xdr:colOff>369094</xdr:colOff>
      <xdr:row>4</xdr:row>
      <xdr:rowOff>147431</xdr:rowOff>
    </xdr:to>
    <xdr:pic>
      <xdr:nvPicPr>
        <xdr:cNvPr id="6" name="Imagen 5" descr="Secretaria Distrital de Seguridad Convivencia Y Justicia">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1">
          <a:duotone>
            <a:prstClr val="black"/>
            <a:schemeClr val="tx2">
              <a:tint val="45000"/>
              <a:satMod val="400000"/>
            </a:schemeClr>
          </a:duotone>
          <a:extLst>
            <a:ext uri="{28A0092B-C50C-407E-A947-70E740481C1C}">
              <a14:useLocalDpi xmlns:a14="http://schemas.microsoft.com/office/drawing/2010/main" val="0"/>
            </a:ext>
          </a:extLst>
        </a:blip>
        <a:srcRect/>
        <a:stretch>
          <a:fillRect/>
        </a:stretch>
      </xdr:blipFill>
      <xdr:spPr bwMode="auto">
        <a:xfrm>
          <a:off x="785813" y="214314"/>
          <a:ext cx="3821906" cy="8379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50</xdr:col>
      <xdr:colOff>1347107</xdr:colOff>
      <xdr:row>24</xdr:row>
      <xdr:rowOff>244929</xdr:rowOff>
    </xdr:from>
    <xdr:ext cx="2638977" cy="895350"/>
    <xdr:pic>
      <xdr:nvPicPr>
        <xdr:cNvPr id="2" name="Imagen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625750" y="12940393"/>
          <a:ext cx="2638977" cy="895350"/>
        </a:xfrm>
        <a:prstGeom prst="rect">
          <a:avLst/>
        </a:prstGeom>
      </xdr:spPr>
    </xdr:pic>
    <xdr:clientData/>
  </xdr:oneCellAnchor>
  <xdr:twoCellAnchor editAs="oneCell">
    <xdr:from>
      <xdr:col>1</xdr:col>
      <xdr:colOff>35718</xdr:colOff>
      <xdr:row>2</xdr:row>
      <xdr:rowOff>40821</xdr:rowOff>
    </xdr:from>
    <xdr:to>
      <xdr:col>2</xdr:col>
      <xdr:colOff>87086</xdr:colOff>
      <xdr:row>6</xdr:row>
      <xdr:rowOff>54428</xdr:rowOff>
    </xdr:to>
    <xdr:pic>
      <xdr:nvPicPr>
        <xdr:cNvPr id="3" name="Imagen 2">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1789" y="122464"/>
          <a:ext cx="889568" cy="680357"/>
        </a:xfrm>
        <a:prstGeom prst="rect">
          <a:avLst/>
        </a:prstGeom>
        <a:noFill/>
      </xdr:spPr>
    </xdr:pic>
    <xdr:clientData/>
  </xdr:twoCellAnchor>
  <xdr:twoCellAnchor editAs="oneCell">
    <xdr:from>
      <xdr:col>46</xdr:col>
      <xdr:colOff>19050</xdr:colOff>
      <xdr:row>27</xdr:row>
      <xdr:rowOff>1171575</xdr:rowOff>
    </xdr:from>
    <xdr:to>
      <xdr:col>48</xdr:col>
      <xdr:colOff>1260021</xdr:colOff>
      <xdr:row>28</xdr:row>
      <xdr:rowOff>768349</xdr:rowOff>
    </xdr:to>
    <xdr:pic>
      <xdr:nvPicPr>
        <xdr:cNvPr id="4" name="Imagen 3">
          <a:extLst>
            <a:ext uri="{FF2B5EF4-FFF2-40B4-BE49-F238E27FC236}">
              <a16:creationId xmlns:a16="http://schemas.microsoft.com/office/drawing/2014/main" id="{00000000-0008-0000-0300-000004000000}"/>
            </a:ext>
            <a:ext uri="{147F2762-F138-4A5C-976F-8EAC2B608ADB}">
              <a16:predDERef xmlns:a16="http://schemas.microsoft.com/office/drawing/2014/main" pred="{00000000-0008-0000-0300-000003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724775" y="22583775"/>
          <a:ext cx="3050721" cy="1168400"/>
        </a:xfrm>
        <a:prstGeom prst="rect">
          <a:avLst/>
        </a:prstGeom>
        <a:noFill/>
      </xdr:spPr>
    </xdr:pic>
    <xdr:clientData/>
  </xdr:twoCellAnchor>
  <xdr:twoCellAnchor editAs="oneCell">
    <xdr:from>
      <xdr:col>1</xdr:col>
      <xdr:colOff>23813</xdr:colOff>
      <xdr:row>1</xdr:row>
      <xdr:rowOff>47624</xdr:rowOff>
    </xdr:from>
    <xdr:to>
      <xdr:col>1</xdr:col>
      <xdr:colOff>607218</xdr:colOff>
      <xdr:row>6</xdr:row>
      <xdr:rowOff>129268</xdr:rowOff>
    </xdr:to>
    <xdr:pic>
      <xdr:nvPicPr>
        <xdr:cNvPr id="7" name="Imagen 6">
          <a:extLst>
            <a:ext uri="{FF2B5EF4-FFF2-40B4-BE49-F238E27FC236}">
              <a16:creationId xmlns:a16="http://schemas.microsoft.com/office/drawing/2014/main" id="{00000000-0008-0000-05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7163" y="209549"/>
          <a:ext cx="583405" cy="767444"/>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oneCellAnchor>
    <xdr:from>
      <xdr:col>57</xdr:col>
      <xdr:colOff>762000</xdr:colOff>
      <xdr:row>12</xdr:row>
      <xdr:rowOff>0</xdr:rowOff>
    </xdr:from>
    <xdr:ext cx="2638977" cy="895350"/>
    <xdr:pic>
      <xdr:nvPicPr>
        <xdr:cNvPr id="2" name="Imagen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248500" y="10621169"/>
          <a:ext cx="2638977" cy="895350"/>
        </a:xfrm>
        <a:prstGeom prst="rect">
          <a:avLst/>
        </a:prstGeom>
      </xdr:spPr>
    </xdr:pic>
    <xdr:clientData/>
  </xdr:oneCellAnchor>
  <xdr:twoCellAnchor editAs="oneCell">
    <xdr:from>
      <xdr:col>33</xdr:col>
      <xdr:colOff>552451</xdr:colOff>
      <xdr:row>26</xdr:row>
      <xdr:rowOff>104775</xdr:rowOff>
    </xdr:from>
    <xdr:to>
      <xdr:col>35</xdr:col>
      <xdr:colOff>1292708</xdr:colOff>
      <xdr:row>33</xdr:row>
      <xdr:rowOff>150812</xdr:rowOff>
    </xdr:to>
    <xdr:pic>
      <xdr:nvPicPr>
        <xdr:cNvPr id="3" name="Imagen 2">
          <a:extLst>
            <a:ext uri="{FF2B5EF4-FFF2-40B4-BE49-F238E27FC236}">
              <a16:creationId xmlns:a16="http://schemas.microsoft.com/office/drawing/2014/main" id="{00000000-0008-0000-0400-000003000000}"/>
            </a:ext>
            <a:ext uri="{147F2762-F138-4A5C-976F-8EAC2B608ADB}">
              <a16:predDERef xmlns:a16="http://schemas.microsoft.com/office/drawing/2014/main" pred="{00000000-0008-0000-0400-000002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404551" y="16211550"/>
          <a:ext cx="3073882" cy="1179512"/>
        </a:xfrm>
        <a:prstGeom prst="rect">
          <a:avLst/>
        </a:prstGeom>
        <a:noFill/>
      </xdr:spPr>
    </xdr:pic>
    <xdr:clientData/>
  </xdr:twoCellAnchor>
  <xdr:twoCellAnchor editAs="oneCell">
    <xdr:from>
      <xdr:col>1</xdr:col>
      <xdr:colOff>23813</xdr:colOff>
      <xdr:row>1</xdr:row>
      <xdr:rowOff>47624</xdr:rowOff>
    </xdr:from>
    <xdr:to>
      <xdr:col>1</xdr:col>
      <xdr:colOff>607218</xdr:colOff>
      <xdr:row>5</xdr:row>
      <xdr:rowOff>100693</xdr:rowOff>
    </xdr:to>
    <xdr:pic>
      <xdr:nvPicPr>
        <xdr:cNvPr id="8" name="Imagen 7">
          <a:extLst>
            <a:ext uri="{FF2B5EF4-FFF2-40B4-BE49-F238E27FC236}">
              <a16:creationId xmlns:a16="http://schemas.microsoft.com/office/drawing/2014/main" id="{00000000-0008-0000-05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7163" y="123824"/>
          <a:ext cx="583405" cy="700769"/>
        </a:xfrm>
        <a:prstGeom prst="rect">
          <a:avLst/>
        </a:prstGeom>
        <a:noFill/>
      </xdr:spPr>
    </xdr:pic>
    <xdr:clientData/>
  </xdr:twoCellAnchor>
  <xdr:twoCellAnchor editAs="oneCell">
    <xdr:from>
      <xdr:col>1</xdr:col>
      <xdr:colOff>11907</xdr:colOff>
      <xdr:row>1</xdr:row>
      <xdr:rowOff>35718</xdr:rowOff>
    </xdr:from>
    <xdr:to>
      <xdr:col>1</xdr:col>
      <xdr:colOff>762000</xdr:colOff>
      <xdr:row>7</xdr:row>
      <xdr:rowOff>32657</xdr:rowOff>
    </xdr:to>
    <xdr:pic>
      <xdr:nvPicPr>
        <xdr:cNvPr id="9" name="Imagen 8">
          <a:extLst>
            <a:ext uri="{FF2B5EF4-FFF2-40B4-BE49-F238E27FC236}">
              <a16:creationId xmlns:a16="http://schemas.microsoft.com/office/drawing/2014/main" id="{00000000-0008-0000-18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5257" y="111918"/>
          <a:ext cx="750093" cy="968488"/>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oneCellAnchor>
    <xdr:from>
      <xdr:col>60</xdr:col>
      <xdr:colOff>3263900</xdr:colOff>
      <xdr:row>32</xdr:row>
      <xdr:rowOff>12700</xdr:rowOff>
    </xdr:from>
    <xdr:ext cx="2638977" cy="895350"/>
    <xdr:pic>
      <xdr:nvPicPr>
        <xdr:cNvPr id="2" name="Imagen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025625" y="20215225"/>
          <a:ext cx="2638977" cy="895350"/>
        </a:xfrm>
        <a:prstGeom prst="rect">
          <a:avLst/>
        </a:prstGeom>
      </xdr:spPr>
    </xdr:pic>
    <xdr:clientData/>
  </xdr:oneCellAnchor>
  <xdr:twoCellAnchor editAs="oneCell">
    <xdr:from>
      <xdr:col>34</xdr:col>
      <xdr:colOff>0</xdr:colOff>
      <xdr:row>31</xdr:row>
      <xdr:rowOff>101600</xdr:rowOff>
    </xdr:from>
    <xdr:to>
      <xdr:col>36</xdr:col>
      <xdr:colOff>405494</xdr:colOff>
      <xdr:row>39</xdr:row>
      <xdr:rowOff>114301</xdr:rowOff>
    </xdr:to>
    <xdr:pic>
      <xdr:nvPicPr>
        <xdr:cNvPr id="3" name="Imagen 2">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585525" y="20161250"/>
          <a:ext cx="3048000" cy="1184275"/>
        </a:xfrm>
        <a:prstGeom prst="rect">
          <a:avLst/>
        </a:prstGeom>
        <a:noFill/>
      </xdr:spPr>
    </xdr:pic>
    <xdr:clientData/>
  </xdr:twoCellAnchor>
  <xdr:twoCellAnchor editAs="oneCell">
    <xdr:from>
      <xdr:col>1</xdr:col>
      <xdr:colOff>23813</xdr:colOff>
      <xdr:row>1</xdr:row>
      <xdr:rowOff>47624</xdr:rowOff>
    </xdr:from>
    <xdr:to>
      <xdr:col>1</xdr:col>
      <xdr:colOff>607218</xdr:colOff>
      <xdr:row>5</xdr:row>
      <xdr:rowOff>34018</xdr:rowOff>
    </xdr:to>
    <xdr:pic>
      <xdr:nvPicPr>
        <xdr:cNvPr id="4" name="Imagen 3">
          <a:extLst>
            <a:ext uri="{FF2B5EF4-FFF2-40B4-BE49-F238E27FC236}">
              <a16:creationId xmlns:a16="http://schemas.microsoft.com/office/drawing/2014/main" id="{00000000-0008-0000-05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4782" y="119062"/>
          <a:ext cx="583405" cy="714376"/>
        </a:xfrm>
        <a:prstGeom prst="rect">
          <a:avLst/>
        </a:prstGeom>
        <a:noFill/>
      </xdr:spPr>
    </xdr:pic>
    <xdr:clientData/>
  </xdr:twoCellAnchor>
  <xdr:twoCellAnchor editAs="oneCell">
    <xdr:from>
      <xdr:col>1</xdr:col>
      <xdr:colOff>11907</xdr:colOff>
      <xdr:row>1</xdr:row>
      <xdr:rowOff>35718</xdr:rowOff>
    </xdr:from>
    <xdr:to>
      <xdr:col>2</xdr:col>
      <xdr:colOff>95250</xdr:colOff>
      <xdr:row>6</xdr:row>
      <xdr:rowOff>127906</xdr:rowOff>
    </xdr:to>
    <xdr:pic>
      <xdr:nvPicPr>
        <xdr:cNvPr id="5" name="Imagen 4">
          <a:extLst>
            <a:ext uri="{FF2B5EF4-FFF2-40B4-BE49-F238E27FC236}">
              <a16:creationId xmlns:a16="http://schemas.microsoft.com/office/drawing/2014/main" id="{00000000-0008-0000-18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26232" y="197643"/>
          <a:ext cx="750093" cy="854188"/>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oneCellAnchor>
    <xdr:from>
      <xdr:col>60</xdr:col>
      <xdr:colOff>3263900</xdr:colOff>
      <xdr:row>22</xdr:row>
      <xdr:rowOff>12700</xdr:rowOff>
    </xdr:from>
    <xdr:ext cx="2638977" cy="895350"/>
    <xdr:pic>
      <xdr:nvPicPr>
        <xdr:cNvPr id="2" name="Imagen 1">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330425" y="22844125"/>
          <a:ext cx="2638977" cy="895350"/>
        </a:xfrm>
        <a:prstGeom prst="rect">
          <a:avLst/>
        </a:prstGeom>
      </xdr:spPr>
    </xdr:pic>
    <xdr:clientData/>
  </xdr:oneCellAnchor>
  <xdr:twoCellAnchor editAs="oneCell">
    <xdr:from>
      <xdr:col>34</xdr:col>
      <xdr:colOff>0</xdr:colOff>
      <xdr:row>21</xdr:row>
      <xdr:rowOff>101600</xdr:rowOff>
    </xdr:from>
    <xdr:to>
      <xdr:col>36</xdr:col>
      <xdr:colOff>432708</xdr:colOff>
      <xdr:row>29</xdr:row>
      <xdr:rowOff>114300</xdr:rowOff>
    </xdr:to>
    <xdr:pic>
      <xdr:nvPicPr>
        <xdr:cNvPr id="3" name="Imagen 2">
          <a:extLst>
            <a:ext uri="{FF2B5EF4-FFF2-40B4-BE49-F238E27FC236}">
              <a16:creationId xmlns:a16="http://schemas.microsoft.com/office/drawing/2014/main" id="{00000000-0008-0000-06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737925" y="22790150"/>
          <a:ext cx="3067050" cy="1184275"/>
        </a:xfrm>
        <a:prstGeom prst="rect">
          <a:avLst/>
        </a:prstGeom>
        <a:noFill/>
      </xdr:spPr>
    </xdr:pic>
    <xdr:clientData/>
  </xdr:twoCellAnchor>
  <xdr:twoCellAnchor editAs="oneCell">
    <xdr:from>
      <xdr:col>1</xdr:col>
      <xdr:colOff>47626</xdr:colOff>
      <xdr:row>1</xdr:row>
      <xdr:rowOff>23813</xdr:rowOff>
    </xdr:from>
    <xdr:to>
      <xdr:col>1</xdr:col>
      <xdr:colOff>642937</xdr:colOff>
      <xdr:row>5</xdr:row>
      <xdr:rowOff>10205</xdr:rowOff>
    </xdr:to>
    <xdr:pic>
      <xdr:nvPicPr>
        <xdr:cNvPr id="4" name="Imagen 3">
          <a:extLst>
            <a:ext uri="{FF2B5EF4-FFF2-40B4-BE49-F238E27FC236}">
              <a16:creationId xmlns:a16="http://schemas.microsoft.com/office/drawing/2014/main" id="{00000000-0008-0000-06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78595" y="95251"/>
          <a:ext cx="595311" cy="714374"/>
        </a:xfrm>
        <a:prstGeom prst="rect">
          <a:avLst/>
        </a:prstGeom>
        <a:noFill/>
      </xdr:spPr>
    </xdr:pic>
    <xdr:clientData/>
  </xdr:twoCellAnchor>
  <xdr:twoCellAnchor editAs="oneCell">
    <xdr:from>
      <xdr:col>1</xdr:col>
      <xdr:colOff>11907</xdr:colOff>
      <xdr:row>1</xdr:row>
      <xdr:rowOff>35718</xdr:rowOff>
    </xdr:from>
    <xdr:to>
      <xdr:col>2</xdr:col>
      <xdr:colOff>95250</xdr:colOff>
      <xdr:row>6</xdr:row>
      <xdr:rowOff>127906</xdr:rowOff>
    </xdr:to>
    <xdr:pic>
      <xdr:nvPicPr>
        <xdr:cNvPr id="5" name="Imagen 4">
          <a:extLst>
            <a:ext uri="{FF2B5EF4-FFF2-40B4-BE49-F238E27FC236}">
              <a16:creationId xmlns:a16="http://schemas.microsoft.com/office/drawing/2014/main" id="{00000000-0008-0000-18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26232" y="197643"/>
          <a:ext cx="750093" cy="854188"/>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oneCellAnchor>
    <xdr:from>
      <xdr:col>60</xdr:col>
      <xdr:colOff>3263900</xdr:colOff>
      <xdr:row>25</xdr:row>
      <xdr:rowOff>12700</xdr:rowOff>
    </xdr:from>
    <xdr:ext cx="2638977" cy="895350"/>
    <xdr:pic>
      <xdr:nvPicPr>
        <xdr:cNvPr id="2" name="Imagen 1">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244825" y="16662400"/>
          <a:ext cx="2638977" cy="895350"/>
        </a:xfrm>
        <a:prstGeom prst="rect">
          <a:avLst/>
        </a:prstGeom>
      </xdr:spPr>
    </xdr:pic>
    <xdr:clientData/>
  </xdr:oneCellAnchor>
  <xdr:twoCellAnchor editAs="oneCell">
    <xdr:from>
      <xdr:col>34</xdr:col>
      <xdr:colOff>0</xdr:colOff>
      <xdr:row>24</xdr:row>
      <xdr:rowOff>101600</xdr:rowOff>
    </xdr:from>
    <xdr:to>
      <xdr:col>36</xdr:col>
      <xdr:colOff>419100</xdr:colOff>
      <xdr:row>32</xdr:row>
      <xdr:rowOff>114302</xdr:rowOff>
    </xdr:to>
    <xdr:pic>
      <xdr:nvPicPr>
        <xdr:cNvPr id="3" name="Imagen 2">
          <a:extLst>
            <a:ext uri="{FF2B5EF4-FFF2-40B4-BE49-F238E27FC236}">
              <a16:creationId xmlns:a16="http://schemas.microsoft.com/office/drawing/2014/main" id="{00000000-0008-0000-07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652325" y="16608425"/>
          <a:ext cx="3067050" cy="1184275"/>
        </a:xfrm>
        <a:prstGeom prst="rect">
          <a:avLst/>
        </a:prstGeom>
        <a:noFill/>
      </xdr:spPr>
    </xdr:pic>
    <xdr:clientData/>
  </xdr:twoCellAnchor>
  <xdr:twoCellAnchor editAs="oneCell">
    <xdr:from>
      <xdr:col>1</xdr:col>
      <xdr:colOff>35720</xdr:colOff>
      <xdr:row>1</xdr:row>
      <xdr:rowOff>7145</xdr:rowOff>
    </xdr:from>
    <xdr:to>
      <xdr:col>1</xdr:col>
      <xdr:colOff>642937</xdr:colOff>
      <xdr:row>4</xdr:row>
      <xdr:rowOff>127567</xdr:rowOff>
    </xdr:to>
    <xdr:pic>
      <xdr:nvPicPr>
        <xdr:cNvPr id="4" name="Imagen 3">
          <a:extLst>
            <a:ext uri="{FF2B5EF4-FFF2-40B4-BE49-F238E27FC236}">
              <a16:creationId xmlns:a16="http://schemas.microsoft.com/office/drawing/2014/main" id="{00000000-0008-0000-07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66689" y="78583"/>
          <a:ext cx="607217" cy="671511"/>
        </a:xfrm>
        <a:prstGeom prst="rect">
          <a:avLst/>
        </a:prstGeom>
        <a:noFill/>
      </xdr:spPr>
    </xdr:pic>
    <xdr:clientData/>
  </xdr:twoCellAnchor>
  <xdr:twoCellAnchor editAs="oneCell">
    <xdr:from>
      <xdr:col>1</xdr:col>
      <xdr:colOff>11907</xdr:colOff>
      <xdr:row>1</xdr:row>
      <xdr:rowOff>35718</xdr:rowOff>
    </xdr:from>
    <xdr:to>
      <xdr:col>2</xdr:col>
      <xdr:colOff>95250</xdr:colOff>
      <xdr:row>6</xdr:row>
      <xdr:rowOff>127906</xdr:rowOff>
    </xdr:to>
    <xdr:pic>
      <xdr:nvPicPr>
        <xdr:cNvPr id="5" name="Imagen 4">
          <a:extLst>
            <a:ext uri="{FF2B5EF4-FFF2-40B4-BE49-F238E27FC236}">
              <a16:creationId xmlns:a16="http://schemas.microsoft.com/office/drawing/2014/main" id="{00000000-0008-0000-18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26232" y="197643"/>
          <a:ext cx="750093" cy="854188"/>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oneCellAnchor>
    <xdr:from>
      <xdr:col>60</xdr:col>
      <xdr:colOff>2906713</xdr:colOff>
      <xdr:row>17</xdr:row>
      <xdr:rowOff>48419</xdr:rowOff>
    </xdr:from>
    <xdr:ext cx="2638977" cy="895350"/>
    <xdr:pic>
      <xdr:nvPicPr>
        <xdr:cNvPr id="2" name="Imagen 1">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584838" y="12526169"/>
          <a:ext cx="2638977" cy="895350"/>
        </a:xfrm>
        <a:prstGeom prst="rect">
          <a:avLst/>
        </a:prstGeom>
      </xdr:spPr>
    </xdr:pic>
    <xdr:clientData/>
  </xdr:oneCellAnchor>
  <xdr:twoCellAnchor editAs="oneCell">
    <xdr:from>
      <xdr:col>30</xdr:col>
      <xdr:colOff>1321594</xdr:colOff>
      <xdr:row>20</xdr:row>
      <xdr:rowOff>94456</xdr:rowOff>
    </xdr:from>
    <xdr:to>
      <xdr:col>34</xdr:col>
      <xdr:colOff>7142</xdr:colOff>
      <xdr:row>28</xdr:row>
      <xdr:rowOff>104779</xdr:rowOff>
    </xdr:to>
    <xdr:pic>
      <xdr:nvPicPr>
        <xdr:cNvPr id="3" name="Imagen 2">
          <a:extLst>
            <a:ext uri="{FF2B5EF4-FFF2-40B4-BE49-F238E27FC236}">
              <a16:creationId xmlns:a16="http://schemas.microsoft.com/office/drawing/2014/main" id="{00000000-0008-0000-0800-000003000000}"/>
            </a:ext>
            <a:ext uri="{147F2762-F138-4A5C-976F-8EAC2B608ADB}">
              <a16:predDERef xmlns:a16="http://schemas.microsoft.com/office/drawing/2014/main" pred="{00000000-0008-0000-0800-000002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73869" y="10781506"/>
          <a:ext cx="3028948" cy="1181898"/>
        </a:xfrm>
        <a:prstGeom prst="rect">
          <a:avLst/>
        </a:prstGeom>
        <a:noFill/>
      </xdr:spPr>
    </xdr:pic>
    <xdr:clientData/>
  </xdr:twoCellAnchor>
  <xdr:twoCellAnchor editAs="oneCell">
    <xdr:from>
      <xdr:col>1</xdr:col>
      <xdr:colOff>23814</xdr:colOff>
      <xdr:row>1</xdr:row>
      <xdr:rowOff>109536</xdr:rowOff>
    </xdr:from>
    <xdr:to>
      <xdr:col>1</xdr:col>
      <xdr:colOff>607218</xdr:colOff>
      <xdr:row>5</xdr:row>
      <xdr:rowOff>64633</xdr:rowOff>
    </xdr:to>
    <xdr:pic>
      <xdr:nvPicPr>
        <xdr:cNvPr id="4" name="Imagen 3">
          <a:extLst>
            <a:ext uri="{FF2B5EF4-FFF2-40B4-BE49-F238E27FC236}">
              <a16:creationId xmlns:a16="http://schemas.microsoft.com/office/drawing/2014/main" id="{00000000-0008-0000-08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4783" y="180974"/>
          <a:ext cx="583404" cy="628651"/>
        </a:xfrm>
        <a:prstGeom prst="rect">
          <a:avLst/>
        </a:prstGeom>
        <a:noFill/>
      </xdr:spPr>
    </xdr:pic>
    <xdr:clientData/>
  </xdr:twoCellAnchor>
  <xdr:twoCellAnchor editAs="oneCell">
    <xdr:from>
      <xdr:col>1</xdr:col>
      <xdr:colOff>11907</xdr:colOff>
      <xdr:row>1</xdr:row>
      <xdr:rowOff>35718</xdr:rowOff>
    </xdr:from>
    <xdr:to>
      <xdr:col>2</xdr:col>
      <xdr:colOff>85725</xdr:colOff>
      <xdr:row>6</xdr:row>
      <xdr:rowOff>175531</xdr:rowOff>
    </xdr:to>
    <xdr:pic>
      <xdr:nvPicPr>
        <xdr:cNvPr id="5" name="Imagen 4">
          <a:extLst>
            <a:ext uri="{FF2B5EF4-FFF2-40B4-BE49-F238E27FC236}">
              <a16:creationId xmlns:a16="http://schemas.microsoft.com/office/drawing/2014/main" id="{00000000-0008-0000-18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26232" y="197643"/>
          <a:ext cx="750093" cy="854188"/>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esar/Downloads/PISCCJ%202022%20AJUSTADO%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AAA%20SDSCJ%20CPAD\OAP\POA\3.1%20DAJ%20Ajustado%2014-01-202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AAA%20SDSCJ%20CPAD\OAP\POA\3.3%20CARCEL%20DISTRITAL%2019-01-2022.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AAA%20SDSCJ%20CPAD\OAP\POA\4.%20SIFCO%20Inversiones%2017-01-2022.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AAA%20SDSCJ%20CPAD\OAP\POA\4.1%20DT%2017-01-2022.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AAA%20SDSCJ%20CPAD\OAP\POA\4.2%20DOF%20Operaciones%2020-01-2022.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AAA%20SDSCJ%20CPAD\OAP\POA\4.3%20DBSCAJ%20Bienes%2017-01-2022.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AAA%20SDSCJ%20CPAD\OAP\POA\5.%20SGI.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AAA%20SDSCJ%20CPAD\OAP\POA\5.2%20DGH%2020-01-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uis.arias/Downloads/F-DS-524_V.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AAA%20SDSCJ%20CPAD\OAP\POA\1.3%20OCI%2013-01.2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AAA%20SDSCJ%20CPAD\OAP\POA\1.4%20OCDI%2013-01-2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AAA%20SDSCJ%20CPAD\OAP\POA\1.5%20OAIEE%2013-01-22%20POA.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AAA%20SDSCJ%20CPAD\OAP\POA\1.6%20Matriz%20Contexto%20Estr&#233;gico%20C4%2019-01-2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scjgovcol.sharepoint.com/sites/OficinaAsesoradePlaneacin/Documentos%20compartidos/EVIDENCIAS%20SIG/POA/2022/POA%20Dir.Prevenci&#243;n%202022.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scjgovcol.sharepoint.com/sites/OficinaAsesoradePlaneacin/Documentos%20compartidos/EVIDENCIAS%20SIG/POA/2022/POA%20Dir.Seguridad%202022.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AAA%20SDSCJ%20CPAD\OAP\POA\3.%20SAJ%20%20POA%2014-01-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Formula"/>
      <sheetName val="Listas"/>
      <sheetName val="PISCCJ 2022 AJUSTADO (1)"/>
    </sheetNames>
    <sheetDataSet>
      <sheetData sheetId="0" refreshError="1"/>
      <sheetData sheetId="1"/>
      <sheetData sheetId="2" refreshError="1"/>
      <sheetData sheetId="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sheetData sheetId="1"/>
      <sheetData sheetId="2"/>
      <sheetData sheetId="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1 (2)"/>
      <sheetName val="Anexo 1 (3)"/>
      <sheetName val="Anexo 2"/>
    </sheetNames>
    <sheetDataSet>
      <sheetData sheetId="0"/>
      <sheetData sheetId="1"/>
      <sheetData sheetId="2"/>
      <sheetData sheetId="3"/>
      <sheetData sheetId="4"/>
      <sheetData sheetId="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sheetData sheetId="1"/>
      <sheetData sheetId="2"/>
      <sheetData sheetId="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sheetData sheetId="1"/>
      <sheetData sheetId="2"/>
      <sheetData sheetId="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FC"/>
      <sheetName val="Anexo 1"/>
      <sheetName val="Anexo 2"/>
    </sheetNames>
    <sheetDataSet>
      <sheetData sheetId="0"/>
      <sheetData sheetId="1"/>
      <sheetData sheetId="2"/>
      <sheetData sheetId="3"/>
      <sheetData sheetId="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sheetData sheetId="1"/>
      <sheetData sheetId="2"/>
      <sheetData sheetId="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sheetData sheetId="1"/>
      <sheetData sheetId="2"/>
      <sheetData sheetId="3"/>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sheetData sheetId="1"/>
      <sheetData sheetId="2"/>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sheetData sheetId="1"/>
      <sheetData sheetId="2"/>
      <sheetData sheetId="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3.xml"/><Relationship Id="rId1" Type="http://schemas.openxmlformats.org/officeDocument/2006/relationships/printerSettings" Target="../printerSettings/printerSettings9.bin"/><Relationship Id="rId4" Type="http://schemas.openxmlformats.org/officeDocument/2006/relationships/comments" Target="../comments10.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4.xml"/><Relationship Id="rId1" Type="http://schemas.openxmlformats.org/officeDocument/2006/relationships/printerSettings" Target="../printerSettings/printerSettings10.bin"/><Relationship Id="rId4" Type="http://schemas.openxmlformats.org/officeDocument/2006/relationships/comments" Target="../comments11.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5.xml"/><Relationship Id="rId1" Type="http://schemas.openxmlformats.org/officeDocument/2006/relationships/printerSettings" Target="../printerSettings/printerSettings11.bin"/><Relationship Id="rId4" Type="http://schemas.openxmlformats.org/officeDocument/2006/relationships/comments" Target="../comments12.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6.xml"/><Relationship Id="rId1" Type="http://schemas.openxmlformats.org/officeDocument/2006/relationships/printerSettings" Target="../printerSettings/printerSettings12.bin"/><Relationship Id="rId4" Type="http://schemas.openxmlformats.org/officeDocument/2006/relationships/comments" Target="../comments13.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7.xml"/><Relationship Id="rId1" Type="http://schemas.openxmlformats.org/officeDocument/2006/relationships/printerSettings" Target="../printerSettings/printerSettings13.bin"/><Relationship Id="rId4" Type="http://schemas.openxmlformats.org/officeDocument/2006/relationships/comments" Target="../comments14.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8.xml"/><Relationship Id="rId1" Type="http://schemas.openxmlformats.org/officeDocument/2006/relationships/printerSettings" Target="../printerSettings/printerSettings14.bin"/><Relationship Id="rId4" Type="http://schemas.openxmlformats.org/officeDocument/2006/relationships/comments" Target="../comments15.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9.xml"/><Relationship Id="rId1" Type="http://schemas.openxmlformats.org/officeDocument/2006/relationships/printerSettings" Target="../printerSettings/printerSettings15.bin"/><Relationship Id="rId4" Type="http://schemas.openxmlformats.org/officeDocument/2006/relationships/comments" Target="../comments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20.xml"/><Relationship Id="rId1" Type="http://schemas.openxmlformats.org/officeDocument/2006/relationships/printerSettings" Target="../printerSettings/printerSettings16.bin"/><Relationship Id="rId4" Type="http://schemas.openxmlformats.org/officeDocument/2006/relationships/comments" Target="../comments1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21.xml"/><Relationship Id="rId1" Type="http://schemas.openxmlformats.org/officeDocument/2006/relationships/printerSettings" Target="../printerSettings/printerSettings17.bin"/><Relationship Id="rId4" Type="http://schemas.openxmlformats.org/officeDocument/2006/relationships/comments" Target="../comments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2.xml"/><Relationship Id="rId1" Type="http://schemas.openxmlformats.org/officeDocument/2006/relationships/printerSettings" Target="../printerSettings/printerSettings18.bin"/><Relationship Id="rId4" Type="http://schemas.openxmlformats.org/officeDocument/2006/relationships/comments" Target="../comments19.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3.xml"/><Relationship Id="rId1" Type="http://schemas.openxmlformats.org/officeDocument/2006/relationships/printerSettings" Target="../printerSettings/printerSettings19.bin"/><Relationship Id="rId4" Type="http://schemas.openxmlformats.org/officeDocument/2006/relationships/comments" Target="../comments20.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4.xml"/><Relationship Id="rId1" Type="http://schemas.openxmlformats.org/officeDocument/2006/relationships/printerSettings" Target="../printerSettings/printerSettings20.bin"/><Relationship Id="rId4" Type="http://schemas.openxmlformats.org/officeDocument/2006/relationships/comments" Target="../comments21.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5.xml"/><Relationship Id="rId1" Type="http://schemas.openxmlformats.org/officeDocument/2006/relationships/printerSettings" Target="../printerSettings/printerSettings21.bin"/><Relationship Id="rId4" Type="http://schemas.openxmlformats.org/officeDocument/2006/relationships/comments" Target="../comments22.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6.xml"/><Relationship Id="rId1" Type="http://schemas.openxmlformats.org/officeDocument/2006/relationships/printerSettings" Target="../printerSettings/printerSettings22.bin"/><Relationship Id="rId4" Type="http://schemas.openxmlformats.org/officeDocument/2006/relationships/comments" Target="../comments2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50"/>
  <sheetViews>
    <sheetView showGridLines="0" topLeftCell="A25" zoomScale="70" zoomScaleNormal="70" workbookViewId="0">
      <selection activeCell="D56" sqref="D56"/>
    </sheetView>
  </sheetViews>
  <sheetFormatPr baseColWidth="10" defaultColWidth="11.42578125" defaultRowHeight="15" x14ac:dyDescent="0.25"/>
  <cols>
    <col min="3" max="15" width="12.28515625" style="411" customWidth="1"/>
  </cols>
  <sheetData>
    <row r="2" spans="2:16" ht="15.75" thickBot="1" x14ac:dyDescent="0.3"/>
    <row r="3" spans="2:16" x14ac:dyDescent="0.25">
      <c r="B3" s="1"/>
      <c r="C3" s="412"/>
      <c r="D3" s="412"/>
      <c r="E3" s="412"/>
      <c r="F3" s="412"/>
      <c r="G3" s="412"/>
      <c r="H3" s="412"/>
      <c r="I3" s="412"/>
      <c r="J3" s="412"/>
      <c r="K3" s="412"/>
      <c r="L3" s="412"/>
      <c r="M3" s="412"/>
      <c r="N3" s="412"/>
      <c r="O3" s="412"/>
      <c r="P3" s="3"/>
    </row>
    <row r="4" spans="2:16" x14ac:dyDescent="0.25">
      <c r="B4" s="4"/>
      <c r="P4" s="5"/>
    </row>
    <row r="5" spans="2:16" x14ac:dyDescent="0.25">
      <c r="B5" s="4"/>
      <c r="P5" s="5"/>
    </row>
    <row r="6" spans="2:16" x14ac:dyDescent="0.25">
      <c r="B6" s="4"/>
      <c r="P6" s="5"/>
    </row>
    <row r="7" spans="2:16" x14ac:dyDescent="0.25">
      <c r="B7" s="4"/>
      <c r="P7" s="5"/>
    </row>
    <row r="8" spans="2:16" x14ac:dyDescent="0.25">
      <c r="B8" s="4"/>
      <c r="P8" s="5"/>
    </row>
    <row r="9" spans="2:16" x14ac:dyDescent="0.25">
      <c r="B9" s="4"/>
      <c r="P9" s="5"/>
    </row>
    <row r="10" spans="2:16" x14ac:dyDescent="0.25">
      <c r="B10" s="4"/>
      <c r="P10" s="5"/>
    </row>
    <row r="11" spans="2:16" x14ac:dyDescent="0.25">
      <c r="B11" s="4"/>
      <c r="P11" s="5"/>
    </row>
    <row r="12" spans="2:16" x14ac:dyDescent="0.25">
      <c r="B12" s="4"/>
      <c r="P12" s="5"/>
    </row>
    <row r="13" spans="2:16" x14ac:dyDescent="0.25">
      <c r="B13" s="4"/>
      <c r="P13" s="5"/>
    </row>
    <row r="14" spans="2:16" x14ac:dyDescent="0.25">
      <c r="B14" s="4"/>
      <c r="P14" s="5"/>
    </row>
    <row r="15" spans="2:16" x14ac:dyDescent="0.25">
      <c r="B15" s="4"/>
      <c r="P15" s="5"/>
    </row>
    <row r="16" spans="2:16" x14ac:dyDescent="0.25">
      <c r="B16" s="4"/>
      <c r="P16" s="5"/>
    </row>
    <row r="17" spans="2:16" x14ac:dyDescent="0.25">
      <c r="B17" s="4"/>
      <c r="P17" s="5"/>
    </row>
    <row r="18" spans="2:16" x14ac:dyDescent="0.25">
      <c r="B18" s="4"/>
      <c r="P18" s="5"/>
    </row>
    <row r="19" spans="2:16" x14ac:dyDescent="0.25">
      <c r="B19" s="4"/>
      <c r="P19" s="5"/>
    </row>
    <row r="20" spans="2:16" x14ac:dyDescent="0.25">
      <c r="B20" s="4"/>
      <c r="P20" s="5"/>
    </row>
    <row r="21" spans="2:16" x14ac:dyDescent="0.25">
      <c r="B21" s="4"/>
      <c r="P21" s="5"/>
    </row>
    <row r="22" spans="2:16" x14ac:dyDescent="0.25">
      <c r="B22" s="4"/>
      <c r="P22" s="5"/>
    </row>
    <row r="23" spans="2:16" x14ac:dyDescent="0.25">
      <c r="B23" s="4"/>
      <c r="P23" s="5"/>
    </row>
    <row r="24" spans="2:16" x14ac:dyDescent="0.25">
      <c r="B24" s="4"/>
      <c r="P24" s="5"/>
    </row>
    <row r="25" spans="2:16" x14ac:dyDescent="0.25">
      <c r="B25" s="4"/>
      <c r="P25" s="5"/>
    </row>
    <row r="26" spans="2:16" x14ac:dyDescent="0.25">
      <c r="B26" s="4"/>
      <c r="P26" s="5"/>
    </row>
    <row r="27" spans="2:16" x14ac:dyDescent="0.25">
      <c r="B27" s="4"/>
      <c r="P27" s="5"/>
    </row>
    <row r="28" spans="2:16" x14ac:dyDescent="0.25">
      <c r="B28" s="4"/>
      <c r="P28" s="5"/>
    </row>
    <row r="29" spans="2:16" x14ac:dyDescent="0.25">
      <c r="B29" s="4"/>
      <c r="P29" s="5"/>
    </row>
    <row r="30" spans="2:16" x14ac:dyDescent="0.25">
      <c r="B30" s="4"/>
      <c r="P30" s="5"/>
    </row>
    <row r="31" spans="2:16" x14ac:dyDescent="0.25">
      <c r="B31" s="4"/>
      <c r="P31" s="5"/>
    </row>
    <row r="32" spans="2:16" x14ac:dyDescent="0.25">
      <c r="B32" s="4"/>
      <c r="P32" s="5"/>
    </row>
    <row r="33" spans="2:16" x14ac:dyDescent="0.25">
      <c r="B33" s="4"/>
      <c r="P33" s="5"/>
    </row>
    <row r="34" spans="2:16" x14ac:dyDescent="0.25">
      <c r="B34" s="4"/>
      <c r="P34" s="5"/>
    </row>
    <row r="35" spans="2:16" x14ac:dyDescent="0.25">
      <c r="B35" s="4"/>
      <c r="P35" s="5"/>
    </row>
    <row r="36" spans="2:16" x14ac:dyDescent="0.25">
      <c r="B36" s="4"/>
      <c r="P36" s="5"/>
    </row>
    <row r="37" spans="2:16" ht="18.75" customHeight="1" x14ac:dyDescent="0.25">
      <c r="B37" s="4"/>
      <c r="C37" s="800" t="s">
        <v>0</v>
      </c>
      <c r="D37" s="800"/>
      <c r="E37" s="800"/>
      <c r="F37" s="800"/>
      <c r="G37" s="800"/>
      <c r="H37" s="800"/>
      <c r="I37" s="800"/>
      <c r="J37" s="800"/>
      <c r="K37" s="800"/>
      <c r="L37" s="800"/>
      <c r="M37" s="800"/>
      <c r="N37" s="800"/>
      <c r="O37" s="800"/>
      <c r="P37" s="5"/>
    </row>
    <row r="38" spans="2:16" ht="18.75" customHeight="1" x14ac:dyDescent="0.25">
      <c r="B38" s="4"/>
      <c r="C38" s="800"/>
      <c r="D38" s="800"/>
      <c r="E38" s="800"/>
      <c r="F38" s="800"/>
      <c r="G38" s="800"/>
      <c r="H38" s="800"/>
      <c r="I38" s="800"/>
      <c r="J38" s="800"/>
      <c r="K38" s="800"/>
      <c r="L38" s="800"/>
      <c r="M38" s="800"/>
      <c r="N38" s="800"/>
      <c r="O38" s="800"/>
      <c r="P38" s="5"/>
    </row>
    <row r="39" spans="2:16" ht="18.75" customHeight="1" x14ac:dyDescent="0.25">
      <c r="B39" s="4"/>
      <c r="C39" s="800"/>
      <c r="D39" s="800"/>
      <c r="E39" s="800"/>
      <c r="F39" s="800"/>
      <c r="G39" s="800"/>
      <c r="H39" s="800"/>
      <c r="I39" s="800"/>
      <c r="J39" s="800"/>
      <c r="K39" s="800"/>
      <c r="L39" s="800"/>
      <c r="M39" s="800"/>
      <c r="N39" s="800"/>
      <c r="O39" s="800"/>
      <c r="P39" s="5"/>
    </row>
    <row r="40" spans="2:16" ht="18.75" customHeight="1" x14ac:dyDescent="0.25">
      <c r="B40" s="4"/>
      <c r="C40" s="800"/>
      <c r="D40" s="800"/>
      <c r="E40" s="800"/>
      <c r="F40" s="800"/>
      <c r="G40" s="800"/>
      <c r="H40" s="800"/>
      <c r="I40" s="800"/>
      <c r="J40" s="800"/>
      <c r="K40" s="800"/>
      <c r="L40" s="800"/>
      <c r="M40" s="800"/>
      <c r="N40" s="800"/>
      <c r="O40" s="800"/>
      <c r="P40" s="5"/>
    </row>
    <row r="41" spans="2:16" ht="18.75" customHeight="1" x14ac:dyDescent="0.25">
      <c r="B41" s="4"/>
      <c r="C41" s="800"/>
      <c r="D41" s="800"/>
      <c r="E41" s="800"/>
      <c r="F41" s="800"/>
      <c r="G41" s="800"/>
      <c r="H41" s="800"/>
      <c r="I41" s="800"/>
      <c r="J41" s="800"/>
      <c r="K41" s="800"/>
      <c r="L41" s="800"/>
      <c r="M41" s="800"/>
      <c r="N41" s="800"/>
      <c r="O41" s="800"/>
      <c r="P41" s="5"/>
    </row>
    <row r="42" spans="2:16" ht="18.75" customHeight="1" x14ac:dyDescent="0.25">
      <c r="B42" s="4"/>
      <c r="C42" s="800" t="s">
        <v>1</v>
      </c>
      <c r="D42" s="800"/>
      <c r="E42" s="800"/>
      <c r="F42" s="800"/>
      <c r="G42" s="800"/>
      <c r="H42" s="800"/>
      <c r="I42" s="800"/>
      <c r="J42" s="800"/>
      <c r="K42" s="800"/>
      <c r="L42" s="800"/>
      <c r="M42" s="800"/>
      <c r="N42" s="800"/>
      <c r="O42" s="800"/>
      <c r="P42" s="5"/>
    </row>
    <row r="43" spans="2:16" ht="31.5" customHeight="1" x14ac:dyDescent="0.25">
      <c r="B43" s="4"/>
      <c r="C43" s="800"/>
      <c r="D43" s="800"/>
      <c r="E43" s="800"/>
      <c r="F43" s="800"/>
      <c r="G43" s="800"/>
      <c r="H43" s="800"/>
      <c r="I43" s="800"/>
      <c r="J43" s="800"/>
      <c r="K43" s="800"/>
      <c r="L43" s="800"/>
      <c r="M43" s="800"/>
      <c r="N43" s="800"/>
      <c r="O43" s="800"/>
      <c r="P43" s="5"/>
    </row>
    <row r="44" spans="2:16" ht="36" customHeight="1" x14ac:dyDescent="0.25">
      <c r="B44" s="4"/>
      <c r="C44" s="800"/>
      <c r="D44" s="800"/>
      <c r="E44" s="800"/>
      <c r="F44" s="800"/>
      <c r="G44" s="800"/>
      <c r="H44" s="800"/>
      <c r="I44" s="800"/>
      <c r="J44" s="800"/>
      <c r="K44" s="800"/>
      <c r="L44" s="800"/>
      <c r="M44" s="800"/>
      <c r="N44" s="800"/>
      <c r="O44" s="800"/>
      <c r="P44" s="5"/>
    </row>
    <row r="45" spans="2:16" ht="6" customHeight="1" x14ac:dyDescent="0.25">
      <c r="B45" s="4"/>
      <c r="C45" s="413"/>
      <c r="D45" s="413"/>
      <c r="E45" s="413"/>
      <c r="F45" s="413"/>
      <c r="G45" s="413"/>
      <c r="H45" s="413"/>
      <c r="I45" s="413"/>
      <c r="J45" s="413"/>
      <c r="K45" s="413"/>
      <c r="L45" s="413"/>
      <c r="M45" s="413"/>
      <c r="N45" s="413"/>
      <c r="O45" s="413"/>
      <c r="P45" s="5"/>
    </row>
    <row r="46" spans="2:16" ht="23.25" customHeight="1" x14ac:dyDescent="0.25">
      <c r="B46" s="4"/>
      <c r="C46" s="800" t="s">
        <v>2</v>
      </c>
      <c r="D46" s="800"/>
      <c r="E46" s="800"/>
      <c r="F46" s="800"/>
      <c r="G46" s="800"/>
      <c r="H46" s="800"/>
      <c r="I46" s="800"/>
      <c r="J46" s="800"/>
      <c r="K46" s="800"/>
      <c r="L46" s="800"/>
      <c r="M46" s="800"/>
      <c r="N46" s="800"/>
      <c r="O46" s="800"/>
      <c r="P46" s="5"/>
    </row>
    <row r="47" spans="2:16" ht="23.25" customHeight="1" x14ac:dyDescent="0.25">
      <c r="B47" s="4"/>
      <c r="C47" s="800"/>
      <c r="D47" s="800"/>
      <c r="E47" s="800"/>
      <c r="F47" s="800"/>
      <c r="G47" s="800"/>
      <c r="H47" s="800"/>
      <c r="I47" s="800"/>
      <c r="J47" s="800"/>
      <c r="K47" s="800"/>
      <c r="L47" s="800"/>
      <c r="M47" s="800"/>
      <c r="N47" s="800"/>
      <c r="O47" s="800"/>
      <c r="P47" s="5"/>
    </row>
    <row r="48" spans="2:16" ht="23.25" customHeight="1" x14ac:dyDescent="0.25">
      <c r="B48" s="4"/>
      <c r="C48" s="800"/>
      <c r="D48" s="800"/>
      <c r="E48" s="800"/>
      <c r="F48" s="800"/>
      <c r="G48" s="800"/>
      <c r="H48" s="800"/>
      <c r="I48" s="800"/>
      <c r="J48" s="800"/>
      <c r="K48" s="800"/>
      <c r="L48" s="800"/>
      <c r="M48" s="800"/>
      <c r="N48" s="800"/>
      <c r="O48" s="800"/>
      <c r="P48" s="5"/>
    </row>
    <row r="49" spans="2:16" ht="15" customHeight="1" x14ac:dyDescent="0.25">
      <c r="B49" s="4"/>
      <c r="C49" s="801"/>
      <c r="D49" s="801"/>
      <c r="E49" s="801"/>
      <c r="F49" s="801"/>
      <c r="G49" s="801"/>
      <c r="H49" s="801"/>
      <c r="I49" s="801"/>
      <c r="J49" s="801"/>
      <c r="K49" s="801"/>
      <c r="L49" s="801"/>
      <c r="M49" s="801"/>
      <c r="N49" s="801"/>
      <c r="O49" s="801"/>
      <c r="P49" s="5"/>
    </row>
    <row r="50" spans="2:16" ht="15.75" thickBot="1" x14ac:dyDescent="0.3">
      <c r="B50" s="6"/>
      <c r="C50" s="414"/>
      <c r="D50" s="414"/>
      <c r="E50" s="414"/>
      <c r="F50" s="414"/>
      <c r="G50" s="414"/>
      <c r="H50" s="414"/>
      <c r="I50" s="414"/>
      <c r="J50" s="414"/>
      <c r="K50" s="414"/>
      <c r="L50" s="414"/>
      <c r="M50" s="414"/>
      <c r="N50" s="414"/>
      <c r="O50" s="414"/>
      <c r="P50" s="8"/>
    </row>
  </sheetData>
  <mergeCells count="4">
    <mergeCell ref="C37:O41"/>
    <mergeCell ref="C42:O44"/>
    <mergeCell ref="C46:O48"/>
    <mergeCell ref="C49:O49"/>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Q31"/>
  <sheetViews>
    <sheetView showGridLines="0" topLeftCell="AU1" zoomScale="70" zoomScaleNormal="70" workbookViewId="0">
      <selection activeCell="AV2" sqref="AV2:BJ6"/>
    </sheetView>
  </sheetViews>
  <sheetFormatPr baseColWidth="10" defaultColWidth="20.42578125" defaultRowHeight="12.75" customHeight="1" x14ac:dyDescent="0.25"/>
  <cols>
    <col min="1" max="1" width="2.7109375" style="441" customWidth="1"/>
    <col min="2" max="2" width="11.42578125" style="438" customWidth="1"/>
    <col min="3" max="3" width="43.28515625" style="438" customWidth="1"/>
    <col min="4" max="4" width="14.85546875" style="438" customWidth="1"/>
    <col min="5" max="5" width="8.42578125" style="438" customWidth="1"/>
    <col min="6" max="6" width="9.42578125" style="438" customWidth="1"/>
    <col min="7" max="7" width="16.7109375" style="438" customWidth="1"/>
    <col min="8" max="8" width="9.42578125" style="438" customWidth="1"/>
    <col min="9" max="9" width="8" style="438" customWidth="1"/>
    <col min="10" max="10" width="16.42578125" style="438" customWidth="1"/>
    <col min="11" max="11" width="7.5703125" style="438" customWidth="1"/>
    <col min="12" max="12" width="14" style="438" customWidth="1"/>
    <col min="13" max="13" width="11.28515625" style="438" customWidth="1"/>
    <col min="14" max="14" width="5.140625" style="438" bestFit="1" customWidth="1"/>
    <col min="15" max="15" width="9.42578125" style="438" customWidth="1"/>
    <col min="16" max="16" width="7.28515625" style="438" bestFit="1" customWidth="1"/>
    <col min="17" max="17" width="10.7109375" style="438" customWidth="1"/>
    <col min="18" max="18" width="14" style="438" customWidth="1"/>
    <col min="19" max="19" width="10.85546875" style="438" customWidth="1"/>
    <col min="20" max="20" width="16" style="438" customWidth="1"/>
    <col min="21" max="21" width="23.7109375" style="141" customWidth="1"/>
    <col min="22" max="22" width="34.28515625" style="438" customWidth="1"/>
    <col min="23" max="25" width="20.42578125" style="438" customWidth="1"/>
    <col min="26" max="36" width="20.42578125" style="439" customWidth="1"/>
    <col min="37" max="37" width="57.28515625" style="439" customWidth="1"/>
    <col min="38" max="38" width="31.85546875" style="439" customWidth="1"/>
    <col min="39" max="42" width="20.42578125" style="439" customWidth="1"/>
    <col min="43" max="43" width="20" style="439" customWidth="1"/>
    <col min="44" max="44" width="40.85546875" style="143" customWidth="1"/>
    <col min="45" max="45" width="20.42578125" style="143" customWidth="1"/>
    <col min="46" max="46" width="16.42578125" style="143" customWidth="1"/>
    <col min="47" max="47" width="22" style="439" customWidth="1"/>
    <col min="48" max="48" width="29.42578125" style="439" customWidth="1"/>
    <col min="49" max="49" width="94" style="439" customWidth="1"/>
    <col min="50" max="50" width="16.42578125" style="141" customWidth="1"/>
    <col min="51" max="51" width="14" style="438" customWidth="1"/>
    <col min="52" max="52" width="14.85546875" style="438" customWidth="1"/>
    <col min="53" max="53" width="32" style="438" customWidth="1"/>
    <col min="54" max="54" width="17.28515625" style="438" customWidth="1"/>
    <col min="55" max="63" width="16.42578125" style="438" customWidth="1"/>
    <col min="64" max="251" width="20.42578125" style="438" customWidth="1"/>
    <col min="252" max="16384" width="20.42578125" style="441"/>
  </cols>
  <sheetData>
    <row r="1" spans="1:251" s="176" customFormat="1" ht="6" customHeight="1" thickBot="1" x14ac:dyDescent="0.3">
      <c r="B1" s="172"/>
      <c r="C1" s="173"/>
      <c r="D1" s="172"/>
      <c r="E1" s="172"/>
      <c r="F1" s="172"/>
      <c r="G1" s="172"/>
      <c r="H1" s="172"/>
      <c r="I1" s="172"/>
      <c r="J1" s="172"/>
      <c r="K1" s="172"/>
      <c r="L1" s="172"/>
      <c r="M1" s="172"/>
      <c r="N1" s="172"/>
      <c r="O1" s="172"/>
      <c r="P1" s="172"/>
      <c r="Q1" s="172"/>
      <c r="R1" s="172"/>
      <c r="S1" s="172"/>
      <c r="T1" s="172"/>
      <c r="U1" s="173"/>
      <c r="V1" s="173"/>
      <c r="W1" s="172"/>
      <c r="X1" s="172"/>
      <c r="Y1" s="172"/>
      <c r="Z1" s="174"/>
      <c r="AA1" s="174"/>
      <c r="AB1" s="174"/>
      <c r="AC1" s="174"/>
      <c r="AD1" s="174"/>
      <c r="AE1" s="174"/>
      <c r="AF1" s="174"/>
      <c r="AG1" s="174"/>
      <c r="AH1" s="174"/>
      <c r="AI1" s="174"/>
      <c r="AJ1" s="174"/>
      <c r="AK1" s="175"/>
      <c r="AL1" s="175"/>
      <c r="AM1" s="175"/>
      <c r="AN1" s="175"/>
      <c r="AO1" s="175"/>
      <c r="AP1" s="175"/>
      <c r="AQ1" s="175"/>
      <c r="AR1" s="174"/>
      <c r="AS1" s="174"/>
      <c r="AT1" s="174"/>
      <c r="AU1" s="174"/>
      <c r="AV1" s="174"/>
      <c r="AW1" s="174"/>
      <c r="AX1" s="172"/>
      <c r="AY1" s="172"/>
      <c r="AZ1" s="172"/>
      <c r="BA1" s="172"/>
      <c r="BB1" s="172"/>
      <c r="BC1" s="172"/>
      <c r="BD1" s="172"/>
      <c r="BE1" s="172"/>
      <c r="BF1" s="172"/>
      <c r="BG1" s="172"/>
      <c r="BH1" s="172"/>
      <c r="BI1" s="172"/>
      <c r="BJ1" s="172"/>
      <c r="BK1" s="172"/>
      <c r="BL1" s="172"/>
      <c r="BM1" s="172"/>
      <c r="BN1" s="172"/>
      <c r="BO1" s="172"/>
      <c r="BP1" s="172"/>
      <c r="BQ1" s="172"/>
      <c r="BR1" s="172"/>
      <c r="BS1" s="172"/>
      <c r="BT1" s="172"/>
      <c r="BU1" s="172"/>
      <c r="BV1" s="172"/>
      <c r="BW1" s="172"/>
      <c r="BX1" s="172"/>
      <c r="BY1" s="172"/>
      <c r="BZ1" s="172"/>
      <c r="CA1" s="172"/>
      <c r="CB1" s="172"/>
      <c r="CC1" s="172"/>
      <c r="CD1" s="172"/>
      <c r="CE1" s="172"/>
      <c r="CF1" s="172"/>
      <c r="CG1" s="172"/>
      <c r="CH1" s="172"/>
      <c r="CI1" s="172"/>
      <c r="CJ1" s="172"/>
      <c r="CK1" s="172"/>
      <c r="CL1" s="172"/>
      <c r="CM1" s="172"/>
      <c r="CN1" s="172"/>
      <c r="CO1" s="172"/>
      <c r="CP1" s="172"/>
      <c r="CQ1" s="172"/>
      <c r="CR1" s="172"/>
      <c r="CS1" s="172"/>
      <c r="CT1" s="172"/>
      <c r="CU1" s="172"/>
      <c r="CV1" s="172"/>
      <c r="CW1" s="172"/>
      <c r="CX1" s="172"/>
      <c r="CY1" s="172"/>
      <c r="CZ1" s="172"/>
      <c r="DA1" s="172"/>
      <c r="DB1" s="172"/>
      <c r="DC1" s="172"/>
      <c r="DD1" s="172"/>
      <c r="DE1" s="172"/>
      <c r="DF1" s="172"/>
      <c r="DG1" s="172"/>
      <c r="DH1" s="172"/>
      <c r="DI1" s="172"/>
      <c r="DJ1" s="172"/>
      <c r="DK1" s="172"/>
      <c r="DL1" s="172"/>
      <c r="DM1" s="172"/>
      <c r="DN1" s="172"/>
      <c r="DO1" s="172"/>
      <c r="DP1" s="172"/>
      <c r="DQ1" s="172"/>
      <c r="DR1" s="172"/>
      <c r="DS1" s="172"/>
      <c r="DT1" s="172"/>
      <c r="DU1" s="172"/>
      <c r="DV1" s="172"/>
      <c r="DW1" s="172"/>
      <c r="DX1" s="172"/>
      <c r="DY1" s="172"/>
      <c r="DZ1" s="172"/>
      <c r="EA1" s="172"/>
      <c r="EB1" s="172"/>
      <c r="EC1" s="172"/>
      <c r="ED1" s="172"/>
      <c r="EE1" s="172"/>
      <c r="EF1" s="172"/>
      <c r="EG1" s="172"/>
      <c r="EH1" s="172"/>
      <c r="EI1" s="172"/>
      <c r="EJ1" s="172"/>
      <c r="EK1" s="172"/>
      <c r="EL1" s="172"/>
      <c r="EM1" s="172"/>
      <c r="EN1" s="172"/>
      <c r="EO1" s="172"/>
      <c r="EP1" s="172"/>
      <c r="EQ1" s="172"/>
      <c r="ER1" s="172"/>
      <c r="ES1" s="172"/>
      <c r="ET1" s="172"/>
      <c r="EU1" s="172"/>
      <c r="EV1" s="172"/>
      <c r="EW1" s="172"/>
      <c r="EX1" s="172"/>
      <c r="EY1" s="172"/>
      <c r="EZ1" s="172"/>
      <c r="FA1" s="172"/>
      <c r="FB1" s="172"/>
      <c r="FC1" s="172"/>
      <c r="FD1" s="172"/>
      <c r="FE1" s="172"/>
      <c r="FF1" s="172"/>
      <c r="FG1" s="172"/>
      <c r="FH1" s="172"/>
      <c r="FI1" s="172"/>
      <c r="FJ1" s="172"/>
      <c r="FK1" s="172"/>
      <c r="FL1" s="172"/>
      <c r="FM1" s="172"/>
      <c r="FN1" s="172"/>
      <c r="FO1" s="172"/>
      <c r="FP1" s="172"/>
      <c r="FQ1" s="172"/>
      <c r="FR1" s="172"/>
      <c r="FS1" s="172"/>
      <c r="FT1" s="172"/>
      <c r="FU1" s="172"/>
      <c r="FV1" s="172"/>
      <c r="FW1" s="172"/>
      <c r="FX1" s="172"/>
      <c r="FY1" s="172"/>
      <c r="FZ1" s="172"/>
      <c r="GA1" s="172"/>
      <c r="GB1" s="172"/>
      <c r="GC1" s="172"/>
      <c r="GD1" s="172"/>
      <c r="GE1" s="172"/>
      <c r="GF1" s="172"/>
      <c r="GG1" s="172"/>
      <c r="GH1" s="172"/>
      <c r="GI1" s="172"/>
      <c r="GJ1" s="172"/>
      <c r="GK1" s="172"/>
      <c r="GL1" s="172"/>
      <c r="GM1" s="172"/>
      <c r="GN1" s="172"/>
      <c r="GO1" s="172"/>
      <c r="GP1" s="172"/>
      <c r="GQ1" s="172"/>
      <c r="GR1" s="172"/>
      <c r="GS1" s="172"/>
      <c r="GT1" s="172"/>
      <c r="GU1" s="172"/>
      <c r="GV1" s="172"/>
      <c r="GW1" s="172"/>
      <c r="GX1" s="172"/>
      <c r="GY1" s="172"/>
      <c r="GZ1" s="172"/>
      <c r="HA1" s="172"/>
      <c r="HB1" s="172"/>
      <c r="HC1" s="172"/>
      <c r="HD1" s="172"/>
      <c r="HE1" s="172"/>
      <c r="HF1" s="172"/>
      <c r="HG1" s="172"/>
      <c r="HH1" s="172"/>
      <c r="HI1" s="172"/>
      <c r="HJ1" s="172"/>
      <c r="HK1" s="172"/>
      <c r="HL1" s="172"/>
      <c r="HM1" s="172"/>
      <c r="HN1" s="172"/>
      <c r="HO1" s="172"/>
      <c r="HP1" s="172"/>
      <c r="HQ1" s="172"/>
      <c r="HR1" s="172"/>
      <c r="HS1" s="172"/>
      <c r="HT1" s="172"/>
      <c r="HU1" s="172"/>
      <c r="HV1" s="172"/>
      <c r="HW1" s="172"/>
      <c r="HX1" s="172"/>
      <c r="HY1" s="172"/>
      <c r="HZ1" s="172"/>
      <c r="IA1" s="172"/>
      <c r="IB1" s="172"/>
      <c r="IC1" s="172"/>
      <c r="ID1" s="172"/>
      <c r="IE1" s="172"/>
      <c r="IF1" s="172"/>
      <c r="IG1" s="172"/>
      <c r="IH1" s="172"/>
      <c r="II1" s="172"/>
      <c r="IJ1" s="172"/>
      <c r="IK1" s="172"/>
      <c r="IL1" s="172"/>
      <c r="IM1" s="172"/>
      <c r="IN1" s="172"/>
      <c r="IO1" s="172"/>
      <c r="IP1" s="172"/>
      <c r="IQ1" s="172"/>
    </row>
    <row r="2" spans="1:251" s="779" customFormat="1" ht="15.75" customHeight="1" thickBot="1" x14ac:dyDescent="0.3">
      <c r="A2" s="776"/>
      <c r="B2" s="836" t="s">
        <v>232</v>
      </c>
      <c r="C2" s="839" t="s">
        <v>41</v>
      </c>
      <c r="D2" s="840"/>
      <c r="E2" s="840"/>
      <c r="F2" s="840"/>
      <c r="G2" s="840"/>
      <c r="H2" s="840"/>
      <c r="I2" s="840"/>
      <c r="J2" s="840"/>
      <c r="K2" s="840"/>
      <c r="L2" s="840"/>
      <c r="M2" s="840"/>
      <c r="N2" s="840"/>
      <c r="O2" s="840"/>
      <c r="P2" s="840"/>
      <c r="Q2" s="841"/>
      <c r="R2" s="848" t="s">
        <v>42</v>
      </c>
      <c r="S2" s="849"/>
      <c r="T2" s="849"/>
      <c r="U2" s="849"/>
      <c r="V2" s="849"/>
      <c r="W2" s="849"/>
      <c r="X2" s="849"/>
      <c r="Y2" s="849"/>
      <c r="Z2" s="849"/>
      <c r="AA2" s="849"/>
      <c r="AB2" s="849"/>
      <c r="AC2" s="849"/>
      <c r="AD2" s="849"/>
      <c r="AE2" s="849"/>
      <c r="AF2" s="849"/>
      <c r="AG2" s="849"/>
      <c r="AH2" s="849"/>
      <c r="AI2" s="850"/>
      <c r="AJ2" s="857" t="s">
        <v>43</v>
      </c>
      <c r="AK2" s="858"/>
      <c r="AL2" s="858"/>
      <c r="AM2" s="858"/>
      <c r="AN2" s="858"/>
      <c r="AO2" s="858"/>
      <c r="AP2" s="858"/>
      <c r="AQ2" s="858"/>
      <c r="AR2" s="858"/>
      <c r="AS2" s="858"/>
      <c r="AT2" s="858"/>
      <c r="AU2" s="859"/>
      <c r="AV2" s="794" t="s">
        <v>44</v>
      </c>
      <c r="AW2" s="794"/>
      <c r="AX2" s="794"/>
      <c r="AY2" s="794"/>
      <c r="AZ2" s="794"/>
      <c r="BA2" s="794"/>
      <c r="BB2" s="794"/>
      <c r="BC2" s="794"/>
      <c r="BD2" s="794"/>
      <c r="BE2" s="794"/>
      <c r="BF2" s="794"/>
      <c r="BG2" s="794"/>
      <c r="BH2" s="794"/>
      <c r="BI2" s="794"/>
      <c r="BJ2" s="795"/>
      <c r="BK2" s="776"/>
    </row>
    <row r="3" spans="1:251" s="779" customFormat="1" ht="14.25" customHeight="1" thickBot="1" x14ac:dyDescent="0.3">
      <c r="A3" s="780"/>
      <c r="B3" s="837"/>
      <c r="C3" s="842"/>
      <c r="D3" s="843"/>
      <c r="E3" s="843"/>
      <c r="F3" s="843"/>
      <c r="G3" s="843"/>
      <c r="H3" s="843"/>
      <c r="I3" s="843"/>
      <c r="J3" s="843"/>
      <c r="K3" s="843"/>
      <c r="L3" s="843"/>
      <c r="M3" s="843"/>
      <c r="N3" s="843"/>
      <c r="O3" s="843"/>
      <c r="P3" s="843"/>
      <c r="Q3" s="844"/>
      <c r="R3" s="851"/>
      <c r="S3" s="852"/>
      <c r="T3" s="852"/>
      <c r="U3" s="852"/>
      <c r="V3" s="852"/>
      <c r="W3" s="852"/>
      <c r="X3" s="852"/>
      <c r="Y3" s="852"/>
      <c r="Z3" s="852"/>
      <c r="AA3" s="852"/>
      <c r="AB3" s="852"/>
      <c r="AC3" s="852"/>
      <c r="AD3" s="852"/>
      <c r="AE3" s="852"/>
      <c r="AF3" s="852"/>
      <c r="AG3" s="852"/>
      <c r="AH3" s="852"/>
      <c r="AI3" s="853"/>
      <c r="AJ3" s="857" t="s">
        <v>45</v>
      </c>
      <c r="AK3" s="858"/>
      <c r="AL3" s="858"/>
      <c r="AM3" s="858"/>
      <c r="AN3" s="858"/>
      <c r="AO3" s="858"/>
      <c r="AP3" s="858"/>
      <c r="AQ3" s="858"/>
      <c r="AR3" s="858"/>
      <c r="AS3" s="858"/>
      <c r="AT3" s="858"/>
      <c r="AU3" s="859"/>
      <c r="AV3" s="796"/>
      <c r="AW3" s="796"/>
      <c r="AX3" s="796"/>
      <c r="AY3" s="796"/>
      <c r="AZ3" s="796"/>
      <c r="BA3" s="796"/>
      <c r="BB3" s="796"/>
      <c r="BC3" s="796"/>
      <c r="BD3" s="796"/>
      <c r="BE3" s="796"/>
      <c r="BF3" s="796"/>
      <c r="BG3" s="796"/>
      <c r="BH3" s="796"/>
      <c r="BI3" s="796"/>
      <c r="BJ3" s="797"/>
      <c r="BK3" s="780"/>
    </row>
    <row r="4" spans="1:251" s="779" customFormat="1" ht="12" customHeight="1" thickBot="1" x14ac:dyDescent="0.3">
      <c r="A4" s="780"/>
      <c r="B4" s="837"/>
      <c r="C4" s="845"/>
      <c r="D4" s="846"/>
      <c r="E4" s="846"/>
      <c r="F4" s="846"/>
      <c r="G4" s="846"/>
      <c r="H4" s="846"/>
      <c r="I4" s="846"/>
      <c r="J4" s="846"/>
      <c r="K4" s="846"/>
      <c r="L4" s="846"/>
      <c r="M4" s="846"/>
      <c r="N4" s="846"/>
      <c r="O4" s="846"/>
      <c r="P4" s="846"/>
      <c r="Q4" s="847"/>
      <c r="R4" s="854"/>
      <c r="S4" s="855"/>
      <c r="T4" s="855"/>
      <c r="U4" s="855"/>
      <c r="V4" s="855"/>
      <c r="W4" s="855"/>
      <c r="X4" s="855"/>
      <c r="Y4" s="855"/>
      <c r="Z4" s="855"/>
      <c r="AA4" s="855"/>
      <c r="AB4" s="855"/>
      <c r="AC4" s="855"/>
      <c r="AD4" s="855"/>
      <c r="AE4" s="855"/>
      <c r="AF4" s="855"/>
      <c r="AG4" s="855"/>
      <c r="AH4" s="855"/>
      <c r="AI4" s="856"/>
      <c r="AJ4" s="857" t="s">
        <v>46</v>
      </c>
      <c r="AK4" s="858"/>
      <c r="AL4" s="858"/>
      <c r="AM4" s="858"/>
      <c r="AN4" s="858"/>
      <c r="AO4" s="858"/>
      <c r="AP4" s="858"/>
      <c r="AQ4" s="858"/>
      <c r="AR4" s="858"/>
      <c r="AS4" s="858"/>
      <c r="AT4" s="858"/>
      <c r="AU4" s="859"/>
      <c r="AV4" s="796"/>
      <c r="AW4" s="796"/>
      <c r="AX4" s="796"/>
      <c r="AY4" s="796"/>
      <c r="AZ4" s="796"/>
      <c r="BA4" s="796"/>
      <c r="BB4" s="796"/>
      <c r="BC4" s="796"/>
      <c r="BD4" s="796"/>
      <c r="BE4" s="796"/>
      <c r="BF4" s="796"/>
      <c r="BG4" s="796"/>
      <c r="BH4" s="796"/>
      <c r="BI4" s="796"/>
      <c r="BJ4" s="797"/>
      <c r="BK4" s="780"/>
    </row>
    <row r="5" spans="1:251" s="779" customFormat="1" ht="14.25" customHeight="1" x14ac:dyDescent="0.25">
      <c r="A5" s="780"/>
      <c r="B5" s="838"/>
      <c r="C5" s="839" t="s">
        <v>47</v>
      </c>
      <c r="D5" s="840"/>
      <c r="E5" s="840"/>
      <c r="F5" s="840"/>
      <c r="G5" s="840"/>
      <c r="H5" s="840"/>
      <c r="I5" s="840"/>
      <c r="J5" s="840"/>
      <c r="K5" s="840"/>
      <c r="L5" s="840"/>
      <c r="M5" s="840"/>
      <c r="N5" s="840"/>
      <c r="O5" s="840"/>
      <c r="P5" s="840"/>
      <c r="Q5" s="841"/>
      <c r="R5" s="848" t="s">
        <v>48</v>
      </c>
      <c r="S5" s="849"/>
      <c r="T5" s="849"/>
      <c r="U5" s="849"/>
      <c r="V5" s="849"/>
      <c r="W5" s="849"/>
      <c r="X5" s="849"/>
      <c r="Y5" s="849"/>
      <c r="Z5" s="849"/>
      <c r="AA5" s="849"/>
      <c r="AB5" s="849"/>
      <c r="AC5" s="849"/>
      <c r="AD5" s="849"/>
      <c r="AE5" s="849"/>
      <c r="AF5" s="849"/>
      <c r="AG5" s="849"/>
      <c r="AH5" s="849"/>
      <c r="AI5" s="850"/>
      <c r="AJ5" s="839" t="s">
        <v>49</v>
      </c>
      <c r="AK5" s="840"/>
      <c r="AL5" s="840"/>
      <c r="AM5" s="840"/>
      <c r="AN5" s="840"/>
      <c r="AO5" s="840"/>
      <c r="AP5" s="840"/>
      <c r="AQ5" s="840"/>
      <c r="AR5" s="840"/>
      <c r="AS5" s="840"/>
      <c r="AT5" s="840"/>
      <c r="AU5" s="841"/>
      <c r="AV5" s="798"/>
      <c r="AW5" s="798"/>
      <c r="AX5" s="798"/>
      <c r="AY5" s="798"/>
      <c r="AZ5" s="798"/>
      <c r="BA5" s="798"/>
      <c r="BB5" s="798"/>
      <c r="BC5" s="798"/>
      <c r="BD5" s="798"/>
      <c r="BE5" s="798"/>
      <c r="BF5" s="798"/>
      <c r="BG5" s="798"/>
      <c r="BH5" s="798"/>
      <c r="BI5" s="798"/>
      <c r="BJ5" s="799"/>
      <c r="BK5" s="780"/>
    </row>
    <row r="6" spans="1:251" s="779" customFormat="1" ht="12.75" customHeight="1" thickBot="1" x14ac:dyDescent="0.3">
      <c r="A6" s="776"/>
      <c r="B6" s="780"/>
      <c r="C6" s="845"/>
      <c r="D6" s="846"/>
      <c r="E6" s="846"/>
      <c r="F6" s="846"/>
      <c r="G6" s="846"/>
      <c r="H6" s="846"/>
      <c r="I6" s="846"/>
      <c r="J6" s="846"/>
      <c r="K6" s="846"/>
      <c r="L6" s="846"/>
      <c r="M6" s="846"/>
      <c r="N6" s="846"/>
      <c r="O6" s="846"/>
      <c r="P6" s="846"/>
      <c r="Q6" s="847"/>
      <c r="R6" s="854"/>
      <c r="S6" s="855"/>
      <c r="T6" s="855"/>
      <c r="U6" s="855"/>
      <c r="V6" s="855"/>
      <c r="W6" s="855"/>
      <c r="X6" s="855"/>
      <c r="Y6" s="855"/>
      <c r="Z6" s="855"/>
      <c r="AA6" s="855"/>
      <c r="AB6" s="855"/>
      <c r="AC6" s="855"/>
      <c r="AD6" s="855"/>
      <c r="AE6" s="855"/>
      <c r="AF6" s="855"/>
      <c r="AG6" s="855"/>
      <c r="AH6" s="855"/>
      <c r="AI6" s="856"/>
      <c r="AJ6" s="845"/>
      <c r="AK6" s="846"/>
      <c r="AL6" s="846"/>
      <c r="AM6" s="846"/>
      <c r="AN6" s="846"/>
      <c r="AO6" s="846"/>
      <c r="AP6" s="846"/>
      <c r="AQ6" s="846"/>
      <c r="AR6" s="846"/>
      <c r="AS6" s="846"/>
      <c r="AT6" s="846"/>
      <c r="AU6" s="847"/>
      <c r="AV6" s="882">
        <v>3</v>
      </c>
      <c r="AW6" s="882"/>
      <c r="AX6" s="882"/>
      <c r="AY6" s="882"/>
      <c r="AZ6" s="882"/>
      <c r="BA6" s="882"/>
      <c r="BB6" s="882"/>
      <c r="BC6" s="882"/>
      <c r="BD6" s="882"/>
      <c r="BE6" s="882"/>
      <c r="BF6" s="882"/>
      <c r="BG6" s="882"/>
      <c r="BH6" s="882"/>
      <c r="BI6" s="882"/>
      <c r="BJ6" s="883"/>
      <c r="BK6" s="776"/>
    </row>
    <row r="7" spans="1:251" s="785" customFormat="1" ht="18.75" customHeight="1" x14ac:dyDescent="0.25">
      <c r="B7" s="884" t="s">
        <v>50</v>
      </c>
      <c r="C7" s="885"/>
      <c r="D7" s="886"/>
      <c r="E7" s="886"/>
      <c r="F7" s="886"/>
      <c r="G7" s="886"/>
      <c r="H7" s="886"/>
      <c r="I7" s="886"/>
      <c r="J7" s="886"/>
      <c r="K7" s="886"/>
      <c r="L7" s="886"/>
      <c r="M7" s="886"/>
      <c r="N7" s="886"/>
      <c r="O7" s="886"/>
      <c r="P7" s="886"/>
      <c r="Q7" s="886"/>
      <c r="R7" s="886"/>
      <c r="S7" s="886"/>
      <c r="T7" s="886"/>
      <c r="U7" s="886"/>
      <c r="V7" s="886"/>
      <c r="W7" s="886"/>
      <c r="X7" s="886"/>
      <c r="Y7" s="886"/>
      <c r="Z7" s="886"/>
      <c r="AA7" s="887" t="s">
        <v>51</v>
      </c>
      <c r="AB7" s="887"/>
      <c r="AC7" s="888" t="s">
        <v>1372</v>
      </c>
      <c r="AD7" s="888"/>
      <c r="AE7" s="888"/>
      <c r="AF7" s="888"/>
      <c r="AG7" s="888"/>
      <c r="AH7" s="888"/>
      <c r="AI7" s="888"/>
      <c r="AJ7" s="888"/>
      <c r="AK7" s="889" t="s">
        <v>52</v>
      </c>
      <c r="AL7" s="889"/>
      <c r="AM7" s="890"/>
      <c r="AN7" s="890"/>
      <c r="AO7" s="890"/>
      <c r="AP7" s="890"/>
      <c r="AQ7" s="890"/>
      <c r="AR7" s="890"/>
      <c r="AS7" s="890"/>
      <c r="AT7" s="890"/>
      <c r="AU7" s="891"/>
      <c r="AV7" s="891"/>
      <c r="AW7" s="891"/>
      <c r="AX7" s="891"/>
      <c r="AY7" s="891"/>
      <c r="AZ7" s="891"/>
      <c r="BA7" s="891"/>
      <c r="BB7" s="891"/>
      <c r="BC7" s="891"/>
      <c r="BD7" s="891"/>
      <c r="BE7" s="891"/>
      <c r="BF7" s="891"/>
      <c r="BG7" s="891"/>
      <c r="BH7" s="891"/>
      <c r="BI7" s="891"/>
      <c r="BJ7" s="892"/>
      <c r="BK7" s="786"/>
    </row>
    <row r="8" spans="1:251" s="785" customFormat="1" ht="18.75" customHeight="1" x14ac:dyDescent="0.25">
      <c r="B8" s="880" t="s">
        <v>53</v>
      </c>
      <c r="C8" s="881"/>
      <c r="D8" s="893"/>
      <c r="E8" s="894"/>
      <c r="F8" s="894"/>
      <c r="G8" s="894"/>
      <c r="H8" s="894"/>
      <c r="I8" s="894"/>
      <c r="J8" s="894"/>
      <c r="K8" s="894"/>
      <c r="L8" s="894"/>
      <c r="M8" s="894"/>
      <c r="N8" s="894"/>
      <c r="O8" s="894"/>
      <c r="P8" s="894"/>
      <c r="Q8" s="894"/>
      <c r="R8" s="894"/>
      <c r="S8" s="894"/>
      <c r="T8" s="894"/>
      <c r="U8" s="894"/>
      <c r="V8" s="894"/>
      <c r="W8" s="894"/>
      <c r="X8" s="894"/>
      <c r="Y8" s="894"/>
      <c r="Z8" s="894"/>
      <c r="AA8" s="894"/>
      <c r="AB8" s="894"/>
      <c r="AC8" s="894"/>
      <c r="AD8" s="894"/>
      <c r="AE8" s="894"/>
      <c r="AF8" s="894"/>
      <c r="AG8" s="894"/>
      <c r="AH8" s="894"/>
      <c r="AI8" s="894"/>
      <c r="AJ8" s="894"/>
      <c r="AK8" s="894"/>
      <c r="AL8" s="895"/>
      <c r="AM8" s="787" t="s">
        <v>54</v>
      </c>
      <c r="AN8" s="829"/>
      <c r="AO8" s="830"/>
      <c r="AP8" s="830"/>
      <c r="AQ8" s="830"/>
      <c r="AR8" s="830"/>
      <c r="AS8" s="830"/>
      <c r="AT8" s="830"/>
      <c r="AU8" s="891"/>
      <c r="AV8" s="891"/>
      <c r="AW8" s="891"/>
      <c r="AX8" s="891"/>
      <c r="AY8" s="891"/>
      <c r="AZ8" s="891"/>
      <c r="BA8" s="891"/>
      <c r="BB8" s="891"/>
      <c r="BC8" s="891"/>
      <c r="BD8" s="891"/>
      <c r="BE8" s="891"/>
      <c r="BF8" s="891"/>
      <c r="BG8" s="891"/>
      <c r="BH8" s="891"/>
      <c r="BI8" s="891"/>
      <c r="BJ8" s="892"/>
      <c r="BK8" s="786"/>
    </row>
    <row r="9" spans="1:251" s="775" customFormat="1" ht="27.75" customHeight="1" x14ac:dyDescent="0.25">
      <c r="B9" s="831" t="s">
        <v>233</v>
      </c>
      <c r="C9" s="832"/>
      <c r="D9" s="832"/>
      <c r="E9" s="832"/>
      <c r="F9" s="832"/>
      <c r="G9" s="832"/>
      <c r="H9" s="832"/>
      <c r="I9" s="832"/>
      <c r="J9" s="832"/>
      <c r="K9" s="832"/>
      <c r="L9" s="832"/>
      <c r="M9" s="832"/>
      <c r="N9" s="832"/>
      <c r="O9" s="832"/>
      <c r="P9" s="832"/>
      <c r="Q9" s="832"/>
      <c r="R9" s="832"/>
      <c r="S9" s="832"/>
      <c r="T9" s="832"/>
      <c r="U9" s="832"/>
      <c r="V9" s="832"/>
      <c r="W9" s="832"/>
      <c r="X9" s="832"/>
      <c r="Y9" s="832"/>
      <c r="Z9" s="832"/>
      <c r="AA9" s="832"/>
      <c r="AB9" s="832"/>
      <c r="AC9" s="832"/>
      <c r="AD9" s="832"/>
      <c r="AE9" s="832"/>
      <c r="AF9" s="832"/>
      <c r="AG9" s="832"/>
      <c r="AH9" s="832"/>
      <c r="AI9" s="832"/>
      <c r="AJ9" s="832"/>
      <c r="AK9" s="832"/>
      <c r="AL9" s="832"/>
      <c r="AM9" s="832"/>
      <c r="AN9" s="832"/>
      <c r="AO9" s="832"/>
      <c r="AP9" s="832"/>
      <c r="AQ9" s="832"/>
      <c r="AR9" s="832"/>
      <c r="AS9" s="832"/>
      <c r="AT9" s="832"/>
      <c r="AU9" s="833" t="s">
        <v>234</v>
      </c>
      <c r="AV9" s="834"/>
      <c r="AW9" s="834"/>
      <c r="AX9" s="834"/>
      <c r="AY9" s="834"/>
      <c r="AZ9" s="834"/>
      <c r="BA9" s="834"/>
      <c r="BB9" s="834"/>
      <c r="BC9" s="834"/>
      <c r="BD9" s="834"/>
      <c r="BE9" s="834"/>
      <c r="BF9" s="834"/>
      <c r="BG9" s="834"/>
      <c r="BH9" s="834"/>
      <c r="BI9" s="834"/>
      <c r="BJ9" s="835"/>
    </row>
    <row r="10" spans="1:251" s="774" customFormat="1" ht="25.5" customHeight="1" x14ac:dyDescent="0.25">
      <c r="B10" s="872"/>
      <c r="C10" s="873"/>
      <c r="D10" s="873"/>
      <c r="E10" s="873" t="s">
        <v>55</v>
      </c>
      <c r="F10" s="873"/>
      <c r="G10" s="873"/>
      <c r="H10" s="873"/>
      <c r="I10" s="873"/>
      <c r="J10" s="873"/>
      <c r="K10" s="873"/>
      <c r="L10" s="873"/>
      <c r="M10" s="873"/>
      <c r="N10" s="873"/>
      <c r="O10" s="873"/>
      <c r="P10" s="873"/>
      <c r="Q10" s="873"/>
      <c r="R10" s="873"/>
      <c r="S10" s="873"/>
      <c r="T10" s="873"/>
      <c r="U10" s="873" t="s">
        <v>56</v>
      </c>
      <c r="V10" s="873"/>
      <c r="W10" s="873"/>
      <c r="X10" s="873"/>
      <c r="Y10" s="873"/>
      <c r="Z10" s="873"/>
      <c r="AA10" s="873"/>
      <c r="AB10" s="873"/>
      <c r="AC10" s="873"/>
      <c r="AD10" s="873"/>
      <c r="AE10" s="873"/>
      <c r="AF10" s="873"/>
      <c r="AG10" s="873"/>
      <c r="AH10" s="873"/>
      <c r="AI10" s="873"/>
      <c r="AJ10" s="873"/>
      <c r="AK10" s="873"/>
      <c r="AL10" s="873"/>
      <c r="AM10" s="873"/>
      <c r="AN10" s="873"/>
      <c r="AO10" s="873"/>
      <c r="AP10" s="873"/>
      <c r="AQ10" s="873"/>
      <c r="AR10" s="873"/>
      <c r="AS10" s="873"/>
      <c r="AT10" s="873"/>
      <c r="AU10" s="874"/>
      <c r="AV10" s="874"/>
      <c r="AW10" s="874"/>
      <c r="AX10" s="874"/>
      <c r="AY10" s="874"/>
      <c r="AZ10" s="874"/>
      <c r="BA10" s="874"/>
      <c r="BB10" s="874"/>
      <c r="BC10" s="874"/>
      <c r="BD10" s="874"/>
      <c r="BE10" s="874"/>
      <c r="BF10" s="874"/>
      <c r="BG10" s="874"/>
      <c r="BH10" s="874"/>
      <c r="BI10" s="874"/>
      <c r="BJ10" s="875"/>
      <c r="BK10" s="775"/>
    </row>
    <row r="11" spans="1:251" s="788" customFormat="1" ht="25.5" customHeight="1" x14ac:dyDescent="0.25">
      <c r="B11" s="876" t="s">
        <v>57</v>
      </c>
      <c r="C11" s="876" t="s">
        <v>58</v>
      </c>
      <c r="D11" s="876" t="s">
        <v>59</v>
      </c>
      <c r="E11" s="868" t="s">
        <v>60</v>
      </c>
      <c r="F11" s="868"/>
      <c r="G11" s="868"/>
      <c r="H11" s="868" t="s">
        <v>61</v>
      </c>
      <c r="I11" s="868"/>
      <c r="J11" s="868"/>
      <c r="K11" s="868" t="s">
        <v>62</v>
      </c>
      <c r="L11" s="868"/>
      <c r="M11" s="868"/>
      <c r="N11" s="868" t="s">
        <v>63</v>
      </c>
      <c r="O11" s="868"/>
      <c r="P11" s="868"/>
      <c r="Q11" s="868" t="s">
        <v>64</v>
      </c>
      <c r="R11" s="868"/>
      <c r="S11" s="868"/>
      <c r="T11" s="791" t="s">
        <v>65</v>
      </c>
      <c r="U11" s="878" t="s">
        <v>66</v>
      </c>
      <c r="V11" s="878" t="s">
        <v>67</v>
      </c>
      <c r="W11" s="878" t="s">
        <v>68</v>
      </c>
      <c r="X11" s="868" t="s">
        <v>69</v>
      </c>
      <c r="Y11" s="868"/>
      <c r="Z11" s="870" t="s">
        <v>70</v>
      </c>
      <c r="AA11" s="868" t="s">
        <v>71</v>
      </c>
      <c r="AB11" s="868" t="s">
        <v>72</v>
      </c>
      <c r="AC11" s="868" t="s">
        <v>73</v>
      </c>
      <c r="AD11" s="868" t="s">
        <v>74</v>
      </c>
      <c r="AE11" s="868" t="s">
        <v>75</v>
      </c>
      <c r="AF11" s="868" t="s">
        <v>76</v>
      </c>
      <c r="AG11" s="868"/>
      <c r="AH11" s="868"/>
      <c r="AI11" s="868" t="s">
        <v>77</v>
      </c>
      <c r="AJ11" s="868" t="s">
        <v>78</v>
      </c>
      <c r="AK11" s="862" t="s">
        <v>79</v>
      </c>
      <c r="AL11" s="863"/>
      <c r="AM11" s="863"/>
      <c r="AN11" s="863"/>
      <c r="AO11" s="863"/>
      <c r="AP11" s="863"/>
      <c r="AQ11" s="864"/>
      <c r="AR11" s="865" t="s">
        <v>80</v>
      </c>
      <c r="AS11" s="865" t="s">
        <v>81</v>
      </c>
      <c r="AT11" s="865" t="s">
        <v>82</v>
      </c>
      <c r="AU11" s="867" t="s">
        <v>83</v>
      </c>
      <c r="AV11" s="860" t="s">
        <v>83</v>
      </c>
      <c r="AW11" s="860" t="s">
        <v>83</v>
      </c>
      <c r="AX11" s="860" t="s">
        <v>83</v>
      </c>
      <c r="AY11" s="860" t="s">
        <v>84</v>
      </c>
      <c r="AZ11" s="860" t="s">
        <v>83</v>
      </c>
      <c r="BA11" s="860" t="s">
        <v>83</v>
      </c>
      <c r="BB11" s="860" t="s">
        <v>83</v>
      </c>
      <c r="BC11" s="860" t="s">
        <v>85</v>
      </c>
      <c r="BD11" s="860" t="s">
        <v>85</v>
      </c>
      <c r="BE11" s="860" t="s">
        <v>85</v>
      </c>
      <c r="BF11" s="860" t="s">
        <v>85</v>
      </c>
      <c r="BG11" s="860" t="s">
        <v>86</v>
      </c>
      <c r="BH11" s="860" t="s">
        <v>85</v>
      </c>
      <c r="BI11" s="860" t="s">
        <v>85</v>
      </c>
      <c r="BJ11" s="861" t="s">
        <v>85</v>
      </c>
    </row>
    <row r="12" spans="1:251" s="788" customFormat="1" ht="52.5" customHeight="1" x14ac:dyDescent="0.25">
      <c r="B12" s="877"/>
      <c r="C12" s="877"/>
      <c r="D12" s="877"/>
      <c r="E12" s="793" t="s">
        <v>87</v>
      </c>
      <c r="F12" s="793" t="s">
        <v>88</v>
      </c>
      <c r="G12" s="793" t="s">
        <v>89</v>
      </c>
      <c r="H12" s="793" t="s">
        <v>87</v>
      </c>
      <c r="I12" s="793" t="s">
        <v>88</v>
      </c>
      <c r="J12" s="793" t="s">
        <v>89</v>
      </c>
      <c r="K12" s="793" t="s">
        <v>87</v>
      </c>
      <c r="L12" s="793" t="s">
        <v>88</v>
      </c>
      <c r="M12" s="793" t="s">
        <v>89</v>
      </c>
      <c r="N12" s="793" t="s">
        <v>87</v>
      </c>
      <c r="O12" s="793" t="s">
        <v>88</v>
      </c>
      <c r="P12" s="793" t="s">
        <v>89</v>
      </c>
      <c r="Q12" s="793" t="s">
        <v>87</v>
      </c>
      <c r="R12" s="793" t="s">
        <v>88</v>
      </c>
      <c r="S12" s="793" t="s">
        <v>89</v>
      </c>
      <c r="T12" s="789">
        <f>SUM(T13:T19)</f>
        <v>0.25</v>
      </c>
      <c r="U12" s="879"/>
      <c r="V12" s="879"/>
      <c r="W12" s="879"/>
      <c r="X12" s="790" t="s">
        <v>90</v>
      </c>
      <c r="Y12" s="790" t="s">
        <v>91</v>
      </c>
      <c r="Z12" s="871"/>
      <c r="AA12" s="869"/>
      <c r="AB12" s="869"/>
      <c r="AC12" s="869"/>
      <c r="AD12" s="869"/>
      <c r="AE12" s="868"/>
      <c r="AF12" s="790" t="s">
        <v>92</v>
      </c>
      <c r="AG12" s="790" t="s">
        <v>93</v>
      </c>
      <c r="AH12" s="790" t="s">
        <v>94</v>
      </c>
      <c r="AI12" s="868"/>
      <c r="AJ12" s="868"/>
      <c r="AK12" s="790" t="s">
        <v>95</v>
      </c>
      <c r="AL12" s="790" t="s">
        <v>96</v>
      </c>
      <c r="AM12" s="790" t="s">
        <v>97</v>
      </c>
      <c r="AN12" s="790" t="s">
        <v>98</v>
      </c>
      <c r="AO12" s="790" t="s">
        <v>99</v>
      </c>
      <c r="AP12" s="790" t="s">
        <v>100</v>
      </c>
      <c r="AQ12" s="790" t="s">
        <v>101</v>
      </c>
      <c r="AR12" s="866"/>
      <c r="AS12" s="866"/>
      <c r="AT12" s="866"/>
      <c r="AU12" s="792" t="s">
        <v>102</v>
      </c>
      <c r="AV12" s="792" t="s">
        <v>103</v>
      </c>
      <c r="AW12" s="792" t="s">
        <v>104</v>
      </c>
      <c r="AX12" s="792" t="s">
        <v>105</v>
      </c>
      <c r="AY12" s="792" t="s">
        <v>102</v>
      </c>
      <c r="AZ12" s="792" t="s">
        <v>103</v>
      </c>
      <c r="BA12" s="792" t="s">
        <v>104</v>
      </c>
      <c r="BB12" s="792" t="s">
        <v>105</v>
      </c>
      <c r="BC12" s="792" t="s">
        <v>102</v>
      </c>
      <c r="BD12" s="792" t="s">
        <v>103</v>
      </c>
      <c r="BE12" s="792" t="s">
        <v>104</v>
      </c>
      <c r="BF12" s="792" t="s">
        <v>105</v>
      </c>
      <c r="BG12" s="792" t="s">
        <v>102</v>
      </c>
      <c r="BH12" s="792" t="s">
        <v>103</v>
      </c>
      <c r="BI12" s="792" t="s">
        <v>104</v>
      </c>
      <c r="BJ12" s="792" t="s">
        <v>106</v>
      </c>
    </row>
    <row r="13" spans="1:251" s="439" customFormat="1" ht="107.25" customHeight="1" x14ac:dyDescent="0.25">
      <c r="A13" s="727" t="s">
        <v>232</v>
      </c>
      <c r="B13" s="429">
        <v>1</v>
      </c>
      <c r="C13" s="430" t="s">
        <v>501</v>
      </c>
      <c r="D13" s="431">
        <v>0.5</v>
      </c>
      <c r="E13" s="416">
        <v>0.25</v>
      </c>
      <c r="F13" s="425">
        <v>0.25</v>
      </c>
      <c r="G13" s="416">
        <f>+E13/F13</f>
        <v>1</v>
      </c>
      <c r="H13" s="416">
        <v>0.25</v>
      </c>
      <c r="I13" s="432" t="s">
        <v>232</v>
      </c>
      <c r="J13" s="416"/>
      <c r="K13" s="416">
        <v>0.25</v>
      </c>
      <c r="L13" s="432" t="s">
        <v>232</v>
      </c>
      <c r="M13" s="416"/>
      <c r="N13" s="416">
        <v>0.25</v>
      </c>
      <c r="O13" s="432" t="s">
        <v>232</v>
      </c>
      <c r="P13" s="416"/>
      <c r="Q13" s="78">
        <f>SUM(E13,H13,K13,N13)</f>
        <v>1</v>
      </c>
      <c r="R13" s="80">
        <f t="shared" ref="R13:R14" si="0">SUM(F13,I13,L13,O13)</f>
        <v>0.25</v>
      </c>
      <c r="S13" s="80">
        <f>IF((IF(ISERROR(R13/Q13),0,(R13/Q13)))&gt;1,1,(IF(ISERROR(R13/Q13),0,(R13/Q13))))</f>
        <v>0.25</v>
      </c>
      <c r="T13" s="80">
        <f>S13*D13</f>
        <v>0.125</v>
      </c>
      <c r="U13" s="417" t="s">
        <v>502</v>
      </c>
      <c r="V13" s="418" t="s">
        <v>503</v>
      </c>
      <c r="W13" s="433" t="s">
        <v>504</v>
      </c>
      <c r="X13" s="433" t="s">
        <v>505</v>
      </c>
      <c r="Y13" s="419" t="s">
        <v>506</v>
      </c>
      <c r="Z13" s="432" t="s">
        <v>113</v>
      </c>
      <c r="AA13" s="419" t="s">
        <v>507</v>
      </c>
      <c r="AB13" s="419" t="s">
        <v>115</v>
      </c>
      <c r="AC13" s="419" t="s">
        <v>110</v>
      </c>
      <c r="AD13" s="419" t="s">
        <v>116</v>
      </c>
      <c r="AE13" s="434" t="s">
        <v>117</v>
      </c>
      <c r="AF13" s="434" t="s">
        <v>321</v>
      </c>
      <c r="AG13" s="434">
        <v>2022</v>
      </c>
      <c r="AH13" s="419" t="s">
        <v>321</v>
      </c>
      <c r="AI13" s="419" t="s">
        <v>119</v>
      </c>
      <c r="AJ13" s="420" t="s">
        <v>199</v>
      </c>
      <c r="AK13" s="421" t="s">
        <v>508</v>
      </c>
      <c r="AL13" s="422" t="s">
        <v>509</v>
      </c>
      <c r="AM13" s="423" t="s">
        <v>321</v>
      </c>
      <c r="AN13" s="178" t="s">
        <v>232</v>
      </c>
      <c r="AO13" s="178" t="s">
        <v>510</v>
      </c>
      <c r="AP13" s="178" t="s">
        <v>511</v>
      </c>
      <c r="AQ13" s="156" t="s">
        <v>232</v>
      </c>
      <c r="AR13" s="156" t="s">
        <v>512</v>
      </c>
      <c r="AS13" s="151" t="s">
        <v>513</v>
      </c>
      <c r="AT13" s="154" t="s">
        <v>514</v>
      </c>
      <c r="AU13" s="728">
        <f>+E13</f>
        <v>0.25</v>
      </c>
      <c r="AV13" s="425">
        <v>0.25</v>
      </c>
      <c r="AW13" s="425" t="s">
        <v>515</v>
      </c>
      <c r="AX13" s="154" t="s">
        <v>516</v>
      </c>
      <c r="AY13" s="426">
        <v>0.25</v>
      </c>
      <c r="AZ13" s="427" t="s">
        <v>232</v>
      </c>
      <c r="BA13" s="425" t="s">
        <v>232</v>
      </c>
      <c r="BB13" s="154" t="s">
        <v>232</v>
      </c>
      <c r="BC13" s="424">
        <v>0.25</v>
      </c>
      <c r="BD13" s="425" t="s">
        <v>232</v>
      </c>
      <c r="BE13" s="425" t="s">
        <v>232</v>
      </c>
      <c r="BF13" s="154" t="s">
        <v>232</v>
      </c>
      <c r="BG13" s="426">
        <v>0.25</v>
      </c>
      <c r="BH13" s="428" t="s">
        <v>232</v>
      </c>
      <c r="BI13" s="425" t="s">
        <v>232</v>
      </c>
      <c r="BJ13" s="429" t="s">
        <v>232</v>
      </c>
      <c r="BK13" s="727" t="s">
        <v>232</v>
      </c>
      <c r="BL13" s="727" t="s">
        <v>232</v>
      </c>
      <c r="BM13" s="727" t="s">
        <v>232</v>
      </c>
      <c r="BN13" s="727" t="s">
        <v>232</v>
      </c>
      <c r="BO13" s="727" t="s">
        <v>232</v>
      </c>
      <c r="BP13" s="727" t="s">
        <v>232</v>
      </c>
      <c r="BQ13" s="727" t="s">
        <v>232</v>
      </c>
      <c r="BR13" s="727" t="s">
        <v>232</v>
      </c>
      <c r="BS13" s="727" t="s">
        <v>232</v>
      </c>
      <c r="BT13" s="727" t="s">
        <v>232</v>
      </c>
      <c r="BU13" s="727" t="s">
        <v>232</v>
      </c>
      <c r="BV13" s="727" t="s">
        <v>232</v>
      </c>
      <c r="BW13" s="727" t="s">
        <v>232</v>
      </c>
      <c r="BX13" s="727" t="s">
        <v>232</v>
      </c>
      <c r="BY13" s="727" t="s">
        <v>232</v>
      </c>
      <c r="BZ13" s="727" t="s">
        <v>232</v>
      </c>
      <c r="CA13" s="727" t="s">
        <v>232</v>
      </c>
      <c r="CB13" s="727" t="s">
        <v>232</v>
      </c>
      <c r="CC13" s="727" t="s">
        <v>232</v>
      </c>
      <c r="CD13" s="727" t="s">
        <v>232</v>
      </c>
      <c r="CE13" s="727" t="s">
        <v>232</v>
      </c>
      <c r="CF13" s="727" t="s">
        <v>232</v>
      </c>
      <c r="CG13" s="727" t="s">
        <v>232</v>
      </c>
      <c r="CH13" s="727" t="s">
        <v>232</v>
      </c>
      <c r="CI13" s="727" t="s">
        <v>232</v>
      </c>
      <c r="CJ13" s="727" t="s">
        <v>232</v>
      </c>
      <c r="CK13" s="727" t="s">
        <v>232</v>
      </c>
      <c r="CL13" s="727" t="s">
        <v>232</v>
      </c>
      <c r="CM13" s="727" t="s">
        <v>232</v>
      </c>
      <c r="CN13" s="727" t="s">
        <v>232</v>
      </c>
      <c r="CO13" s="727" t="s">
        <v>232</v>
      </c>
      <c r="CP13" s="727" t="s">
        <v>232</v>
      </c>
      <c r="CQ13" s="727" t="s">
        <v>232</v>
      </c>
      <c r="CR13" s="727" t="s">
        <v>232</v>
      </c>
      <c r="CS13" s="727" t="s">
        <v>232</v>
      </c>
      <c r="CT13" s="727" t="s">
        <v>232</v>
      </c>
      <c r="CU13" s="727" t="s">
        <v>232</v>
      </c>
      <c r="CV13" s="727" t="s">
        <v>232</v>
      </c>
      <c r="CW13" s="727" t="s">
        <v>232</v>
      </c>
      <c r="CX13" s="727" t="s">
        <v>232</v>
      </c>
      <c r="CY13" s="727" t="s">
        <v>232</v>
      </c>
      <c r="CZ13" s="727" t="s">
        <v>232</v>
      </c>
      <c r="DA13" s="727" t="s">
        <v>232</v>
      </c>
      <c r="DB13" s="727" t="s">
        <v>232</v>
      </c>
      <c r="DC13" s="727" t="s">
        <v>232</v>
      </c>
      <c r="DD13" s="727" t="s">
        <v>232</v>
      </c>
      <c r="DE13" s="727" t="s">
        <v>232</v>
      </c>
      <c r="DF13" s="727" t="s">
        <v>232</v>
      </c>
      <c r="DG13" s="727" t="s">
        <v>232</v>
      </c>
      <c r="DH13" s="727" t="s">
        <v>232</v>
      </c>
      <c r="DI13" s="727" t="s">
        <v>232</v>
      </c>
      <c r="DJ13" s="727" t="s">
        <v>232</v>
      </c>
      <c r="DK13" s="727" t="s">
        <v>232</v>
      </c>
      <c r="DL13" s="727" t="s">
        <v>232</v>
      </c>
      <c r="DM13" s="727" t="s">
        <v>232</v>
      </c>
      <c r="DN13" s="727" t="s">
        <v>232</v>
      </c>
      <c r="DO13" s="727" t="s">
        <v>232</v>
      </c>
      <c r="DP13" s="727" t="s">
        <v>232</v>
      </c>
      <c r="DQ13" s="727" t="s">
        <v>232</v>
      </c>
      <c r="DR13" s="727" t="s">
        <v>232</v>
      </c>
      <c r="DS13" s="727" t="s">
        <v>232</v>
      </c>
      <c r="DT13" s="727" t="s">
        <v>232</v>
      </c>
      <c r="DU13" s="727" t="s">
        <v>232</v>
      </c>
      <c r="DV13" s="727" t="s">
        <v>232</v>
      </c>
      <c r="DW13" s="727" t="s">
        <v>232</v>
      </c>
      <c r="DX13" s="727" t="s">
        <v>232</v>
      </c>
      <c r="DY13" s="727" t="s">
        <v>232</v>
      </c>
      <c r="DZ13" s="727" t="s">
        <v>232</v>
      </c>
      <c r="EA13" s="727" t="s">
        <v>232</v>
      </c>
      <c r="EB13" s="727" t="s">
        <v>232</v>
      </c>
      <c r="EC13" s="727" t="s">
        <v>232</v>
      </c>
      <c r="ED13" s="727" t="s">
        <v>232</v>
      </c>
      <c r="EE13" s="727" t="s">
        <v>232</v>
      </c>
      <c r="EF13" s="727" t="s">
        <v>232</v>
      </c>
      <c r="EG13" s="727" t="s">
        <v>232</v>
      </c>
      <c r="EH13" s="727" t="s">
        <v>232</v>
      </c>
      <c r="EI13" s="727" t="s">
        <v>232</v>
      </c>
      <c r="EJ13" s="727" t="s">
        <v>232</v>
      </c>
      <c r="EK13" s="727" t="s">
        <v>232</v>
      </c>
      <c r="EL13" s="727" t="s">
        <v>232</v>
      </c>
      <c r="EM13" s="727" t="s">
        <v>232</v>
      </c>
      <c r="EN13" s="727" t="s">
        <v>232</v>
      </c>
      <c r="EO13" s="727" t="s">
        <v>232</v>
      </c>
      <c r="EP13" s="727" t="s">
        <v>232</v>
      </c>
      <c r="EQ13" s="727" t="s">
        <v>232</v>
      </c>
      <c r="ER13" s="727" t="s">
        <v>232</v>
      </c>
      <c r="ES13" s="727" t="s">
        <v>232</v>
      </c>
      <c r="ET13" s="727" t="s">
        <v>232</v>
      </c>
      <c r="EU13" s="727" t="s">
        <v>232</v>
      </c>
      <c r="EV13" s="727" t="s">
        <v>232</v>
      </c>
      <c r="EW13" s="727" t="s">
        <v>232</v>
      </c>
      <c r="EX13" s="727" t="s">
        <v>232</v>
      </c>
      <c r="EY13" s="727" t="s">
        <v>232</v>
      </c>
      <c r="EZ13" s="727" t="s">
        <v>232</v>
      </c>
      <c r="FA13" s="727" t="s">
        <v>232</v>
      </c>
      <c r="FB13" s="727" t="s">
        <v>232</v>
      </c>
      <c r="FC13" s="727" t="s">
        <v>232</v>
      </c>
      <c r="FD13" s="727" t="s">
        <v>232</v>
      </c>
      <c r="FE13" s="727" t="s">
        <v>232</v>
      </c>
      <c r="FF13" s="727" t="s">
        <v>232</v>
      </c>
      <c r="FG13" s="727" t="s">
        <v>232</v>
      </c>
      <c r="FH13" s="727" t="s">
        <v>232</v>
      </c>
      <c r="FI13" s="727" t="s">
        <v>232</v>
      </c>
      <c r="FJ13" s="727" t="s">
        <v>232</v>
      </c>
      <c r="FK13" s="727" t="s">
        <v>232</v>
      </c>
      <c r="FL13" s="727" t="s">
        <v>232</v>
      </c>
      <c r="FM13" s="727" t="s">
        <v>232</v>
      </c>
      <c r="FN13" s="727" t="s">
        <v>232</v>
      </c>
      <c r="FO13" s="727" t="s">
        <v>232</v>
      </c>
      <c r="FP13" s="727" t="s">
        <v>232</v>
      </c>
      <c r="FQ13" s="727" t="s">
        <v>232</v>
      </c>
      <c r="FR13" s="727" t="s">
        <v>232</v>
      </c>
      <c r="FS13" s="727" t="s">
        <v>232</v>
      </c>
      <c r="FT13" s="727" t="s">
        <v>232</v>
      </c>
      <c r="FU13" s="727" t="s">
        <v>232</v>
      </c>
      <c r="FV13" s="727" t="s">
        <v>232</v>
      </c>
      <c r="FW13" s="727" t="s">
        <v>232</v>
      </c>
      <c r="FX13" s="727" t="s">
        <v>232</v>
      </c>
      <c r="FY13" s="727" t="s">
        <v>232</v>
      </c>
      <c r="FZ13" s="727" t="s">
        <v>232</v>
      </c>
      <c r="GA13" s="727" t="s">
        <v>232</v>
      </c>
      <c r="GB13" s="727" t="s">
        <v>232</v>
      </c>
      <c r="GC13" s="727" t="s">
        <v>232</v>
      </c>
      <c r="GD13" s="727" t="s">
        <v>232</v>
      </c>
      <c r="GE13" s="727" t="s">
        <v>232</v>
      </c>
      <c r="GF13" s="727" t="s">
        <v>232</v>
      </c>
      <c r="GG13" s="727" t="s">
        <v>232</v>
      </c>
      <c r="GH13" s="727" t="s">
        <v>232</v>
      </c>
      <c r="GI13" s="727" t="s">
        <v>232</v>
      </c>
      <c r="GJ13" s="727" t="s">
        <v>232</v>
      </c>
      <c r="GK13" s="727" t="s">
        <v>232</v>
      </c>
      <c r="GL13" s="727" t="s">
        <v>232</v>
      </c>
      <c r="GM13" s="727" t="s">
        <v>232</v>
      </c>
      <c r="GN13" s="727" t="s">
        <v>232</v>
      </c>
      <c r="GO13" s="727" t="s">
        <v>232</v>
      </c>
      <c r="GP13" s="727" t="s">
        <v>232</v>
      </c>
      <c r="GQ13" s="727" t="s">
        <v>232</v>
      </c>
      <c r="GR13" s="727" t="s">
        <v>232</v>
      </c>
      <c r="GS13" s="727" t="s">
        <v>232</v>
      </c>
      <c r="GT13" s="727" t="s">
        <v>232</v>
      </c>
      <c r="GU13" s="727" t="s">
        <v>232</v>
      </c>
      <c r="GV13" s="727" t="s">
        <v>232</v>
      </c>
      <c r="GW13" s="727" t="s">
        <v>232</v>
      </c>
      <c r="GX13" s="727" t="s">
        <v>232</v>
      </c>
      <c r="GY13" s="727" t="s">
        <v>232</v>
      </c>
      <c r="GZ13" s="727" t="s">
        <v>232</v>
      </c>
      <c r="HA13" s="727" t="s">
        <v>232</v>
      </c>
      <c r="HB13" s="727" t="s">
        <v>232</v>
      </c>
      <c r="HC13" s="727" t="s">
        <v>232</v>
      </c>
      <c r="HD13" s="727" t="s">
        <v>232</v>
      </c>
      <c r="HE13" s="727" t="s">
        <v>232</v>
      </c>
      <c r="HF13" s="727" t="s">
        <v>232</v>
      </c>
      <c r="HG13" s="727" t="s">
        <v>232</v>
      </c>
      <c r="HH13" s="727" t="s">
        <v>232</v>
      </c>
      <c r="HI13" s="727" t="s">
        <v>232</v>
      </c>
      <c r="HJ13" s="727" t="s">
        <v>232</v>
      </c>
      <c r="HK13" s="727" t="s">
        <v>232</v>
      </c>
      <c r="HL13" s="727" t="s">
        <v>232</v>
      </c>
      <c r="HM13" s="727" t="s">
        <v>232</v>
      </c>
      <c r="HN13" s="727" t="s">
        <v>232</v>
      </c>
      <c r="HO13" s="727" t="s">
        <v>232</v>
      </c>
      <c r="HP13" s="727" t="s">
        <v>232</v>
      </c>
      <c r="HQ13" s="727" t="s">
        <v>232</v>
      </c>
      <c r="HR13" s="727" t="s">
        <v>232</v>
      </c>
      <c r="HS13" s="727" t="s">
        <v>232</v>
      </c>
      <c r="HT13" s="727" t="s">
        <v>232</v>
      </c>
      <c r="HU13" s="727" t="s">
        <v>232</v>
      </c>
      <c r="HV13" s="727" t="s">
        <v>232</v>
      </c>
      <c r="HW13" s="727" t="s">
        <v>232</v>
      </c>
      <c r="HX13" s="727" t="s">
        <v>232</v>
      </c>
      <c r="HY13" s="727" t="s">
        <v>232</v>
      </c>
      <c r="HZ13" s="727" t="s">
        <v>232</v>
      </c>
      <c r="IA13" s="727" t="s">
        <v>232</v>
      </c>
      <c r="IB13" s="727" t="s">
        <v>232</v>
      </c>
      <c r="IC13" s="727" t="s">
        <v>232</v>
      </c>
      <c r="ID13" s="727" t="s">
        <v>232</v>
      </c>
      <c r="IE13" s="727" t="s">
        <v>232</v>
      </c>
      <c r="IF13" s="727" t="s">
        <v>232</v>
      </c>
      <c r="IG13" s="727" t="s">
        <v>232</v>
      </c>
      <c r="IH13" s="727" t="s">
        <v>232</v>
      </c>
      <c r="II13" s="727" t="s">
        <v>232</v>
      </c>
      <c r="IJ13" s="727" t="s">
        <v>232</v>
      </c>
      <c r="IK13" s="727" t="s">
        <v>232</v>
      </c>
      <c r="IL13" s="727" t="s">
        <v>232</v>
      </c>
      <c r="IM13" s="727" t="s">
        <v>232</v>
      </c>
      <c r="IN13" s="727" t="s">
        <v>232</v>
      </c>
      <c r="IO13" s="727" t="s">
        <v>232</v>
      </c>
      <c r="IP13" s="727" t="s">
        <v>232</v>
      </c>
      <c r="IQ13" s="727" t="s">
        <v>232</v>
      </c>
    </row>
    <row r="14" spans="1:251" s="439" customFormat="1" ht="167.25" customHeight="1" x14ac:dyDescent="0.25">
      <c r="A14" s="727" t="s">
        <v>232</v>
      </c>
      <c r="B14" s="429">
        <v>2</v>
      </c>
      <c r="C14" s="430" t="s">
        <v>517</v>
      </c>
      <c r="D14" s="431">
        <v>0.5</v>
      </c>
      <c r="E14" s="416">
        <v>0.25</v>
      </c>
      <c r="F14" s="425">
        <v>0.25</v>
      </c>
      <c r="G14" s="416">
        <f>+E14/F14</f>
        <v>1</v>
      </c>
      <c r="H14" s="416">
        <v>0.25</v>
      </c>
      <c r="I14" s="432" t="s">
        <v>232</v>
      </c>
      <c r="J14" s="416">
        <v>0</v>
      </c>
      <c r="K14" s="416">
        <v>0.25</v>
      </c>
      <c r="L14" s="432" t="s">
        <v>232</v>
      </c>
      <c r="M14" s="416">
        <v>0</v>
      </c>
      <c r="N14" s="416">
        <v>0.25</v>
      </c>
      <c r="O14" s="432" t="s">
        <v>232</v>
      </c>
      <c r="P14" s="416">
        <v>0</v>
      </c>
      <c r="Q14" s="78">
        <f>SUM(E14,H14,K14,N14)</f>
        <v>1</v>
      </c>
      <c r="R14" s="80">
        <f t="shared" si="0"/>
        <v>0.25</v>
      </c>
      <c r="S14" s="80">
        <f>IF((IF(ISERROR(R14/Q14),0,(R14/Q14)))&gt;1,1,(IF(ISERROR(R14/Q14),0,(R14/Q14))))</f>
        <v>0.25</v>
      </c>
      <c r="T14" s="80">
        <f>S14*D14</f>
        <v>0.125</v>
      </c>
      <c r="U14" s="417" t="s">
        <v>518</v>
      </c>
      <c r="V14" s="418" t="s">
        <v>519</v>
      </c>
      <c r="W14" s="433" t="s">
        <v>520</v>
      </c>
      <c r="X14" s="433" t="s">
        <v>521</v>
      </c>
      <c r="Y14" s="419" t="s">
        <v>522</v>
      </c>
      <c r="Z14" s="432" t="s">
        <v>113</v>
      </c>
      <c r="AA14" s="419" t="s">
        <v>507</v>
      </c>
      <c r="AB14" s="419" t="s">
        <v>115</v>
      </c>
      <c r="AC14" s="419" t="s">
        <v>110</v>
      </c>
      <c r="AD14" s="419" t="s">
        <v>116</v>
      </c>
      <c r="AE14" s="434" t="s">
        <v>117</v>
      </c>
      <c r="AF14" s="434" t="s">
        <v>321</v>
      </c>
      <c r="AG14" s="434">
        <v>2022</v>
      </c>
      <c r="AH14" s="419" t="s">
        <v>321</v>
      </c>
      <c r="AI14" s="419" t="s">
        <v>119</v>
      </c>
      <c r="AJ14" s="420" t="s">
        <v>199</v>
      </c>
      <c r="AK14" s="421" t="s">
        <v>508</v>
      </c>
      <c r="AL14" s="422" t="s">
        <v>509</v>
      </c>
      <c r="AM14" s="423" t="s">
        <v>321</v>
      </c>
      <c r="AN14" s="178" t="s">
        <v>232</v>
      </c>
      <c r="AO14" s="178" t="s">
        <v>510</v>
      </c>
      <c r="AP14" s="178" t="s">
        <v>511</v>
      </c>
      <c r="AQ14" s="156" t="s">
        <v>232</v>
      </c>
      <c r="AR14" s="156" t="s">
        <v>523</v>
      </c>
      <c r="AS14" s="151" t="s">
        <v>513</v>
      </c>
      <c r="AT14" s="154" t="s">
        <v>514</v>
      </c>
      <c r="AU14" s="728">
        <f>+E14</f>
        <v>0.25</v>
      </c>
      <c r="AV14" s="425">
        <v>0.25</v>
      </c>
      <c r="AW14" s="425" t="s">
        <v>524</v>
      </c>
      <c r="AX14" s="154" t="s">
        <v>525</v>
      </c>
      <c r="AY14" s="426">
        <v>0.25</v>
      </c>
      <c r="AZ14" s="427" t="s">
        <v>232</v>
      </c>
      <c r="BA14" s="425" t="s">
        <v>232</v>
      </c>
      <c r="BB14" s="154" t="s">
        <v>232</v>
      </c>
      <c r="BC14" s="424">
        <v>0.25</v>
      </c>
      <c r="BD14" s="425" t="s">
        <v>232</v>
      </c>
      <c r="BE14" s="425" t="s">
        <v>232</v>
      </c>
      <c r="BF14" s="154" t="s">
        <v>232</v>
      </c>
      <c r="BG14" s="426">
        <v>0.25</v>
      </c>
      <c r="BH14" s="428" t="s">
        <v>232</v>
      </c>
      <c r="BI14" s="425" t="s">
        <v>232</v>
      </c>
      <c r="BJ14" s="429" t="s">
        <v>232</v>
      </c>
      <c r="BK14" s="727" t="s">
        <v>232</v>
      </c>
      <c r="BL14" s="727" t="s">
        <v>232</v>
      </c>
      <c r="BM14" s="727" t="s">
        <v>232</v>
      </c>
      <c r="BN14" s="727" t="s">
        <v>232</v>
      </c>
      <c r="BO14" s="727" t="s">
        <v>232</v>
      </c>
      <c r="BP14" s="727" t="s">
        <v>232</v>
      </c>
      <c r="BQ14" s="727" t="s">
        <v>232</v>
      </c>
      <c r="BR14" s="727" t="s">
        <v>232</v>
      </c>
      <c r="BS14" s="727" t="s">
        <v>232</v>
      </c>
      <c r="BT14" s="727" t="s">
        <v>232</v>
      </c>
      <c r="BU14" s="727" t="s">
        <v>232</v>
      </c>
      <c r="BV14" s="727" t="s">
        <v>232</v>
      </c>
      <c r="BW14" s="727" t="s">
        <v>232</v>
      </c>
      <c r="BX14" s="727" t="s">
        <v>232</v>
      </c>
      <c r="BY14" s="727" t="s">
        <v>232</v>
      </c>
      <c r="BZ14" s="727" t="s">
        <v>232</v>
      </c>
      <c r="CA14" s="727" t="s">
        <v>232</v>
      </c>
      <c r="CB14" s="727" t="s">
        <v>232</v>
      </c>
      <c r="CC14" s="727" t="s">
        <v>232</v>
      </c>
      <c r="CD14" s="727" t="s">
        <v>232</v>
      </c>
      <c r="CE14" s="727" t="s">
        <v>232</v>
      </c>
      <c r="CF14" s="727" t="s">
        <v>232</v>
      </c>
      <c r="CG14" s="727" t="s">
        <v>232</v>
      </c>
      <c r="CH14" s="727" t="s">
        <v>232</v>
      </c>
      <c r="CI14" s="727" t="s">
        <v>232</v>
      </c>
      <c r="CJ14" s="727" t="s">
        <v>232</v>
      </c>
      <c r="CK14" s="727" t="s">
        <v>232</v>
      </c>
      <c r="CL14" s="727" t="s">
        <v>232</v>
      </c>
      <c r="CM14" s="727" t="s">
        <v>232</v>
      </c>
      <c r="CN14" s="727" t="s">
        <v>232</v>
      </c>
      <c r="CO14" s="727" t="s">
        <v>232</v>
      </c>
      <c r="CP14" s="727" t="s">
        <v>232</v>
      </c>
      <c r="CQ14" s="727" t="s">
        <v>232</v>
      </c>
      <c r="CR14" s="727" t="s">
        <v>232</v>
      </c>
      <c r="CS14" s="727" t="s">
        <v>232</v>
      </c>
      <c r="CT14" s="727" t="s">
        <v>232</v>
      </c>
      <c r="CU14" s="727" t="s">
        <v>232</v>
      </c>
      <c r="CV14" s="727" t="s">
        <v>232</v>
      </c>
      <c r="CW14" s="727" t="s">
        <v>232</v>
      </c>
      <c r="CX14" s="727" t="s">
        <v>232</v>
      </c>
      <c r="CY14" s="727" t="s">
        <v>232</v>
      </c>
      <c r="CZ14" s="727" t="s">
        <v>232</v>
      </c>
      <c r="DA14" s="727" t="s">
        <v>232</v>
      </c>
      <c r="DB14" s="727" t="s">
        <v>232</v>
      </c>
      <c r="DC14" s="727" t="s">
        <v>232</v>
      </c>
      <c r="DD14" s="727" t="s">
        <v>232</v>
      </c>
      <c r="DE14" s="727" t="s">
        <v>232</v>
      </c>
      <c r="DF14" s="727" t="s">
        <v>232</v>
      </c>
      <c r="DG14" s="727" t="s">
        <v>232</v>
      </c>
      <c r="DH14" s="727" t="s">
        <v>232</v>
      </c>
      <c r="DI14" s="727" t="s">
        <v>232</v>
      </c>
      <c r="DJ14" s="727" t="s">
        <v>232</v>
      </c>
      <c r="DK14" s="727" t="s">
        <v>232</v>
      </c>
      <c r="DL14" s="727" t="s">
        <v>232</v>
      </c>
      <c r="DM14" s="727" t="s">
        <v>232</v>
      </c>
      <c r="DN14" s="727" t="s">
        <v>232</v>
      </c>
      <c r="DO14" s="727" t="s">
        <v>232</v>
      </c>
      <c r="DP14" s="727" t="s">
        <v>232</v>
      </c>
      <c r="DQ14" s="727" t="s">
        <v>232</v>
      </c>
      <c r="DR14" s="727" t="s">
        <v>232</v>
      </c>
      <c r="DS14" s="727" t="s">
        <v>232</v>
      </c>
      <c r="DT14" s="727" t="s">
        <v>232</v>
      </c>
      <c r="DU14" s="727" t="s">
        <v>232</v>
      </c>
      <c r="DV14" s="727" t="s">
        <v>232</v>
      </c>
      <c r="DW14" s="727" t="s">
        <v>232</v>
      </c>
      <c r="DX14" s="727" t="s">
        <v>232</v>
      </c>
      <c r="DY14" s="727" t="s">
        <v>232</v>
      </c>
      <c r="DZ14" s="727" t="s">
        <v>232</v>
      </c>
      <c r="EA14" s="727" t="s">
        <v>232</v>
      </c>
      <c r="EB14" s="727" t="s">
        <v>232</v>
      </c>
      <c r="EC14" s="727" t="s">
        <v>232</v>
      </c>
      <c r="ED14" s="727" t="s">
        <v>232</v>
      </c>
      <c r="EE14" s="727" t="s">
        <v>232</v>
      </c>
      <c r="EF14" s="727" t="s">
        <v>232</v>
      </c>
      <c r="EG14" s="727" t="s">
        <v>232</v>
      </c>
      <c r="EH14" s="727" t="s">
        <v>232</v>
      </c>
      <c r="EI14" s="727" t="s">
        <v>232</v>
      </c>
      <c r="EJ14" s="727" t="s">
        <v>232</v>
      </c>
      <c r="EK14" s="727" t="s">
        <v>232</v>
      </c>
      <c r="EL14" s="727" t="s">
        <v>232</v>
      </c>
      <c r="EM14" s="727" t="s">
        <v>232</v>
      </c>
      <c r="EN14" s="727" t="s">
        <v>232</v>
      </c>
      <c r="EO14" s="727" t="s">
        <v>232</v>
      </c>
      <c r="EP14" s="727" t="s">
        <v>232</v>
      </c>
      <c r="EQ14" s="727" t="s">
        <v>232</v>
      </c>
      <c r="ER14" s="727" t="s">
        <v>232</v>
      </c>
      <c r="ES14" s="727" t="s">
        <v>232</v>
      </c>
      <c r="ET14" s="727" t="s">
        <v>232</v>
      </c>
      <c r="EU14" s="727" t="s">
        <v>232</v>
      </c>
      <c r="EV14" s="727" t="s">
        <v>232</v>
      </c>
      <c r="EW14" s="727" t="s">
        <v>232</v>
      </c>
      <c r="EX14" s="727" t="s">
        <v>232</v>
      </c>
      <c r="EY14" s="727" t="s">
        <v>232</v>
      </c>
      <c r="EZ14" s="727" t="s">
        <v>232</v>
      </c>
      <c r="FA14" s="727" t="s">
        <v>232</v>
      </c>
      <c r="FB14" s="727" t="s">
        <v>232</v>
      </c>
      <c r="FC14" s="727" t="s">
        <v>232</v>
      </c>
      <c r="FD14" s="727" t="s">
        <v>232</v>
      </c>
      <c r="FE14" s="727" t="s">
        <v>232</v>
      </c>
      <c r="FF14" s="727" t="s">
        <v>232</v>
      </c>
      <c r="FG14" s="727" t="s">
        <v>232</v>
      </c>
      <c r="FH14" s="727" t="s">
        <v>232</v>
      </c>
      <c r="FI14" s="727" t="s">
        <v>232</v>
      </c>
      <c r="FJ14" s="727" t="s">
        <v>232</v>
      </c>
      <c r="FK14" s="727" t="s">
        <v>232</v>
      </c>
      <c r="FL14" s="727" t="s">
        <v>232</v>
      </c>
      <c r="FM14" s="727" t="s">
        <v>232</v>
      </c>
      <c r="FN14" s="727" t="s">
        <v>232</v>
      </c>
      <c r="FO14" s="727" t="s">
        <v>232</v>
      </c>
      <c r="FP14" s="727" t="s">
        <v>232</v>
      </c>
      <c r="FQ14" s="727" t="s">
        <v>232</v>
      </c>
      <c r="FR14" s="727" t="s">
        <v>232</v>
      </c>
      <c r="FS14" s="727" t="s">
        <v>232</v>
      </c>
      <c r="FT14" s="727" t="s">
        <v>232</v>
      </c>
      <c r="FU14" s="727" t="s">
        <v>232</v>
      </c>
      <c r="FV14" s="727" t="s">
        <v>232</v>
      </c>
      <c r="FW14" s="727" t="s">
        <v>232</v>
      </c>
      <c r="FX14" s="727" t="s">
        <v>232</v>
      </c>
      <c r="FY14" s="727" t="s">
        <v>232</v>
      </c>
      <c r="FZ14" s="727" t="s">
        <v>232</v>
      </c>
      <c r="GA14" s="727" t="s">
        <v>232</v>
      </c>
      <c r="GB14" s="727" t="s">
        <v>232</v>
      </c>
      <c r="GC14" s="727" t="s">
        <v>232</v>
      </c>
      <c r="GD14" s="727" t="s">
        <v>232</v>
      </c>
      <c r="GE14" s="727" t="s">
        <v>232</v>
      </c>
      <c r="GF14" s="727" t="s">
        <v>232</v>
      </c>
      <c r="GG14" s="727" t="s">
        <v>232</v>
      </c>
      <c r="GH14" s="727" t="s">
        <v>232</v>
      </c>
      <c r="GI14" s="727" t="s">
        <v>232</v>
      </c>
      <c r="GJ14" s="727" t="s">
        <v>232</v>
      </c>
      <c r="GK14" s="727" t="s">
        <v>232</v>
      </c>
      <c r="GL14" s="727" t="s">
        <v>232</v>
      </c>
      <c r="GM14" s="727" t="s">
        <v>232</v>
      </c>
      <c r="GN14" s="727" t="s">
        <v>232</v>
      </c>
      <c r="GO14" s="727" t="s">
        <v>232</v>
      </c>
      <c r="GP14" s="727" t="s">
        <v>232</v>
      </c>
      <c r="GQ14" s="727" t="s">
        <v>232</v>
      </c>
      <c r="GR14" s="727" t="s">
        <v>232</v>
      </c>
      <c r="GS14" s="727" t="s">
        <v>232</v>
      </c>
      <c r="GT14" s="727" t="s">
        <v>232</v>
      </c>
      <c r="GU14" s="727" t="s">
        <v>232</v>
      </c>
      <c r="GV14" s="727" t="s">
        <v>232</v>
      </c>
      <c r="GW14" s="727" t="s">
        <v>232</v>
      </c>
      <c r="GX14" s="727" t="s">
        <v>232</v>
      </c>
      <c r="GY14" s="727" t="s">
        <v>232</v>
      </c>
      <c r="GZ14" s="727" t="s">
        <v>232</v>
      </c>
      <c r="HA14" s="727" t="s">
        <v>232</v>
      </c>
      <c r="HB14" s="727" t="s">
        <v>232</v>
      </c>
      <c r="HC14" s="727" t="s">
        <v>232</v>
      </c>
      <c r="HD14" s="727" t="s">
        <v>232</v>
      </c>
      <c r="HE14" s="727" t="s">
        <v>232</v>
      </c>
      <c r="HF14" s="727" t="s">
        <v>232</v>
      </c>
      <c r="HG14" s="727" t="s">
        <v>232</v>
      </c>
      <c r="HH14" s="727" t="s">
        <v>232</v>
      </c>
      <c r="HI14" s="727" t="s">
        <v>232</v>
      </c>
      <c r="HJ14" s="727" t="s">
        <v>232</v>
      </c>
      <c r="HK14" s="727" t="s">
        <v>232</v>
      </c>
      <c r="HL14" s="727" t="s">
        <v>232</v>
      </c>
      <c r="HM14" s="727" t="s">
        <v>232</v>
      </c>
      <c r="HN14" s="727" t="s">
        <v>232</v>
      </c>
      <c r="HO14" s="727" t="s">
        <v>232</v>
      </c>
      <c r="HP14" s="727" t="s">
        <v>232</v>
      </c>
      <c r="HQ14" s="727" t="s">
        <v>232</v>
      </c>
      <c r="HR14" s="727" t="s">
        <v>232</v>
      </c>
      <c r="HS14" s="727" t="s">
        <v>232</v>
      </c>
      <c r="HT14" s="727" t="s">
        <v>232</v>
      </c>
      <c r="HU14" s="727" t="s">
        <v>232</v>
      </c>
      <c r="HV14" s="727" t="s">
        <v>232</v>
      </c>
      <c r="HW14" s="727" t="s">
        <v>232</v>
      </c>
      <c r="HX14" s="727" t="s">
        <v>232</v>
      </c>
      <c r="HY14" s="727" t="s">
        <v>232</v>
      </c>
      <c r="HZ14" s="727" t="s">
        <v>232</v>
      </c>
      <c r="IA14" s="727" t="s">
        <v>232</v>
      </c>
      <c r="IB14" s="727" t="s">
        <v>232</v>
      </c>
      <c r="IC14" s="727" t="s">
        <v>232</v>
      </c>
      <c r="ID14" s="727" t="s">
        <v>232</v>
      </c>
      <c r="IE14" s="727" t="s">
        <v>232</v>
      </c>
      <c r="IF14" s="727" t="s">
        <v>232</v>
      </c>
      <c r="IG14" s="727" t="s">
        <v>232</v>
      </c>
      <c r="IH14" s="727" t="s">
        <v>232</v>
      </c>
      <c r="II14" s="727" t="s">
        <v>232</v>
      </c>
      <c r="IJ14" s="727" t="s">
        <v>232</v>
      </c>
      <c r="IK14" s="727" t="s">
        <v>232</v>
      </c>
      <c r="IL14" s="727" t="s">
        <v>232</v>
      </c>
      <c r="IM14" s="727" t="s">
        <v>232</v>
      </c>
      <c r="IN14" s="727" t="s">
        <v>232</v>
      </c>
      <c r="IO14" s="727" t="s">
        <v>232</v>
      </c>
      <c r="IP14" s="727" t="s">
        <v>232</v>
      </c>
      <c r="IQ14" s="727" t="s">
        <v>232</v>
      </c>
    </row>
    <row r="15" spans="1:251" s="439" customFormat="1" ht="11.85" customHeight="1" x14ac:dyDescent="0.25">
      <c r="B15" s="435"/>
      <c r="C15" s="436"/>
      <c r="D15" s="437"/>
      <c r="E15" s="436"/>
      <c r="F15" s="436"/>
      <c r="G15" s="436"/>
      <c r="H15" s="436"/>
      <c r="I15" s="436"/>
      <c r="J15" s="436"/>
      <c r="K15" s="436"/>
      <c r="L15" s="436"/>
      <c r="M15" s="436"/>
      <c r="N15" s="436"/>
      <c r="O15" s="436"/>
      <c r="P15" s="436"/>
      <c r="Q15" s="436"/>
      <c r="R15" s="436"/>
      <c r="S15" s="436"/>
      <c r="T15" s="437"/>
      <c r="U15" s="145"/>
      <c r="V15" s="436"/>
      <c r="W15" s="436"/>
      <c r="X15" s="436"/>
      <c r="Y15" s="436"/>
      <c r="Z15" s="435"/>
      <c r="AA15" s="438"/>
      <c r="AB15" s="436"/>
      <c r="AC15" s="436"/>
      <c r="AD15" s="436"/>
      <c r="AE15" s="436"/>
      <c r="AF15" s="438"/>
      <c r="AG15" s="438"/>
      <c r="AH15" s="438"/>
      <c r="AI15" s="436"/>
      <c r="AJ15" s="436"/>
      <c r="AK15" s="436"/>
      <c r="AL15" s="438"/>
      <c r="AM15" s="438"/>
      <c r="AN15" s="438"/>
      <c r="AO15" s="438"/>
      <c r="AP15" s="436"/>
      <c r="AQ15" s="436"/>
      <c r="AR15" s="141"/>
      <c r="AS15" s="141"/>
      <c r="AT15" s="141"/>
      <c r="AX15" s="143"/>
      <c r="BE15" s="440"/>
      <c r="BK15" s="438"/>
    </row>
    <row r="16" spans="1:251" s="439" customFormat="1" ht="11.85" customHeight="1" x14ac:dyDescent="0.25">
      <c r="B16" s="435"/>
      <c r="C16" s="436"/>
      <c r="D16" s="437"/>
      <c r="E16" s="436"/>
      <c r="F16" s="436"/>
      <c r="G16" s="436"/>
      <c r="H16" s="436"/>
      <c r="I16" s="436"/>
      <c r="J16" s="436"/>
      <c r="K16" s="436"/>
      <c r="L16" s="436"/>
      <c r="M16" s="436"/>
      <c r="N16" s="436"/>
      <c r="O16" s="436"/>
      <c r="P16" s="436"/>
      <c r="Q16" s="436"/>
      <c r="R16" s="437"/>
      <c r="S16" s="436"/>
      <c r="T16" s="436"/>
      <c r="U16" s="145"/>
      <c r="V16" s="436"/>
      <c r="W16" s="436"/>
      <c r="X16" s="436"/>
      <c r="Y16" s="436"/>
      <c r="Z16" s="435"/>
      <c r="AA16" s="438"/>
      <c r="AB16" s="436"/>
      <c r="AC16" s="436"/>
      <c r="AD16" s="436"/>
      <c r="AE16" s="436"/>
      <c r="AF16" s="438"/>
      <c r="AG16" s="438"/>
      <c r="AH16" s="438"/>
      <c r="AI16" s="436"/>
      <c r="AJ16" s="436"/>
      <c r="AK16" s="436"/>
      <c r="AL16" s="438"/>
      <c r="AM16" s="438"/>
      <c r="AN16" s="438"/>
      <c r="AO16" s="438"/>
      <c r="AP16" s="436"/>
      <c r="AQ16" s="436"/>
      <c r="AR16" s="141"/>
      <c r="AS16" s="141"/>
      <c r="AT16" s="141"/>
      <c r="AX16" s="143"/>
      <c r="BE16" s="440"/>
      <c r="BK16" s="438"/>
    </row>
    <row r="17" spans="2:63" s="439" customFormat="1" ht="11.85" customHeight="1" x14ac:dyDescent="0.25">
      <c r="B17" s="435"/>
      <c r="C17" s="436"/>
      <c r="D17" s="437"/>
      <c r="E17" s="436"/>
      <c r="F17" s="436"/>
      <c r="G17" s="436"/>
      <c r="H17" s="436"/>
      <c r="I17" s="436"/>
      <c r="J17" s="436"/>
      <c r="K17" s="436"/>
      <c r="L17" s="436"/>
      <c r="M17" s="436"/>
      <c r="N17" s="436"/>
      <c r="O17" s="436"/>
      <c r="P17" s="436"/>
      <c r="Q17" s="436"/>
      <c r="R17" s="436"/>
      <c r="S17" s="436"/>
      <c r="T17" s="436"/>
      <c r="U17" s="145"/>
      <c r="V17" s="436"/>
      <c r="W17" s="436"/>
      <c r="X17" s="436"/>
      <c r="Y17" s="436"/>
      <c r="Z17" s="435"/>
      <c r="AA17" s="438"/>
      <c r="AB17" s="436"/>
      <c r="AC17" s="436"/>
      <c r="AD17" s="436"/>
      <c r="AE17" s="436"/>
      <c r="AF17" s="438"/>
      <c r="AG17" s="438"/>
      <c r="AH17" s="438"/>
      <c r="AI17" s="436"/>
      <c r="AJ17" s="436"/>
      <c r="AK17" s="436"/>
      <c r="AL17" s="438"/>
      <c r="AM17" s="438"/>
      <c r="AN17" s="438"/>
      <c r="AO17" s="438"/>
      <c r="AP17" s="436"/>
      <c r="AQ17" s="436"/>
      <c r="AR17" s="141"/>
      <c r="AS17" s="141"/>
      <c r="AT17" s="141"/>
      <c r="AX17" s="143"/>
      <c r="BE17" s="440"/>
      <c r="BK17" s="438"/>
    </row>
    <row r="18" spans="2:63" s="439" customFormat="1" ht="14.1" customHeight="1" x14ac:dyDescent="0.25">
      <c r="B18" s="435"/>
      <c r="C18" s="436"/>
      <c r="D18" s="437"/>
      <c r="E18" s="436"/>
      <c r="F18" s="436"/>
      <c r="G18" s="436"/>
      <c r="H18" s="436"/>
      <c r="I18" s="436"/>
      <c r="J18" s="436"/>
      <c r="K18" s="436"/>
      <c r="L18" s="436"/>
      <c r="M18" s="436"/>
      <c r="N18" s="436"/>
      <c r="O18" s="436"/>
      <c r="P18" s="436"/>
      <c r="Q18" s="436"/>
      <c r="R18" s="436"/>
      <c r="S18" s="436"/>
      <c r="T18" s="436"/>
      <c r="U18" s="145"/>
      <c r="V18" s="436"/>
      <c r="W18" s="436"/>
      <c r="X18" s="436"/>
      <c r="Y18" s="436"/>
      <c r="Z18" s="435"/>
      <c r="AA18" s="438"/>
      <c r="AB18" s="436"/>
      <c r="AC18" s="436"/>
      <c r="AD18" s="436"/>
      <c r="AE18" s="436"/>
      <c r="AF18" s="438"/>
      <c r="AG18" s="438"/>
      <c r="AH18" s="438"/>
      <c r="AI18" s="436"/>
      <c r="AJ18" s="436"/>
      <c r="AK18" s="436"/>
      <c r="AL18" s="438"/>
      <c r="AM18" s="438"/>
      <c r="AN18" s="438"/>
      <c r="AO18" s="438"/>
      <c r="AP18" s="436"/>
      <c r="AQ18" s="436"/>
      <c r="AR18" s="141"/>
      <c r="AS18" s="141"/>
      <c r="AT18" s="141"/>
      <c r="AX18" s="143"/>
      <c r="BE18" s="440"/>
      <c r="BK18" s="438"/>
    </row>
    <row r="19" spans="2:63" s="439" customFormat="1" ht="11.85" customHeight="1" x14ac:dyDescent="0.25">
      <c r="B19" s="435"/>
      <c r="C19" s="441"/>
      <c r="D19" s="437"/>
      <c r="E19" s="436"/>
      <c r="F19" s="436"/>
      <c r="G19" s="436"/>
      <c r="H19" s="436"/>
      <c r="I19" s="436"/>
      <c r="J19" s="436"/>
      <c r="K19" s="436"/>
      <c r="L19" s="436"/>
      <c r="M19" s="436"/>
      <c r="N19" s="436"/>
      <c r="O19" s="436"/>
      <c r="P19" s="436"/>
      <c r="Q19" s="436"/>
      <c r="R19" s="436"/>
      <c r="S19" s="436"/>
      <c r="T19" s="436"/>
      <c r="U19" s="145"/>
      <c r="V19" s="436"/>
      <c r="W19" s="436"/>
      <c r="X19" s="436"/>
      <c r="Y19" s="436"/>
      <c r="Z19" s="435"/>
      <c r="AA19" s="438"/>
      <c r="AB19" s="436"/>
      <c r="AC19" s="436"/>
      <c r="AD19" s="436"/>
      <c r="AE19" s="436"/>
      <c r="AF19" s="438"/>
      <c r="AG19" s="438"/>
      <c r="AH19" s="438"/>
      <c r="AI19" s="436"/>
      <c r="AJ19" s="436"/>
      <c r="AK19" s="436"/>
      <c r="AL19" s="438"/>
      <c r="AM19" s="438"/>
      <c r="AN19" s="438"/>
      <c r="AO19" s="438"/>
      <c r="AP19" s="436"/>
      <c r="AQ19" s="436"/>
      <c r="AR19" s="141"/>
      <c r="AS19" s="141"/>
      <c r="AT19" s="141"/>
      <c r="AX19" s="143"/>
      <c r="BK19" s="438"/>
    </row>
    <row r="20" spans="2:63" s="439" customFormat="1" ht="11.85" customHeight="1" x14ac:dyDescent="0.25">
      <c r="B20" s="435"/>
      <c r="C20" s="436"/>
      <c r="D20" s="437"/>
      <c r="E20" s="436"/>
      <c r="F20" s="436"/>
      <c r="G20" s="436"/>
      <c r="H20" s="436"/>
      <c r="I20" s="436"/>
      <c r="J20" s="436"/>
      <c r="K20" s="436"/>
      <c r="L20" s="436"/>
      <c r="M20" s="436"/>
      <c r="N20" s="436"/>
      <c r="O20" s="436"/>
      <c r="P20" s="436"/>
      <c r="Q20" s="436"/>
      <c r="R20" s="436"/>
      <c r="S20" s="436"/>
      <c r="T20" s="436"/>
      <c r="U20" s="145"/>
      <c r="V20" s="436"/>
      <c r="W20" s="436"/>
      <c r="X20" s="436"/>
      <c r="Y20" s="436"/>
      <c r="Z20" s="435"/>
      <c r="AA20" s="438"/>
      <c r="AB20" s="436"/>
      <c r="AC20" s="436"/>
      <c r="AD20" s="436"/>
      <c r="AE20" s="436"/>
      <c r="AF20" s="438"/>
      <c r="AG20" s="438"/>
      <c r="AH20" s="438"/>
      <c r="AI20" s="436"/>
      <c r="AJ20" s="436"/>
      <c r="AK20" s="436"/>
      <c r="AL20" s="438"/>
      <c r="AM20" s="438"/>
      <c r="AN20" s="438"/>
      <c r="AO20" s="438"/>
      <c r="AP20" s="436"/>
      <c r="AQ20" s="436"/>
      <c r="AR20" s="141"/>
      <c r="AS20" s="141"/>
      <c r="AT20" s="141"/>
      <c r="AX20" s="143"/>
      <c r="BK20" s="438"/>
    </row>
    <row r="21" spans="2:63" s="439" customFormat="1" ht="11.85" customHeight="1" x14ac:dyDescent="0.25">
      <c r="B21" s="435"/>
      <c r="C21" s="436"/>
      <c r="D21" s="437"/>
      <c r="E21" s="436"/>
      <c r="F21" s="436"/>
      <c r="G21" s="436"/>
      <c r="H21" s="436"/>
      <c r="I21" s="436"/>
      <c r="J21" s="436"/>
      <c r="K21" s="436"/>
      <c r="L21" s="436"/>
      <c r="M21" s="436"/>
      <c r="N21" s="436"/>
      <c r="O21" s="436"/>
      <c r="P21" s="436"/>
      <c r="Q21" s="436"/>
      <c r="R21" s="436"/>
      <c r="S21" s="436"/>
      <c r="T21" s="436"/>
      <c r="U21" s="145"/>
      <c r="V21" s="436"/>
      <c r="W21" s="436"/>
      <c r="X21" s="436"/>
      <c r="Y21" s="436"/>
      <c r="Z21" s="435"/>
      <c r="AA21" s="438"/>
      <c r="AB21" s="436"/>
      <c r="AC21" s="436"/>
      <c r="AD21" s="436"/>
      <c r="AE21" s="436"/>
      <c r="AF21" s="438"/>
      <c r="AG21" s="438"/>
      <c r="AH21" s="438"/>
      <c r="AI21" s="436"/>
      <c r="AJ21" s="436"/>
      <c r="AK21" s="436"/>
      <c r="AL21" s="438"/>
      <c r="AM21" s="438"/>
      <c r="AN21" s="438"/>
      <c r="AO21" s="438"/>
      <c r="AP21" s="436"/>
      <c r="AQ21" s="436"/>
      <c r="AR21" s="141"/>
      <c r="AS21" s="141"/>
      <c r="AT21" s="141"/>
      <c r="AX21" s="143"/>
      <c r="BK21" s="438"/>
    </row>
    <row r="22" spans="2:63" s="439" customFormat="1" ht="11.85" customHeight="1" x14ac:dyDescent="0.25">
      <c r="B22" s="435"/>
      <c r="C22" s="436"/>
      <c r="D22" s="437"/>
      <c r="E22" s="436"/>
      <c r="F22" s="436"/>
      <c r="G22" s="436"/>
      <c r="H22" s="436"/>
      <c r="I22" s="436"/>
      <c r="J22" s="436"/>
      <c r="K22" s="436"/>
      <c r="L22" s="436"/>
      <c r="M22" s="436"/>
      <c r="N22" s="436"/>
      <c r="O22" s="436"/>
      <c r="P22" s="436"/>
      <c r="Q22" s="436"/>
      <c r="R22" s="436"/>
      <c r="S22" s="436"/>
      <c r="T22" s="436"/>
      <c r="U22" s="145"/>
      <c r="V22" s="436"/>
      <c r="W22" s="436"/>
      <c r="X22" s="436"/>
      <c r="Y22" s="436"/>
      <c r="Z22" s="435"/>
      <c r="AA22" s="438"/>
      <c r="AB22" s="436"/>
      <c r="AC22" s="436"/>
      <c r="AD22" s="436"/>
      <c r="AE22" s="436"/>
      <c r="AF22" s="438"/>
      <c r="AG22" s="438"/>
      <c r="AH22" s="438"/>
      <c r="AI22" s="436"/>
      <c r="AJ22" s="436"/>
      <c r="AK22" s="436"/>
      <c r="AL22" s="438"/>
      <c r="AM22" s="438"/>
      <c r="AN22" s="438"/>
      <c r="AO22" s="438"/>
      <c r="AP22" s="436"/>
      <c r="AQ22" s="436"/>
      <c r="AR22" s="141"/>
      <c r="AS22" s="141"/>
      <c r="AT22" s="141"/>
      <c r="AX22" s="143"/>
      <c r="BK22" s="438"/>
    </row>
    <row r="23" spans="2:63" s="439" customFormat="1" ht="11.85" customHeight="1" x14ac:dyDescent="0.25">
      <c r="B23" s="435"/>
      <c r="C23" s="436"/>
      <c r="D23" s="437"/>
      <c r="E23" s="436"/>
      <c r="F23" s="436"/>
      <c r="G23" s="436"/>
      <c r="H23" s="436"/>
      <c r="I23" s="436"/>
      <c r="J23" s="436"/>
      <c r="K23" s="436"/>
      <c r="L23" s="436"/>
      <c r="M23" s="436"/>
      <c r="N23" s="436"/>
      <c r="O23" s="436"/>
      <c r="P23" s="436"/>
      <c r="Q23" s="436"/>
      <c r="R23" s="436"/>
      <c r="S23" s="436"/>
      <c r="T23" s="436"/>
      <c r="U23" s="145"/>
      <c r="V23" s="436"/>
      <c r="W23" s="436"/>
      <c r="X23" s="436"/>
      <c r="Y23" s="436"/>
      <c r="Z23" s="435"/>
      <c r="AA23" s="438"/>
      <c r="AB23" s="436"/>
      <c r="AC23" s="436"/>
      <c r="AD23" s="436"/>
      <c r="AE23" s="436"/>
      <c r="AF23" s="438"/>
      <c r="AG23" s="438"/>
      <c r="AH23" s="438"/>
      <c r="AI23" s="436"/>
      <c r="AJ23" s="436"/>
      <c r="AK23" s="436"/>
      <c r="AL23" s="438"/>
      <c r="AM23" s="438"/>
      <c r="AN23" s="438"/>
      <c r="AO23" s="438"/>
      <c r="AP23" s="436"/>
      <c r="AQ23" s="436"/>
      <c r="AR23" s="141"/>
      <c r="AS23" s="141"/>
      <c r="AT23" s="141"/>
      <c r="AX23" s="143"/>
      <c r="BK23" s="438"/>
    </row>
    <row r="24" spans="2:63" s="439" customFormat="1" ht="12.6" customHeight="1" x14ac:dyDescent="0.25">
      <c r="B24" s="435"/>
      <c r="C24" s="436"/>
      <c r="D24" s="437"/>
      <c r="E24" s="436"/>
      <c r="F24" s="436"/>
      <c r="G24" s="436"/>
      <c r="H24" s="436"/>
      <c r="I24" s="436"/>
      <c r="J24" s="436"/>
      <c r="K24" s="436"/>
      <c r="L24" s="436"/>
      <c r="M24" s="436"/>
      <c r="N24" s="436"/>
      <c r="O24" s="436"/>
      <c r="P24" s="436"/>
      <c r="Q24" s="436"/>
      <c r="R24" s="436"/>
      <c r="S24" s="436"/>
      <c r="T24" s="436"/>
      <c r="U24" s="145"/>
      <c r="V24" s="436"/>
      <c r="W24" s="436"/>
      <c r="X24" s="436"/>
      <c r="Y24" s="436"/>
      <c r="Z24" s="435"/>
      <c r="AA24" s="438"/>
      <c r="AB24" s="436"/>
      <c r="AC24" s="436"/>
      <c r="AD24" s="436"/>
      <c r="AE24" s="436"/>
      <c r="AF24" s="438"/>
      <c r="AG24" s="438"/>
      <c r="AH24" s="438"/>
      <c r="AI24" s="436"/>
      <c r="AJ24" s="436"/>
      <c r="AK24" s="436"/>
      <c r="AL24" s="438"/>
      <c r="AM24" s="438"/>
      <c r="AN24" s="438"/>
      <c r="AO24" s="438"/>
      <c r="AP24" s="436"/>
      <c r="AQ24" s="436"/>
      <c r="AR24" s="141"/>
      <c r="AS24" s="141"/>
      <c r="AT24" s="141"/>
      <c r="AX24" s="143"/>
      <c r="BK24" s="438"/>
    </row>
    <row r="25" spans="2:63" s="439" customFormat="1" ht="12.6" customHeight="1" x14ac:dyDescent="0.25">
      <c r="B25" s="435"/>
      <c r="C25" s="436"/>
      <c r="D25" s="437"/>
      <c r="E25" s="436"/>
      <c r="F25" s="436"/>
      <c r="G25" s="436"/>
      <c r="H25" s="436"/>
      <c r="I25" s="436"/>
      <c r="J25" s="436"/>
      <c r="K25" s="436"/>
      <c r="L25" s="436"/>
      <c r="M25" s="436"/>
      <c r="N25" s="436"/>
      <c r="O25" s="436"/>
      <c r="P25" s="436"/>
      <c r="Q25" s="436"/>
      <c r="R25" s="436"/>
      <c r="S25" s="436"/>
      <c r="T25" s="436"/>
      <c r="U25" s="145"/>
      <c r="V25" s="436"/>
      <c r="W25" s="436"/>
      <c r="X25" s="436"/>
      <c r="Y25" s="436"/>
      <c r="Z25" s="435"/>
      <c r="AA25" s="438"/>
      <c r="AB25" s="436"/>
      <c r="AC25" s="436"/>
      <c r="AD25" s="436"/>
      <c r="AE25" s="436"/>
      <c r="AF25" s="438"/>
      <c r="AG25" s="438"/>
      <c r="AH25" s="438"/>
      <c r="AI25" s="436"/>
      <c r="AJ25" s="436"/>
      <c r="AK25" s="436"/>
      <c r="AL25" s="438"/>
      <c r="AM25" s="438"/>
      <c r="AN25" s="438"/>
      <c r="AO25" s="438"/>
      <c r="AP25" s="436"/>
      <c r="AQ25" s="436"/>
      <c r="AR25" s="141"/>
      <c r="AS25" s="141"/>
      <c r="AT25" s="141"/>
      <c r="AX25" s="143"/>
      <c r="BK25" s="438"/>
    </row>
    <row r="26" spans="2:63" s="439" customFormat="1" ht="11.85" customHeight="1" x14ac:dyDescent="0.25">
      <c r="B26" s="435"/>
      <c r="C26" s="436"/>
      <c r="D26" s="437"/>
      <c r="E26" s="436"/>
      <c r="F26" s="436"/>
      <c r="G26" s="436"/>
      <c r="H26" s="436"/>
      <c r="I26" s="436"/>
      <c r="J26" s="436"/>
      <c r="K26" s="436"/>
      <c r="L26" s="436"/>
      <c r="M26" s="436"/>
      <c r="N26" s="436"/>
      <c r="O26" s="436"/>
      <c r="P26" s="436"/>
      <c r="Q26" s="436"/>
      <c r="R26" s="436"/>
      <c r="S26" s="436"/>
      <c r="T26" s="436"/>
      <c r="U26" s="145"/>
      <c r="V26" s="436"/>
      <c r="W26" s="436"/>
      <c r="X26" s="436"/>
      <c r="Y26" s="436"/>
      <c r="Z26" s="435"/>
      <c r="AA26" s="438"/>
      <c r="AB26" s="436"/>
      <c r="AC26" s="436"/>
      <c r="AD26" s="436"/>
      <c r="AE26" s="436"/>
      <c r="AF26" s="438"/>
      <c r="AG26" s="438"/>
      <c r="AH26" s="438"/>
      <c r="AI26" s="436"/>
      <c r="AJ26" s="436"/>
      <c r="AK26" s="436"/>
      <c r="AL26" s="438"/>
      <c r="AM26" s="438"/>
      <c r="AN26" s="438"/>
      <c r="AO26" s="438"/>
      <c r="AP26" s="436"/>
      <c r="AQ26" s="436"/>
      <c r="AR26" s="141"/>
      <c r="AS26" s="141"/>
      <c r="AT26" s="141"/>
      <c r="AX26" s="143"/>
      <c r="BK26" s="438"/>
    </row>
    <row r="27" spans="2:63" s="439" customFormat="1" ht="11.85" customHeight="1" x14ac:dyDescent="0.25">
      <c r="B27" s="435"/>
      <c r="C27" s="436"/>
      <c r="D27" s="437"/>
      <c r="E27" s="436"/>
      <c r="F27" s="436"/>
      <c r="G27" s="436"/>
      <c r="H27" s="436"/>
      <c r="I27" s="436"/>
      <c r="J27" s="436"/>
      <c r="K27" s="436"/>
      <c r="L27" s="436"/>
      <c r="M27" s="436"/>
      <c r="N27" s="436"/>
      <c r="O27" s="436"/>
      <c r="P27" s="436"/>
      <c r="Q27" s="436"/>
      <c r="R27" s="436"/>
      <c r="S27" s="436"/>
      <c r="T27" s="436"/>
      <c r="U27" s="145"/>
      <c r="V27" s="436"/>
      <c r="W27" s="436"/>
      <c r="X27" s="436"/>
      <c r="Y27" s="436"/>
      <c r="Z27" s="435"/>
      <c r="AA27" s="438"/>
      <c r="AB27" s="436"/>
      <c r="AC27" s="436"/>
      <c r="AD27" s="436"/>
      <c r="AE27" s="436"/>
      <c r="AF27" s="438"/>
      <c r="AG27" s="438"/>
      <c r="AH27" s="438"/>
      <c r="AI27" s="436"/>
      <c r="AJ27" s="436"/>
      <c r="AK27" s="436"/>
      <c r="AL27" s="438"/>
      <c r="AM27" s="438"/>
      <c r="AN27" s="438"/>
      <c r="AO27" s="438"/>
      <c r="AP27" s="436"/>
      <c r="AQ27" s="436"/>
      <c r="AR27" s="141"/>
      <c r="AS27" s="141"/>
      <c r="AT27" s="141"/>
      <c r="AX27" s="143"/>
      <c r="BK27" s="438"/>
    </row>
    <row r="28" spans="2:63" s="439" customFormat="1" ht="14.1" customHeight="1" x14ac:dyDescent="0.25">
      <c r="C28" s="438"/>
      <c r="D28" s="438"/>
      <c r="E28" s="438"/>
      <c r="F28" s="438"/>
      <c r="G28" s="438"/>
      <c r="H28" s="438"/>
      <c r="I28" s="438"/>
      <c r="J28" s="438"/>
      <c r="K28" s="438"/>
      <c r="L28" s="438"/>
      <c r="M28" s="438"/>
      <c r="N28" s="438"/>
      <c r="O28" s="438"/>
      <c r="P28" s="438"/>
      <c r="Q28" s="438"/>
      <c r="R28" s="438"/>
      <c r="S28" s="438"/>
      <c r="T28" s="438"/>
      <c r="U28" s="141"/>
      <c r="V28" s="438"/>
      <c r="W28" s="438"/>
      <c r="X28" s="438"/>
      <c r="Y28" s="438"/>
      <c r="Z28" s="435"/>
      <c r="AA28" s="438"/>
      <c r="AB28" s="436"/>
      <c r="AC28" s="436"/>
      <c r="AD28" s="436"/>
      <c r="AE28" s="436"/>
      <c r="AF28" s="438"/>
      <c r="AG28" s="438"/>
      <c r="AH28" s="438"/>
      <c r="AI28" s="436"/>
      <c r="AJ28" s="436"/>
      <c r="AK28" s="436"/>
      <c r="AL28" s="438"/>
      <c r="AM28" s="438"/>
      <c r="AN28" s="438"/>
      <c r="AO28" s="438"/>
      <c r="AP28" s="436"/>
      <c r="AQ28" s="436"/>
      <c r="AR28" s="141"/>
      <c r="AS28" s="141"/>
      <c r="AT28" s="141"/>
      <c r="AX28" s="143"/>
      <c r="BK28" s="438"/>
    </row>
    <row r="29" spans="2:63" s="439" customFormat="1" ht="11.85" customHeight="1" x14ac:dyDescent="0.25">
      <c r="C29" s="438"/>
      <c r="D29" s="438"/>
      <c r="E29" s="438"/>
      <c r="F29" s="438"/>
      <c r="G29" s="438"/>
      <c r="H29" s="438"/>
      <c r="I29" s="438"/>
      <c r="J29" s="438"/>
      <c r="K29" s="438"/>
      <c r="L29" s="438"/>
      <c r="M29" s="438"/>
      <c r="N29" s="438"/>
      <c r="O29" s="438"/>
      <c r="P29" s="438"/>
      <c r="Q29" s="438"/>
      <c r="R29" s="438"/>
      <c r="S29" s="438"/>
      <c r="T29" s="438"/>
      <c r="U29" s="141"/>
      <c r="V29" s="438"/>
      <c r="W29" s="438"/>
      <c r="X29" s="438"/>
      <c r="Y29" s="438"/>
      <c r="Z29" s="435"/>
      <c r="AA29" s="438"/>
      <c r="AB29" s="436"/>
      <c r="AC29" s="436"/>
      <c r="AD29" s="436"/>
      <c r="AE29" s="436"/>
      <c r="AF29" s="438"/>
      <c r="AG29" s="438"/>
      <c r="AH29" s="438"/>
      <c r="AI29" s="436"/>
      <c r="AJ29" s="436"/>
      <c r="AK29" s="436"/>
      <c r="AL29" s="438"/>
      <c r="AM29" s="438"/>
      <c r="AN29" s="438"/>
      <c r="AO29" s="438"/>
      <c r="AP29" s="436"/>
      <c r="AQ29" s="436"/>
      <c r="AR29" s="141"/>
      <c r="AS29" s="141"/>
      <c r="AT29" s="141"/>
      <c r="AX29" s="143"/>
      <c r="BK29" s="438"/>
    </row>
    <row r="30" spans="2:63" s="439" customFormat="1" ht="11.85" customHeight="1" x14ac:dyDescent="0.25">
      <c r="C30" s="438"/>
      <c r="D30" s="438"/>
      <c r="E30" s="438"/>
      <c r="F30" s="438"/>
      <c r="G30" s="438"/>
      <c r="H30" s="438"/>
      <c r="I30" s="438"/>
      <c r="J30" s="438"/>
      <c r="K30" s="438"/>
      <c r="L30" s="438"/>
      <c r="M30" s="438"/>
      <c r="N30" s="438"/>
      <c r="O30" s="438"/>
      <c r="P30" s="438"/>
      <c r="Q30" s="438"/>
      <c r="R30" s="438"/>
      <c r="S30" s="438"/>
      <c r="T30" s="438"/>
      <c r="U30" s="141"/>
      <c r="V30" s="438"/>
      <c r="W30" s="438"/>
      <c r="X30" s="438"/>
      <c r="Y30" s="438"/>
      <c r="Z30" s="435"/>
      <c r="AA30" s="438"/>
      <c r="AB30" s="436"/>
      <c r="AC30" s="436"/>
      <c r="AD30" s="436"/>
      <c r="AE30" s="436"/>
      <c r="AF30" s="438"/>
      <c r="AG30" s="438"/>
      <c r="AH30" s="438"/>
      <c r="AI30" s="436"/>
      <c r="AJ30" s="436"/>
      <c r="AK30" s="436"/>
      <c r="AL30" s="438"/>
      <c r="AM30" s="438"/>
      <c r="AN30" s="438"/>
      <c r="AO30" s="438"/>
      <c r="AP30" s="436"/>
      <c r="AQ30" s="436"/>
      <c r="AR30" s="141"/>
      <c r="AS30" s="141"/>
      <c r="AT30" s="141"/>
      <c r="AX30" s="143"/>
      <c r="BK30" s="438"/>
    </row>
    <row r="31" spans="2:63" s="439" customFormat="1" ht="11.85" customHeight="1" x14ac:dyDescent="0.25">
      <c r="C31" s="438"/>
      <c r="D31" s="438"/>
      <c r="E31" s="438"/>
      <c r="F31" s="438"/>
      <c r="G31" s="438"/>
      <c r="H31" s="438"/>
      <c r="I31" s="438"/>
      <c r="J31" s="438"/>
      <c r="K31" s="438"/>
      <c r="L31" s="438"/>
      <c r="M31" s="438"/>
      <c r="N31" s="438"/>
      <c r="O31" s="438"/>
      <c r="P31" s="438"/>
      <c r="Q31" s="438"/>
      <c r="R31" s="438"/>
      <c r="S31" s="438"/>
      <c r="T31" s="438"/>
      <c r="U31" s="141"/>
      <c r="V31" s="438"/>
      <c r="W31" s="438"/>
      <c r="X31" s="438"/>
      <c r="Y31" s="438"/>
      <c r="Z31" s="435"/>
      <c r="AA31" s="438"/>
      <c r="AB31" s="436"/>
      <c r="AC31" s="436"/>
      <c r="AD31" s="436"/>
      <c r="AE31" s="436"/>
      <c r="AF31" s="438"/>
      <c r="AG31" s="438"/>
      <c r="AH31" s="438"/>
      <c r="AI31" s="436"/>
      <c r="AJ31" s="436"/>
      <c r="AK31" s="436"/>
      <c r="AL31" s="438"/>
      <c r="AM31" s="438"/>
      <c r="AN31" s="438"/>
      <c r="AO31" s="438"/>
      <c r="AP31" s="436"/>
      <c r="AQ31" s="436"/>
      <c r="AR31" s="141"/>
      <c r="AS31" s="141"/>
      <c r="AT31" s="141"/>
      <c r="AX31" s="143"/>
      <c r="BK31" s="438"/>
    </row>
  </sheetData>
  <mergeCells count="55">
    <mergeCell ref="C2:Q4"/>
    <mergeCell ref="C5:Q6"/>
    <mergeCell ref="R2:AI4"/>
    <mergeCell ref="AJ2:AU2"/>
    <mergeCell ref="AJ3:AU3"/>
    <mergeCell ref="AJ4:AU4"/>
    <mergeCell ref="B10:D10"/>
    <mergeCell ref="E10:T10"/>
    <mergeCell ref="U10:AT10"/>
    <mergeCell ref="AU10:BJ10"/>
    <mergeCell ref="R5:AI6"/>
    <mergeCell ref="AJ5:AU6"/>
    <mergeCell ref="B7:C7"/>
    <mergeCell ref="D7:Z7"/>
    <mergeCell ref="AA7:AB7"/>
    <mergeCell ref="AC7:AJ7"/>
    <mergeCell ref="AK7:AL7"/>
    <mergeCell ref="AM7:AT7"/>
    <mergeCell ref="AU7:BJ8"/>
    <mergeCell ref="B8:C8"/>
    <mergeCell ref="D8:AL8"/>
    <mergeCell ref="AN8:AT8"/>
    <mergeCell ref="B9:AT9"/>
    <mergeCell ref="AU9:BJ9"/>
    <mergeCell ref="AJ11:AJ12"/>
    <mergeCell ref="AK11:AQ11"/>
    <mergeCell ref="AR11:AR12"/>
    <mergeCell ref="X11:Y11"/>
    <mergeCell ref="B11:B12"/>
    <mergeCell ref="C11:C12"/>
    <mergeCell ref="D11:D12"/>
    <mergeCell ref="E11:G11"/>
    <mergeCell ref="H11:J11"/>
    <mergeCell ref="K11:M11"/>
    <mergeCell ref="N11:P11"/>
    <mergeCell ref="Q11:S11"/>
    <mergeCell ref="U11:U12"/>
    <mergeCell ref="V11:V12"/>
    <mergeCell ref="W11:W12"/>
    <mergeCell ref="B2:B5"/>
    <mergeCell ref="AV6:BJ6"/>
    <mergeCell ref="AT11:AT12"/>
    <mergeCell ref="AU11:AX11"/>
    <mergeCell ref="AY11:BB11"/>
    <mergeCell ref="BC11:BF11"/>
    <mergeCell ref="BG11:BJ11"/>
    <mergeCell ref="AS11:AS12"/>
    <mergeCell ref="Z11:Z12"/>
    <mergeCell ref="AA11:AA12"/>
    <mergeCell ref="AB11:AB12"/>
    <mergeCell ref="AC11:AC12"/>
    <mergeCell ref="AD11:AD12"/>
    <mergeCell ref="AE11:AE12"/>
    <mergeCell ref="AF11:AH11"/>
    <mergeCell ref="AI11:AI12"/>
  </mergeCells>
  <dataValidations count="10">
    <dataValidation operator="equal" allowBlank="1" showErrorMessage="1" sqref="AK7">
      <formula1>0</formula1>
      <formula2>0</formula2>
    </dataValidation>
    <dataValidation type="list" operator="equal" allowBlank="1" showErrorMessage="1" sqref="AK15:AK31">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operator="equal" allowBlank="1" showErrorMessage="1" sqref="Z15:Z31">
      <formula1>"Eficacia,Eficiencia,Efectividad,"</formula1>
      <formula2>0</formula2>
    </dataValidation>
    <dataValidation type="list" operator="equal" allowBlank="1" showErrorMessage="1" sqref="AP15:AQ31">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AJ15:AJ31">
      <formula1>",Distrital ,Dsitrital-Rural ,Distrital- Urbano,Entidad ,Localidad,UPZ,Departamental,Regional,Nacional"</formula1>
      <formula2>0</formula2>
    </dataValidation>
    <dataValidation type="list" operator="equal" allowBlank="1" showErrorMessage="1" sqref="AI15:AI31">
      <formula1>"Gestión"</formula1>
      <formula2>0</formula2>
    </dataValidation>
    <dataValidation type="list" operator="equal" allowBlank="1" showErrorMessage="1" sqref="AE15:AE31">
      <formula1>"Alta ,Media ,Baja"</formula1>
      <formula2>0</formula2>
    </dataValidation>
    <dataValidation type="list" operator="equal" allowBlank="1" showErrorMessage="1" sqref="AD15:AD31">
      <formula1>"Diario,Semanal,Mensual,Bimestral ,Trimestral,Semestral ,Anual"</formula1>
      <formula2>0</formula2>
    </dataValidation>
    <dataValidation type="list" operator="equal" allowBlank="1" showErrorMessage="1" sqref="AC15:AC31">
      <formula1>"Coeficiente,Índice o razón,Porcentaje,Tasa,Valor absoluto"</formula1>
      <formula2>0</formula2>
    </dataValidation>
    <dataValidation type="list" operator="equal" allowBlank="1" showErrorMessage="1" sqref="AB15:AB31">
      <formula1>"Alcaldía Local,Central,Sectorial,"</formula1>
      <formula2>0</formula2>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'C:\Users\luis.arias\Downloads\[F-DS-524_V.xlsx]datos'!#REF!</xm:f>
          </x14:formula1>
          <xm:sqref>AM7:AT7</xm:sqref>
        </x14:dataValidation>
        <x14:dataValidation type="list" errorStyle="information" operator="equal" showInputMessage="1" showErrorMessage="1" prompt="Escoja el Proceso del Menú desplegable">
          <x14:formula1>
            <xm:f>'C:\Users\luis.arias\Downloads\[F-DS-524_V.xlsx]datos'!#REF!</xm:f>
          </x14:formula1>
          <xm:sqref>D7:Z7</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Q45"/>
  <sheetViews>
    <sheetView showGridLines="0" topLeftCell="AQ1" zoomScale="70" zoomScaleNormal="70" workbookViewId="0">
      <selection activeCell="AV3" sqref="AV3"/>
    </sheetView>
  </sheetViews>
  <sheetFormatPr baseColWidth="10" defaultColWidth="20.5703125" defaultRowHeight="13.5" x14ac:dyDescent="0.25"/>
  <cols>
    <col min="1" max="1" width="2" style="140" customWidth="1"/>
    <col min="2" max="2" width="10" style="141" customWidth="1"/>
    <col min="3" max="3" width="57.28515625" style="142" customWidth="1"/>
    <col min="4" max="4" width="12.140625" style="141" customWidth="1"/>
    <col min="5" max="20" width="11.42578125" style="141" customWidth="1"/>
    <col min="21" max="21" width="47.42578125" style="142" customWidth="1"/>
    <col min="22" max="22" width="67.42578125" style="142" customWidth="1"/>
    <col min="23" max="23" width="21.28515625" style="141" customWidth="1"/>
    <col min="24" max="25" width="21.85546875" style="141" customWidth="1"/>
    <col min="26" max="26" width="21.28515625" style="143" customWidth="1"/>
    <col min="27" max="27" width="21.42578125" style="143" customWidth="1"/>
    <col min="28" max="28" width="20.85546875" style="143" customWidth="1"/>
    <col min="29" max="29" width="21.28515625" style="143" customWidth="1"/>
    <col min="30" max="30" width="21" style="143" customWidth="1"/>
    <col min="31" max="31" width="21.42578125" style="143" customWidth="1"/>
    <col min="32" max="34" width="15.140625" style="143" customWidth="1"/>
    <col min="35" max="36" width="19.85546875" style="143" customWidth="1"/>
    <col min="37" max="38" width="47" style="144" customWidth="1"/>
    <col min="39" max="39" width="21.5703125" style="144" customWidth="1"/>
    <col min="40" max="40" width="22.42578125" style="144" customWidth="1"/>
    <col min="41" max="41" width="47" style="144" customWidth="1"/>
    <col min="42" max="42" width="20.85546875" style="144" customWidth="1"/>
    <col min="43" max="43" width="28.85546875" style="144" customWidth="1"/>
    <col min="44" max="45" width="22.85546875" style="143" customWidth="1"/>
    <col min="46" max="48" width="20.5703125" style="143" customWidth="1"/>
    <col min="49" max="49" width="63.5703125" style="143" customWidth="1"/>
    <col min="50" max="50" width="33.7109375" style="141" customWidth="1"/>
    <col min="51" max="51" width="12.28515625" style="141" customWidth="1"/>
    <col min="52" max="52" width="15.42578125" style="141" customWidth="1"/>
    <col min="53" max="53" width="20.5703125" style="141" customWidth="1"/>
    <col min="54" max="54" width="16.42578125" style="141" customWidth="1"/>
    <col min="55" max="55" width="12.140625" style="141" customWidth="1"/>
    <col min="56" max="56" width="11.85546875" style="141" customWidth="1"/>
    <col min="57" max="57" width="39" style="141" customWidth="1"/>
    <col min="58" max="58" width="32.140625" style="141" customWidth="1"/>
    <col min="59" max="59" width="17" style="141" customWidth="1"/>
    <col min="60" max="60" width="16" style="141" customWidth="1"/>
    <col min="61" max="61" width="51.5703125" style="141" customWidth="1"/>
    <col min="62" max="62" width="36" style="141" customWidth="1"/>
    <col min="63" max="251" width="20.5703125" style="141" customWidth="1"/>
    <col min="252" max="16384" width="20.5703125" style="140"/>
  </cols>
  <sheetData>
    <row r="1" spans="1:251" s="176" customFormat="1" ht="6" customHeight="1" thickBot="1" x14ac:dyDescent="0.3">
      <c r="B1" s="172"/>
      <c r="C1" s="173"/>
      <c r="D1" s="172"/>
      <c r="E1" s="172"/>
      <c r="F1" s="172"/>
      <c r="G1" s="172"/>
      <c r="H1" s="172"/>
      <c r="I1" s="172"/>
      <c r="J1" s="172"/>
      <c r="K1" s="172"/>
      <c r="L1" s="172"/>
      <c r="M1" s="172"/>
      <c r="N1" s="172"/>
      <c r="O1" s="172"/>
      <c r="P1" s="172"/>
      <c r="Q1" s="172"/>
      <c r="R1" s="172"/>
      <c r="S1" s="172"/>
      <c r="T1" s="172"/>
      <c r="U1" s="173"/>
      <c r="V1" s="173"/>
      <c r="W1" s="172"/>
      <c r="X1" s="172"/>
      <c r="Y1" s="172"/>
      <c r="Z1" s="174"/>
      <c r="AA1" s="174"/>
      <c r="AB1" s="174"/>
      <c r="AC1" s="174"/>
      <c r="AD1" s="174"/>
      <c r="AE1" s="174"/>
      <c r="AF1" s="174"/>
      <c r="AG1" s="174"/>
      <c r="AH1" s="174"/>
      <c r="AI1" s="174"/>
      <c r="AJ1" s="174"/>
      <c r="AK1" s="175"/>
      <c r="AL1" s="175"/>
      <c r="AM1" s="175"/>
      <c r="AN1" s="175"/>
      <c r="AO1" s="175"/>
      <c r="AP1" s="175"/>
      <c r="AQ1" s="175"/>
      <c r="AR1" s="174"/>
      <c r="AS1" s="174"/>
      <c r="AT1" s="174"/>
      <c r="AU1" s="174"/>
      <c r="AV1" s="174"/>
      <c r="AW1" s="174"/>
      <c r="AX1" s="172"/>
      <c r="AY1" s="172"/>
      <c r="AZ1" s="172"/>
      <c r="BA1" s="172"/>
      <c r="BB1" s="172"/>
      <c r="BC1" s="172"/>
      <c r="BD1" s="172"/>
      <c r="BE1" s="172"/>
      <c r="BF1" s="172"/>
      <c r="BG1" s="172"/>
      <c r="BH1" s="172"/>
      <c r="BI1" s="172"/>
      <c r="BJ1" s="172"/>
      <c r="BK1" s="172"/>
      <c r="BL1" s="172"/>
      <c r="BM1" s="172"/>
      <c r="BN1" s="172"/>
      <c r="BO1" s="172"/>
      <c r="BP1" s="172"/>
      <c r="BQ1" s="172"/>
      <c r="BR1" s="172"/>
      <c r="BS1" s="172"/>
      <c r="BT1" s="172"/>
      <c r="BU1" s="172"/>
      <c r="BV1" s="172"/>
      <c r="BW1" s="172"/>
      <c r="BX1" s="172"/>
      <c r="BY1" s="172"/>
      <c r="BZ1" s="172"/>
      <c r="CA1" s="172"/>
      <c r="CB1" s="172"/>
      <c r="CC1" s="172"/>
      <c r="CD1" s="172"/>
      <c r="CE1" s="172"/>
      <c r="CF1" s="172"/>
      <c r="CG1" s="172"/>
      <c r="CH1" s="172"/>
      <c r="CI1" s="172"/>
      <c r="CJ1" s="172"/>
      <c r="CK1" s="172"/>
      <c r="CL1" s="172"/>
      <c r="CM1" s="172"/>
      <c r="CN1" s="172"/>
      <c r="CO1" s="172"/>
      <c r="CP1" s="172"/>
      <c r="CQ1" s="172"/>
      <c r="CR1" s="172"/>
      <c r="CS1" s="172"/>
      <c r="CT1" s="172"/>
      <c r="CU1" s="172"/>
      <c r="CV1" s="172"/>
      <c r="CW1" s="172"/>
      <c r="CX1" s="172"/>
      <c r="CY1" s="172"/>
      <c r="CZ1" s="172"/>
      <c r="DA1" s="172"/>
      <c r="DB1" s="172"/>
      <c r="DC1" s="172"/>
      <c r="DD1" s="172"/>
      <c r="DE1" s="172"/>
      <c r="DF1" s="172"/>
      <c r="DG1" s="172"/>
      <c r="DH1" s="172"/>
      <c r="DI1" s="172"/>
      <c r="DJ1" s="172"/>
      <c r="DK1" s="172"/>
      <c r="DL1" s="172"/>
      <c r="DM1" s="172"/>
      <c r="DN1" s="172"/>
      <c r="DO1" s="172"/>
      <c r="DP1" s="172"/>
      <c r="DQ1" s="172"/>
      <c r="DR1" s="172"/>
      <c r="DS1" s="172"/>
      <c r="DT1" s="172"/>
      <c r="DU1" s="172"/>
      <c r="DV1" s="172"/>
      <c r="DW1" s="172"/>
      <c r="DX1" s="172"/>
      <c r="DY1" s="172"/>
      <c r="DZ1" s="172"/>
      <c r="EA1" s="172"/>
      <c r="EB1" s="172"/>
      <c r="EC1" s="172"/>
      <c r="ED1" s="172"/>
      <c r="EE1" s="172"/>
      <c r="EF1" s="172"/>
      <c r="EG1" s="172"/>
      <c r="EH1" s="172"/>
      <c r="EI1" s="172"/>
      <c r="EJ1" s="172"/>
      <c r="EK1" s="172"/>
      <c r="EL1" s="172"/>
      <c r="EM1" s="172"/>
      <c r="EN1" s="172"/>
      <c r="EO1" s="172"/>
      <c r="EP1" s="172"/>
      <c r="EQ1" s="172"/>
      <c r="ER1" s="172"/>
      <c r="ES1" s="172"/>
      <c r="ET1" s="172"/>
      <c r="EU1" s="172"/>
      <c r="EV1" s="172"/>
      <c r="EW1" s="172"/>
      <c r="EX1" s="172"/>
      <c r="EY1" s="172"/>
      <c r="EZ1" s="172"/>
      <c r="FA1" s="172"/>
      <c r="FB1" s="172"/>
      <c r="FC1" s="172"/>
      <c r="FD1" s="172"/>
      <c r="FE1" s="172"/>
      <c r="FF1" s="172"/>
      <c r="FG1" s="172"/>
      <c r="FH1" s="172"/>
      <c r="FI1" s="172"/>
      <c r="FJ1" s="172"/>
      <c r="FK1" s="172"/>
      <c r="FL1" s="172"/>
      <c r="FM1" s="172"/>
      <c r="FN1" s="172"/>
      <c r="FO1" s="172"/>
      <c r="FP1" s="172"/>
      <c r="FQ1" s="172"/>
      <c r="FR1" s="172"/>
      <c r="FS1" s="172"/>
      <c r="FT1" s="172"/>
      <c r="FU1" s="172"/>
      <c r="FV1" s="172"/>
      <c r="FW1" s="172"/>
      <c r="FX1" s="172"/>
      <c r="FY1" s="172"/>
      <c r="FZ1" s="172"/>
      <c r="GA1" s="172"/>
      <c r="GB1" s="172"/>
      <c r="GC1" s="172"/>
      <c r="GD1" s="172"/>
      <c r="GE1" s="172"/>
      <c r="GF1" s="172"/>
      <c r="GG1" s="172"/>
      <c r="GH1" s="172"/>
      <c r="GI1" s="172"/>
      <c r="GJ1" s="172"/>
      <c r="GK1" s="172"/>
      <c r="GL1" s="172"/>
      <c r="GM1" s="172"/>
      <c r="GN1" s="172"/>
      <c r="GO1" s="172"/>
      <c r="GP1" s="172"/>
      <c r="GQ1" s="172"/>
      <c r="GR1" s="172"/>
      <c r="GS1" s="172"/>
      <c r="GT1" s="172"/>
      <c r="GU1" s="172"/>
      <c r="GV1" s="172"/>
      <c r="GW1" s="172"/>
      <c r="GX1" s="172"/>
      <c r="GY1" s="172"/>
      <c r="GZ1" s="172"/>
      <c r="HA1" s="172"/>
      <c r="HB1" s="172"/>
      <c r="HC1" s="172"/>
      <c r="HD1" s="172"/>
      <c r="HE1" s="172"/>
      <c r="HF1" s="172"/>
      <c r="HG1" s="172"/>
      <c r="HH1" s="172"/>
      <c r="HI1" s="172"/>
      <c r="HJ1" s="172"/>
      <c r="HK1" s="172"/>
      <c r="HL1" s="172"/>
      <c r="HM1" s="172"/>
      <c r="HN1" s="172"/>
      <c r="HO1" s="172"/>
      <c r="HP1" s="172"/>
      <c r="HQ1" s="172"/>
      <c r="HR1" s="172"/>
      <c r="HS1" s="172"/>
      <c r="HT1" s="172"/>
      <c r="HU1" s="172"/>
      <c r="HV1" s="172"/>
      <c r="HW1" s="172"/>
      <c r="HX1" s="172"/>
      <c r="HY1" s="172"/>
      <c r="HZ1" s="172"/>
      <c r="IA1" s="172"/>
      <c r="IB1" s="172"/>
      <c r="IC1" s="172"/>
      <c r="ID1" s="172"/>
      <c r="IE1" s="172"/>
      <c r="IF1" s="172"/>
      <c r="IG1" s="172"/>
      <c r="IH1" s="172"/>
      <c r="II1" s="172"/>
      <c r="IJ1" s="172"/>
      <c r="IK1" s="172"/>
      <c r="IL1" s="172"/>
      <c r="IM1" s="172"/>
      <c r="IN1" s="172"/>
      <c r="IO1" s="172"/>
      <c r="IP1" s="172"/>
      <c r="IQ1" s="172"/>
    </row>
    <row r="2" spans="1:251" s="779" customFormat="1" ht="15.75" customHeight="1" thickBot="1" x14ac:dyDescent="0.3">
      <c r="A2" s="776"/>
      <c r="B2" s="836" t="s">
        <v>232</v>
      </c>
      <c r="C2" s="839" t="s">
        <v>41</v>
      </c>
      <c r="D2" s="840"/>
      <c r="E2" s="840"/>
      <c r="F2" s="840"/>
      <c r="G2" s="840"/>
      <c r="H2" s="840"/>
      <c r="I2" s="840"/>
      <c r="J2" s="840"/>
      <c r="K2" s="840"/>
      <c r="L2" s="840"/>
      <c r="M2" s="840"/>
      <c r="N2" s="840"/>
      <c r="O2" s="840"/>
      <c r="P2" s="840"/>
      <c r="Q2" s="841"/>
      <c r="R2" s="848" t="s">
        <v>42</v>
      </c>
      <c r="S2" s="849"/>
      <c r="T2" s="849"/>
      <c r="U2" s="849"/>
      <c r="V2" s="849"/>
      <c r="W2" s="849"/>
      <c r="X2" s="849"/>
      <c r="Y2" s="849"/>
      <c r="Z2" s="849"/>
      <c r="AA2" s="849"/>
      <c r="AB2" s="849"/>
      <c r="AC2" s="849"/>
      <c r="AD2" s="849"/>
      <c r="AE2" s="849"/>
      <c r="AF2" s="849"/>
      <c r="AG2" s="849"/>
      <c r="AH2" s="849"/>
      <c r="AI2" s="850"/>
      <c r="AJ2" s="857" t="s">
        <v>43</v>
      </c>
      <c r="AK2" s="858"/>
      <c r="AL2" s="858"/>
      <c r="AM2" s="858"/>
      <c r="AN2" s="858"/>
      <c r="AO2" s="858"/>
      <c r="AP2" s="858"/>
      <c r="AQ2" s="858"/>
      <c r="AR2" s="858"/>
      <c r="AS2" s="858"/>
      <c r="AT2" s="858"/>
      <c r="AU2" s="859"/>
      <c r="AV2" s="794" t="s">
        <v>44</v>
      </c>
      <c r="AW2" s="794"/>
      <c r="AX2" s="794"/>
      <c r="AY2" s="794"/>
      <c r="AZ2" s="794"/>
      <c r="BA2" s="794"/>
      <c r="BB2" s="794"/>
      <c r="BC2" s="794"/>
      <c r="BD2" s="794"/>
      <c r="BE2" s="794"/>
      <c r="BF2" s="794"/>
      <c r="BG2" s="794"/>
      <c r="BH2" s="794"/>
      <c r="BI2" s="794"/>
      <c r="BJ2" s="795"/>
      <c r="BK2" s="776"/>
    </row>
    <row r="3" spans="1:251" s="779" customFormat="1" ht="14.25" customHeight="1" thickBot="1" x14ac:dyDescent="0.3">
      <c r="A3" s="780"/>
      <c r="B3" s="837"/>
      <c r="C3" s="842"/>
      <c r="D3" s="843"/>
      <c r="E3" s="843"/>
      <c r="F3" s="843"/>
      <c r="G3" s="843"/>
      <c r="H3" s="843"/>
      <c r="I3" s="843"/>
      <c r="J3" s="843"/>
      <c r="K3" s="843"/>
      <c r="L3" s="843"/>
      <c r="M3" s="843"/>
      <c r="N3" s="843"/>
      <c r="O3" s="843"/>
      <c r="P3" s="843"/>
      <c r="Q3" s="844"/>
      <c r="R3" s="851"/>
      <c r="S3" s="852"/>
      <c r="T3" s="852"/>
      <c r="U3" s="852"/>
      <c r="V3" s="852"/>
      <c r="W3" s="852"/>
      <c r="X3" s="852"/>
      <c r="Y3" s="852"/>
      <c r="Z3" s="852"/>
      <c r="AA3" s="852"/>
      <c r="AB3" s="852"/>
      <c r="AC3" s="852"/>
      <c r="AD3" s="852"/>
      <c r="AE3" s="852"/>
      <c r="AF3" s="852"/>
      <c r="AG3" s="852"/>
      <c r="AH3" s="852"/>
      <c r="AI3" s="853"/>
      <c r="AJ3" s="857" t="s">
        <v>45</v>
      </c>
      <c r="AK3" s="858"/>
      <c r="AL3" s="858"/>
      <c r="AM3" s="858"/>
      <c r="AN3" s="858"/>
      <c r="AO3" s="858"/>
      <c r="AP3" s="858"/>
      <c r="AQ3" s="858"/>
      <c r="AR3" s="858"/>
      <c r="AS3" s="858"/>
      <c r="AT3" s="858"/>
      <c r="AU3" s="859"/>
      <c r="AV3" s="796"/>
      <c r="AW3" s="796"/>
      <c r="AX3" s="796"/>
      <c r="AY3" s="796"/>
      <c r="AZ3" s="796"/>
      <c r="BA3" s="796"/>
      <c r="BB3" s="796"/>
      <c r="BC3" s="796"/>
      <c r="BD3" s="796"/>
      <c r="BE3" s="796"/>
      <c r="BF3" s="796"/>
      <c r="BG3" s="796"/>
      <c r="BH3" s="796"/>
      <c r="BI3" s="796"/>
      <c r="BJ3" s="797"/>
      <c r="BK3" s="780"/>
    </row>
    <row r="4" spans="1:251" s="779" customFormat="1" ht="12" customHeight="1" thickBot="1" x14ac:dyDescent="0.3">
      <c r="A4" s="780"/>
      <c r="B4" s="837"/>
      <c r="C4" s="845"/>
      <c r="D4" s="846"/>
      <c r="E4" s="846"/>
      <c r="F4" s="846"/>
      <c r="G4" s="846"/>
      <c r="H4" s="846"/>
      <c r="I4" s="846"/>
      <c r="J4" s="846"/>
      <c r="K4" s="846"/>
      <c r="L4" s="846"/>
      <c r="M4" s="846"/>
      <c r="N4" s="846"/>
      <c r="O4" s="846"/>
      <c r="P4" s="846"/>
      <c r="Q4" s="847"/>
      <c r="R4" s="854"/>
      <c r="S4" s="855"/>
      <c r="T4" s="855"/>
      <c r="U4" s="855"/>
      <c r="V4" s="855"/>
      <c r="W4" s="855"/>
      <c r="X4" s="855"/>
      <c r="Y4" s="855"/>
      <c r="Z4" s="855"/>
      <c r="AA4" s="855"/>
      <c r="AB4" s="855"/>
      <c r="AC4" s="855"/>
      <c r="AD4" s="855"/>
      <c r="AE4" s="855"/>
      <c r="AF4" s="855"/>
      <c r="AG4" s="855"/>
      <c r="AH4" s="855"/>
      <c r="AI4" s="856"/>
      <c r="AJ4" s="857" t="s">
        <v>46</v>
      </c>
      <c r="AK4" s="858"/>
      <c r="AL4" s="858"/>
      <c r="AM4" s="858"/>
      <c r="AN4" s="858"/>
      <c r="AO4" s="858"/>
      <c r="AP4" s="858"/>
      <c r="AQ4" s="858"/>
      <c r="AR4" s="858"/>
      <c r="AS4" s="858"/>
      <c r="AT4" s="858"/>
      <c r="AU4" s="859"/>
      <c r="AV4" s="796"/>
      <c r="AW4" s="796"/>
      <c r="AX4" s="796"/>
      <c r="AY4" s="796"/>
      <c r="AZ4" s="796"/>
      <c r="BA4" s="796"/>
      <c r="BB4" s="796"/>
      <c r="BC4" s="796"/>
      <c r="BD4" s="796"/>
      <c r="BE4" s="796"/>
      <c r="BF4" s="796"/>
      <c r="BG4" s="796"/>
      <c r="BH4" s="796"/>
      <c r="BI4" s="796"/>
      <c r="BJ4" s="797"/>
      <c r="BK4" s="780"/>
    </row>
    <row r="5" spans="1:251" s="779" customFormat="1" ht="14.25" customHeight="1" x14ac:dyDescent="0.25">
      <c r="A5" s="780"/>
      <c r="B5" s="838"/>
      <c r="C5" s="839" t="s">
        <v>47</v>
      </c>
      <c r="D5" s="840"/>
      <c r="E5" s="840"/>
      <c r="F5" s="840"/>
      <c r="G5" s="840"/>
      <c r="H5" s="840"/>
      <c r="I5" s="840"/>
      <c r="J5" s="840"/>
      <c r="K5" s="840"/>
      <c r="L5" s="840"/>
      <c r="M5" s="840"/>
      <c r="N5" s="840"/>
      <c r="O5" s="840"/>
      <c r="P5" s="840"/>
      <c r="Q5" s="841"/>
      <c r="R5" s="848" t="s">
        <v>48</v>
      </c>
      <c r="S5" s="849"/>
      <c r="T5" s="849"/>
      <c r="U5" s="849"/>
      <c r="V5" s="849"/>
      <c r="W5" s="849"/>
      <c r="X5" s="849"/>
      <c r="Y5" s="849"/>
      <c r="Z5" s="849"/>
      <c r="AA5" s="849"/>
      <c r="AB5" s="849"/>
      <c r="AC5" s="849"/>
      <c r="AD5" s="849"/>
      <c r="AE5" s="849"/>
      <c r="AF5" s="849"/>
      <c r="AG5" s="849"/>
      <c r="AH5" s="849"/>
      <c r="AI5" s="850"/>
      <c r="AJ5" s="839" t="s">
        <v>49</v>
      </c>
      <c r="AK5" s="840"/>
      <c r="AL5" s="840"/>
      <c r="AM5" s="840"/>
      <c r="AN5" s="840"/>
      <c r="AO5" s="840"/>
      <c r="AP5" s="840"/>
      <c r="AQ5" s="840"/>
      <c r="AR5" s="840"/>
      <c r="AS5" s="840"/>
      <c r="AT5" s="840"/>
      <c r="AU5" s="841"/>
      <c r="AV5" s="798"/>
      <c r="AW5" s="798"/>
      <c r="AX5" s="798"/>
      <c r="AY5" s="798"/>
      <c r="AZ5" s="798"/>
      <c r="BA5" s="798"/>
      <c r="BB5" s="798"/>
      <c r="BC5" s="798"/>
      <c r="BD5" s="798"/>
      <c r="BE5" s="798"/>
      <c r="BF5" s="798"/>
      <c r="BG5" s="798"/>
      <c r="BH5" s="798"/>
      <c r="BI5" s="798"/>
      <c r="BJ5" s="799"/>
      <c r="BK5" s="780"/>
    </row>
    <row r="6" spans="1:251" s="779" customFormat="1" ht="12.75" customHeight="1" thickBot="1" x14ac:dyDescent="0.3">
      <c r="A6" s="776"/>
      <c r="B6" s="780"/>
      <c r="C6" s="845"/>
      <c r="D6" s="846"/>
      <c r="E6" s="846"/>
      <c r="F6" s="846"/>
      <c r="G6" s="846"/>
      <c r="H6" s="846"/>
      <c r="I6" s="846"/>
      <c r="J6" s="846"/>
      <c r="K6" s="846"/>
      <c r="L6" s="846"/>
      <c r="M6" s="846"/>
      <c r="N6" s="846"/>
      <c r="O6" s="846"/>
      <c r="P6" s="846"/>
      <c r="Q6" s="847"/>
      <c r="R6" s="854"/>
      <c r="S6" s="855"/>
      <c r="T6" s="855"/>
      <c r="U6" s="855"/>
      <c r="V6" s="855"/>
      <c r="W6" s="855"/>
      <c r="X6" s="855"/>
      <c r="Y6" s="855"/>
      <c r="Z6" s="855"/>
      <c r="AA6" s="855"/>
      <c r="AB6" s="855"/>
      <c r="AC6" s="855"/>
      <c r="AD6" s="855"/>
      <c r="AE6" s="855"/>
      <c r="AF6" s="855"/>
      <c r="AG6" s="855"/>
      <c r="AH6" s="855"/>
      <c r="AI6" s="856"/>
      <c r="AJ6" s="845"/>
      <c r="AK6" s="846"/>
      <c r="AL6" s="846"/>
      <c r="AM6" s="846"/>
      <c r="AN6" s="846"/>
      <c r="AO6" s="846"/>
      <c r="AP6" s="846"/>
      <c r="AQ6" s="846"/>
      <c r="AR6" s="846"/>
      <c r="AS6" s="846"/>
      <c r="AT6" s="846"/>
      <c r="AU6" s="847"/>
      <c r="AV6" s="882">
        <v>3</v>
      </c>
      <c r="AW6" s="882"/>
      <c r="AX6" s="882"/>
      <c r="AY6" s="882"/>
      <c r="AZ6" s="882"/>
      <c r="BA6" s="882"/>
      <c r="BB6" s="882"/>
      <c r="BC6" s="882"/>
      <c r="BD6" s="882"/>
      <c r="BE6" s="882"/>
      <c r="BF6" s="882"/>
      <c r="BG6" s="882"/>
      <c r="BH6" s="882"/>
      <c r="BI6" s="882"/>
      <c r="BJ6" s="883"/>
      <c r="BK6" s="776"/>
    </row>
    <row r="7" spans="1:251" s="785" customFormat="1" ht="18.75" customHeight="1" x14ac:dyDescent="0.25">
      <c r="B7" s="884" t="s">
        <v>50</v>
      </c>
      <c r="C7" s="885"/>
      <c r="D7" s="886"/>
      <c r="E7" s="886"/>
      <c r="F7" s="886"/>
      <c r="G7" s="886"/>
      <c r="H7" s="886"/>
      <c r="I7" s="886"/>
      <c r="J7" s="886"/>
      <c r="K7" s="886"/>
      <c r="L7" s="886"/>
      <c r="M7" s="886"/>
      <c r="N7" s="886"/>
      <c r="O7" s="886"/>
      <c r="P7" s="886"/>
      <c r="Q7" s="886"/>
      <c r="R7" s="886"/>
      <c r="S7" s="886"/>
      <c r="T7" s="886"/>
      <c r="U7" s="886"/>
      <c r="V7" s="886"/>
      <c r="W7" s="886"/>
      <c r="X7" s="886"/>
      <c r="Y7" s="886"/>
      <c r="Z7" s="886"/>
      <c r="AA7" s="887" t="s">
        <v>51</v>
      </c>
      <c r="AB7" s="887"/>
      <c r="AC7" s="888" t="s">
        <v>1373</v>
      </c>
      <c r="AD7" s="888"/>
      <c r="AE7" s="888"/>
      <c r="AF7" s="888"/>
      <c r="AG7" s="888"/>
      <c r="AH7" s="888"/>
      <c r="AI7" s="888"/>
      <c r="AJ7" s="888"/>
      <c r="AK7" s="889" t="s">
        <v>52</v>
      </c>
      <c r="AL7" s="889"/>
      <c r="AM7" s="890"/>
      <c r="AN7" s="890"/>
      <c r="AO7" s="890"/>
      <c r="AP7" s="890"/>
      <c r="AQ7" s="890"/>
      <c r="AR7" s="890"/>
      <c r="AS7" s="890"/>
      <c r="AT7" s="890"/>
      <c r="AU7" s="891"/>
      <c r="AV7" s="891"/>
      <c r="AW7" s="891"/>
      <c r="AX7" s="891"/>
      <c r="AY7" s="891"/>
      <c r="AZ7" s="891"/>
      <c r="BA7" s="891"/>
      <c r="BB7" s="891"/>
      <c r="BC7" s="891"/>
      <c r="BD7" s="891"/>
      <c r="BE7" s="891"/>
      <c r="BF7" s="891"/>
      <c r="BG7" s="891"/>
      <c r="BH7" s="891"/>
      <c r="BI7" s="891"/>
      <c r="BJ7" s="892"/>
      <c r="BK7" s="786"/>
    </row>
    <row r="8" spans="1:251" s="785" customFormat="1" ht="18.75" customHeight="1" x14ac:dyDescent="0.25">
      <c r="B8" s="880" t="s">
        <v>53</v>
      </c>
      <c r="C8" s="881"/>
      <c r="D8" s="893"/>
      <c r="E8" s="894"/>
      <c r="F8" s="894"/>
      <c r="G8" s="894"/>
      <c r="H8" s="894"/>
      <c r="I8" s="894"/>
      <c r="J8" s="894"/>
      <c r="K8" s="894"/>
      <c r="L8" s="894"/>
      <c r="M8" s="894"/>
      <c r="N8" s="894"/>
      <c r="O8" s="894"/>
      <c r="P8" s="894"/>
      <c r="Q8" s="894"/>
      <c r="R8" s="894"/>
      <c r="S8" s="894"/>
      <c r="T8" s="894"/>
      <c r="U8" s="894"/>
      <c r="V8" s="894"/>
      <c r="W8" s="894"/>
      <c r="X8" s="894"/>
      <c r="Y8" s="894"/>
      <c r="Z8" s="894"/>
      <c r="AA8" s="894"/>
      <c r="AB8" s="894"/>
      <c r="AC8" s="894"/>
      <c r="AD8" s="894"/>
      <c r="AE8" s="894"/>
      <c r="AF8" s="894"/>
      <c r="AG8" s="894"/>
      <c r="AH8" s="894"/>
      <c r="AI8" s="894"/>
      <c r="AJ8" s="894"/>
      <c r="AK8" s="894"/>
      <c r="AL8" s="895"/>
      <c r="AM8" s="787" t="s">
        <v>54</v>
      </c>
      <c r="AN8" s="829"/>
      <c r="AO8" s="830"/>
      <c r="AP8" s="830"/>
      <c r="AQ8" s="830"/>
      <c r="AR8" s="830"/>
      <c r="AS8" s="830"/>
      <c r="AT8" s="830"/>
      <c r="AU8" s="891"/>
      <c r="AV8" s="891"/>
      <c r="AW8" s="891"/>
      <c r="AX8" s="891"/>
      <c r="AY8" s="891"/>
      <c r="AZ8" s="891"/>
      <c r="BA8" s="891"/>
      <c r="BB8" s="891"/>
      <c r="BC8" s="891"/>
      <c r="BD8" s="891"/>
      <c r="BE8" s="891"/>
      <c r="BF8" s="891"/>
      <c r="BG8" s="891"/>
      <c r="BH8" s="891"/>
      <c r="BI8" s="891"/>
      <c r="BJ8" s="892"/>
      <c r="BK8" s="786"/>
    </row>
    <row r="9" spans="1:251" s="775" customFormat="1" ht="27.75" customHeight="1" x14ac:dyDescent="0.25">
      <c r="B9" s="831" t="s">
        <v>233</v>
      </c>
      <c r="C9" s="832"/>
      <c r="D9" s="832"/>
      <c r="E9" s="832"/>
      <c r="F9" s="832"/>
      <c r="G9" s="832"/>
      <c r="H9" s="832"/>
      <c r="I9" s="832"/>
      <c r="J9" s="832"/>
      <c r="K9" s="832"/>
      <c r="L9" s="832"/>
      <c r="M9" s="832"/>
      <c r="N9" s="832"/>
      <c r="O9" s="832"/>
      <c r="P9" s="832"/>
      <c r="Q9" s="832"/>
      <c r="R9" s="832"/>
      <c r="S9" s="832"/>
      <c r="T9" s="832"/>
      <c r="U9" s="832"/>
      <c r="V9" s="832"/>
      <c r="W9" s="832"/>
      <c r="X9" s="832"/>
      <c r="Y9" s="832"/>
      <c r="Z9" s="832"/>
      <c r="AA9" s="832"/>
      <c r="AB9" s="832"/>
      <c r="AC9" s="832"/>
      <c r="AD9" s="832"/>
      <c r="AE9" s="832"/>
      <c r="AF9" s="832"/>
      <c r="AG9" s="832"/>
      <c r="AH9" s="832"/>
      <c r="AI9" s="832"/>
      <c r="AJ9" s="832"/>
      <c r="AK9" s="832"/>
      <c r="AL9" s="832"/>
      <c r="AM9" s="832"/>
      <c r="AN9" s="832"/>
      <c r="AO9" s="832"/>
      <c r="AP9" s="832"/>
      <c r="AQ9" s="832"/>
      <c r="AR9" s="832"/>
      <c r="AS9" s="832"/>
      <c r="AT9" s="832"/>
      <c r="AU9" s="833" t="s">
        <v>234</v>
      </c>
      <c r="AV9" s="834"/>
      <c r="AW9" s="834"/>
      <c r="AX9" s="834"/>
      <c r="AY9" s="834"/>
      <c r="AZ9" s="834"/>
      <c r="BA9" s="834"/>
      <c r="BB9" s="834"/>
      <c r="BC9" s="834"/>
      <c r="BD9" s="834"/>
      <c r="BE9" s="834"/>
      <c r="BF9" s="834"/>
      <c r="BG9" s="834"/>
      <c r="BH9" s="834"/>
      <c r="BI9" s="834"/>
      <c r="BJ9" s="835"/>
    </row>
    <row r="10" spans="1:251" s="774" customFormat="1" ht="25.5" customHeight="1" x14ac:dyDescent="0.25">
      <c r="B10" s="872"/>
      <c r="C10" s="873"/>
      <c r="D10" s="873"/>
      <c r="E10" s="873" t="s">
        <v>55</v>
      </c>
      <c r="F10" s="873"/>
      <c r="G10" s="873"/>
      <c r="H10" s="873"/>
      <c r="I10" s="873"/>
      <c r="J10" s="873"/>
      <c r="K10" s="873"/>
      <c r="L10" s="873"/>
      <c r="M10" s="873"/>
      <c r="N10" s="873"/>
      <c r="O10" s="873"/>
      <c r="P10" s="873"/>
      <c r="Q10" s="873"/>
      <c r="R10" s="873"/>
      <c r="S10" s="873"/>
      <c r="T10" s="873"/>
      <c r="U10" s="873" t="s">
        <v>56</v>
      </c>
      <c r="V10" s="873"/>
      <c r="W10" s="873"/>
      <c r="X10" s="873"/>
      <c r="Y10" s="873"/>
      <c r="Z10" s="873"/>
      <c r="AA10" s="873"/>
      <c r="AB10" s="873"/>
      <c r="AC10" s="873"/>
      <c r="AD10" s="873"/>
      <c r="AE10" s="873"/>
      <c r="AF10" s="873"/>
      <c r="AG10" s="873"/>
      <c r="AH10" s="873"/>
      <c r="AI10" s="873"/>
      <c r="AJ10" s="873"/>
      <c r="AK10" s="873"/>
      <c r="AL10" s="873"/>
      <c r="AM10" s="873"/>
      <c r="AN10" s="873"/>
      <c r="AO10" s="873"/>
      <c r="AP10" s="873"/>
      <c r="AQ10" s="873"/>
      <c r="AR10" s="873"/>
      <c r="AS10" s="873"/>
      <c r="AT10" s="873"/>
      <c r="AU10" s="874"/>
      <c r="AV10" s="874"/>
      <c r="AW10" s="874"/>
      <c r="AX10" s="874"/>
      <c r="AY10" s="874"/>
      <c r="AZ10" s="874"/>
      <c r="BA10" s="874"/>
      <c r="BB10" s="874"/>
      <c r="BC10" s="874"/>
      <c r="BD10" s="874"/>
      <c r="BE10" s="874"/>
      <c r="BF10" s="874"/>
      <c r="BG10" s="874"/>
      <c r="BH10" s="874"/>
      <c r="BI10" s="874"/>
      <c r="BJ10" s="875"/>
      <c r="BK10" s="775"/>
    </row>
    <row r="11" spans="1:251" s="788" customFormat="1" ht="25.5" customHeight="1" x14ac:dyDescent="0.25">
      <c r="B11" s="876" t="s">
        <v>57</v>
      </c>
      <c r="C11" s="876" t="s">
        <v>58</v>
      </c>
      <c r="D11" s="876" t="s">
        <v>59</v>
      </c>
      <c r="E11" s="868" t="s">
        <v>60</v>
      </c>
      <c r="F11" s="868"/>
      <c r="G11" s="868"/>
      <c r="H11" s="868" t="s">
        <v>61</v>
      </c>
      <c r="I11" s="868"/>
      <c r="J11" s="868"/>
      <c r="K11" s="868" t="s">
        <v>62</v>
      </c>
      <c r="L11" s="868"/>
      <c r="M11" s="868"/>
      <c r="N11" s="868" t="s">
        <v>63</v>
      </c>
      <c r="O11" s="868"/>
      <c r="P11" s="868"/>
      <c r="Q11" s="868" t="s">
        <v>64</v>
      </c>
      <c r="R11" s="868"/>
      <c r="S11" s="868"/>
      <c r="T11" s="791" t="s">
        <v>65</v>
      </c>
      <c r="U11" s="878" t="s">
        <v>66</v>
      </c>
      <c r="V11" s="878" t="s">
        <v>67</v>
      </c>
      <c r="W11" s="878" t="s">
        <v>68</v>
      </c>
      <c r="X11" s="868" t="s">
        <v>69</v>
      </c>
      <c r="Y11" s="868"/>
      <c r="Z11" s="870" t="s">
        <v>70</v>
      </c>
      <c r="AA11" s="868" t="s">
        <v>71</v>
      </c>
      <c r="AB11" s="868" t="s">
        <v>72</v>
      </c>
      <c r="AC11" s="868" t="s">
        <v>73</v>
      </c>
      <c r="AD11" s="868" t="s">
        <v>74</v>
      </c>
      <c r="AE11" s="868" t="s">
        <v>75</v>
      </c>
      <c r="AF11" s="868" t="s">
        <v>76</v>
      </c>
      <c r="AG11" s="868"/>
      <c r="AH11" s="868"/>
      <c r="AI11" s="868" t="s">
        <v>77</v>
      </c>
      <c r="AJ11" s="868" t="s">
        <v>78</v>
      </c>
      <c r="AK11" s="862" t="s">
        <v>79</v>
      </c>
      <c r="AL11" s="863"/>
      <c r="AM11" s="863"/>
      <c r="AN11" s="863"/>
      <c r="AO11" s="863"/>
      <c r="AP11" s="863"/>
      <c r="AQ11" s="864"/>
      <c r="AR11" s="865" t="s">
        <v>80</v>
      </c>
      <c r="AS11" s="865" t="s">
        <v>81</v>
      </c>
      <c r="AT11" s="865" t="s">
        <v>82</v>
      </c>
      <c r="AU11" s="867" t="s">
        <v>83</v>
      </c>
      <c r="AV11" s="860" t="s">
        <v>83</v>
      </c>
      <c r="AW11" s="860" t="s">
        <v>83</v>
      </c>
      <c r="AX11" s="860" t="s">
        <v>83</v>
      </c>
      <c r="AY11" s="860" t="s">
        <v>84</v>
      </c>
      <c r="AZ11" s="860" t="s">
        <v>83</v>
      </c>
      <c r="BA11" s="860" t="s">
        <v>83</v>
      </c>
      <c r="BB11" s="860" t="s">
        <v>83</v>
      </c>
      <c r="BC11" s="860" t="s">
        <v>85</v>
      </c>
      <c r="BD11" s="860" t="s">
        <v>85</v>
      </c>
      <c r="BE11" s="860" t="s">
        <v>85</v>
      </c>
      <c r="BF11" s="860" t="s">
        <v>85</v>
      </c>
      <c r="BG11" s="860" t="s">
        <v>86</v>
      </c>
      <c r="BH11" s="860" t="s">
        <v>85</v>
      </c>
      <c r="BI11" s="860" t="s">
        <v>85</v>
      </c>
      <c r="BJ11" s="861" t="s">
        <v>85</v>
      </c>
    </row>
    <row r="12" spans="1:251" s="788" customFormat="1" ht="52.5" customHeight="1" x14ac:dyDescent="0.25">
      <c r="B12" s="877"/>
      <c r="C12" s="877"/>
      <c r="D12" s="877"/>
      <c r="E12" s="793" t="s">
        <v>87</v>
      </c>
      <c r="F12" s="793" t="s">
        <v>88</v>
      </c>
      <c r="G12" s="793" t="s">
        <v>89</v>
      </c>
      <c r="H12" s="793" t="s">
        <v>87</v>
      </c>
      <c r="I12" s="793" t="s">
        <v>88</v>
      </c>
      <c r="J12" s="793" t="s">
        <v>89</v>
      </c>
      <c r="K12" s="793" t="s">
        <v>87</v>
      </c>
      <c r="L12" s="793" t="s">
        <v>88</v>
      </c>
      <c r="M12" s="793" t="s">
        <v>89</v>
      </c>
      <c r="N12" s="793" t="s">
        <v>87</v>
      </c>
      <c r="O12" s="793" t="s">
        <v>88</v>
      </c>
      <c r="P12" s="793" t="s">
        <v>89</v>
      </c>
      <c r="Q12" s="793" t="s">
        <v>87</v>
      </c>
      <c r="R12" s="793" t="s">
        <v>88</v>
      </c>
      <c r="S12" s="793" t="s">
        <v>89</v>
      </c>
      <c r="T12" s="789">
        <f>SUM(T13:T22)</f>
        <v>0.126</v>
      </c>
      <c r="U12" s="879"/>
      <c r="V12" s="879"/>
      <c r="W12" s="879"/>
      <c r="X12" s="790" t="s">
        <v>90</v>
      </c>
      <c r="Y12" s="790" t="s">
        <v>91</v>
      </c>
      <c r="Z12" s="871"/>
      <c r="AA12" s="869"/>
      <c r="AB12" s="869"/>
      <c r="AC12" s="869"/>
      <c r="AD12" s="869"/>
      <c r="AE12" s="868"/>
      <c r="AF12" s="790" t="s">
        <v>92</v>
      </c>
      <c r="AG12" s="790" t="s">
        <v>93</v>
      </c>
      <c r="AH12" s="790" t="s">
        <v>94</v>
      </c>
      <c r="AI12" s="868"/>
      <c r="AJ12" s="868"/>
      <c r="AK12" s="790" t="s">
        <v>95</v>
      </c>
      <c r="AL12" s="790" t="s">
        <v>96</v>
      </c>
      <c r="AM12" s="790" t="s">
        <v>97</v>
      </c>
      <c r="AN12" s="790" t="s">
        <v>98</v>
      </c>
      <c r="AO12" s="790" t="s">
        <v>99</v>
      </c>
      <c r="AP12" s="790" t="s">
        <v>100</v>
      </c>
      <c r="AQ12" s="790" t="s">
        <v>101</v>
      </c>
      <c r="AR12" s="866"/>
      <c r="AS12" s="866"/>
      <c r="AT12" s="866"/>
      <c r="AU12" s="792" t="s">
        <v>102</v>
      </c>
      <c r="AV12" s="792" t="s">
        <v>103</v>
      </c>
      <c r="AW12" s="792" t="s">
        <v>104</v>
      </c>
      <c r="AX12" s="792" t="s">
        <v>105</v>
      </c>
      <c r="AY12" s="792" t="s">
        <v>102</v>
      </c>
      <c r="AZ12" s="792" t="s">
        <v>103</v>
      </c>
      <c r="BA12" s="792" t="s">
        <v>104</v>
      </c>
      <c r="BB12" s="792" t="s">
        <v>105</v>
      </c>
      <c r="BC12" s="792" t="s">
        <v>102</v>
      </c>
      <c r="BD12" s="792" t="s">
        <v>103</v>
      </c>
      <c r="BE12" s="792" t="s">
        <v>104</v>
      </c>
      <c r="BF12" s="792" t="s">
        <v>105</v>
      </c>
      <c r="BG12" s="792" t="s">
        <v>102</v>
      </c>
      <c r="BH12" s="792" t="s">
        <v>103</v>
      </c>
      <c r="BI12" s="792" t="s">
        <v>104</v>
      </c>
      <c r="BJ12" s="792" t="s">
        <v>106</v>
      </c>
    </row>
    <row r="13" spans="1:251" s="188" customFormat="1" ht="119.25" customHeight="1" x14ac:dyDescent="0.25">
      <c r="B13" s="177">
        <v>1</v>
      </c>
      <c r="C13" s="178" t="s">
        <v>526</v>
      </c>
      <c r="D13" s="147">
        <v>0.1</v>
      </c>
      <c r="E13" s="729">
        <v>0.2</v>
      </c>
      <c r="F13" s="699">
        <v>0.2</v>
      </c>
      <c r="G13" s="149">
        <f>IF(ISERROR(F13/E13),"",(F13/E13))</f>
        <v>1</v>
      </c>
      <c r="H13" s="150">
        <v>0.3</v>
      </c>
      <c r="I13" s="78"/>
      <c r="J13" s="149">
        <f>IF(ISERROR(I13/H13),"",(I13/H13))</f>
        <v>0</v>
      </c>
      <c r="K13" s="78">
        <v>0.2</v>
      </c>
      <c r="L13" s="78"/>
      <c r="M13" s="149">
        <f>IF(ISERROR(L13/K13),"",(L13/K13))</f>
        <v>0</v>
      </c>
      <c r="N13" s="78">
        <v>0.3</v>
      </c>
      <c r="O13" s="78"/>
      <c r="P13" s="149">
        <f>IF(ISERROR(O13/N13),"",(O13/N13))</f>
        <v>0</v>
      </c>
      <c r="Q13" s="78">
        <f>SUM(E13,H13,K13,N13)</f>
        <v>1</v>
      </c>
      <c r="R13" s="150">
        <f>SUM(F13,I13,L13,O13)</f>
        <v>0.2</v>
      </c>
      <c r="S13" s="180">
        <f>IF((IF(ISERROR(R13/Q13),0,(R13/Q13)))&gt;1,1,(IF(ISERROR(R13/Q13),0,(R13/Q13))))</f>
        <v>0.2</v>
      </c>
      <c r="T13" s="180">
        <f>S13*D13</f>
        <v>2.0000000000000004E-2</v>
      </c>
      <c r="U13" s="178" t="s">
        <v>527</v>
      </c>
      <c r="V13" s="178" t="s">
        <v>528</v>
      </c>
      <c r="W13" s="181" t="s">
        <v>131</v>
      </c>
      <c r="X13" s="149" t="s">
        <v>529</v>
      </c>
      <c r="Y13" s="149" t="s">
        <v>530</v>
      </c>
      <c r="Z13" s="181" t="s">
        <v>119</v>
      </c>
      <c r="AA13" s="149" t="s">
        <v>531</v>
      </c>
      <c r="AB13" s="182" t="s">
        <v>115</v>
      </c>
      <c r="AC13" s="182" t="s">
        <v>110</v>
      </c>
      <c r="AD13" s="182" t="s">
        <v>148</v>
      </c>
      <c r="AE13" s="182" t="s">
        <v>117</v>
      </c>
      <c r="AF13" s="181" t="s">
        <v>133</v>
      </c>
      <c r="AG13" s="181">
        <v>2022</v>
      </c>
      <c r="AH13" s="181" t="s">
        <v>133</v>
      </c>
      <c r="AI13" s="182" t="s">
        <v>119</v>
      </c>
      <c r="AJ13" s="182" t="s">
        <v>399</v>
      </c>
      <c r="AK13" s="152" t="s">
        <v>532</v>
      </c>
      <c r="AL13" s="152" t="s">
        <v>533</v>
      </c>
      <c r="AM13" s="183" t="s">
        <v>321</v>
      </c>
      <c r="AN13" s="178"/>
      <c r="AO13" s="178" t="s">
        <v>510</v>
      </c>
      <c r="AP13" s="178" t="s">
        <v>534</v>
      </c>
      <c r="AQ13" s="178"/>
      <c r="AR13" s="149" t="s">
        <v>535</v>
      </c>
      <c r="AS13" s="156"/>
      <c r="AT13" s="149" t="s">
        <v>514</v>
      </c>
      <c r="AU13" s="729">
        <v>0.2</v>
      </c>
      <c r="AV13" s="699">
        <v>0.2</v>
      </c>
      <c r="AW13" s="730" t="s">
        <v>536</v>
      </c>
      <c r="AX13" s="731" t="s">
        <v>537</v>
      </c>
      <c r="AY13" s="184">
        <f>H13</f>
        <v>0.3</v>
      </c>
      <c r="AZ13" s="184"/>
      <c r="BA13" s="156"/>
      <c r="BB13" s="156"/>
      <c r="BC13" s="185">
        <f>K13</f>
        <v>0.2</v>
      </c>
      <c r="BD13" s="185"/>
      <c r="BE13" s="153"/>
      <c r="BF13" s="153"/>
      <c r="BG13" s="186">
        <f>N13</f>
        <v>0.3</v>
      </c>
      <c r="BH13" s="184"/>
      <c r="BI13" s="157"/>
      <c r="BJ13" s="187"/>
    </row>
    <row r="14" spans="1:251" s="188" customFormat="1" ht="111" customHeight="1" x14ac:dyDescent="0.25">
      <c r="B14" s="177">
        <v>2</v>
      </c>
      <c r="C14" s="178" t="s">
        <v>538</v>
      </c>
      <c r="D14" s="147">
        <v>0.1</v>
      </c>
      <c r="E14" s="732">
        <v>0.06</v>
      </c>
      <c r="F14" s="658">
        <v>0.06</v>
      </c>
      <c r="G14" s="149">
        <f>IF(ISERROR(F14/E14),"",(F14/E14))</f>
        <v>1</v>
      </c>
      <c r="H14" s="150">
        <v>0.3</v>
      </c>
      <c r="I14" s="78"/>
      <c r="J14" s="149">
        <f>IF(ISERROR(I14/H14),"",(I14/H14))</f>
        <v>0</v>
      </c>
      <c r="K14" s="78">
        <v>0.1</v>
      </c>
      <c r="L14" s="78"/>
      <c r="M14" s="149">
        <f>IF(ISERROR(L14/K14),"",(L14/K14))</f>
        <v>0</v>
      </c>
      <c r="N14" s="78">
        <v>0.3</v>
      </c>
      <c r="O14" s="78"/>
      <c r="P14" s="149">
        <f>IF(ISERROR(O14/N14),"",(O14/N14))</f>
        <v>0</v>
      </c>
      <c r="Q14" s="78">
        <v>1</v>
      </c>
      <c r="R14" s="150">
        <f t="shared" ref="R14:R22" si="0">SUM(F14,I14,L14,O14)</f>
        <v>0.06</v>
      </c>
      <c r="S14" s="180">
        <f t="shared" ref="S14:S22" si="1">IF((IF(ISERROR(R14/Q14),0,(R14/Q14)))&gt;1,1,(IF(ISERROR(R14/Q14),0,(R14/Q14))))</f>
        <v>0.06</v>
      </c>
      <c r="T14" s="180">
        <f t="shared" ref="T14:T22" si="2">S14*D14</f>
        <v>6.0000000000000001E-3</v>
      </c>
      <c r="U14" s="178" t="s">
        <v>539</v>
      </c>
      <c r="V14" s="178" t="s">
        <v>540</v>
      </c>
      <c r="W14" s="181" t="s">
        <v>110</v>
      </c>
      <c r="X14" s="149" t="s">
        <v>529</v>
      </c>
      <c r="Y14" s="149" t="s">
        <v>530</v>
      </c>
      <c r="Z14" s="181" t="s">
        <v>119</v>
      </c>
      <c r="AA14" s="149" t="s">
        <v>531</v>
      </c>
      <c r="AB14" s="182" t="s">
        <v>115</v>
      </c>
      <c r="AC14" s="182" t="s">
        <v>110</v>
      </c>
      <c r="AD14" s="182" t="s">
        <v>148</v>
      </c>
      <c r="AE14" s="182" t="s">
        <v>117</v>
      </c>
      <c r="AF14" s="181" t="s">
        <v>133</v>
      </c>
      <c r="AG14" s="181">
        <v>2022</v>
      </c>
      <c r="AH14" s="181" t="s">
        <v>133</v>
      </c>
      <c r="AI14" s="182" t="s">
        <v>119</v>
      </c>
      <c r="AJ14" s="182" t="s">
        <v>399</v>
      </c>
      <c r="AK14" s="152" t="s">
        <v>532</v>
      </c>
      <c r="AL14" s="152" t="s">
        <v>533</v>
      </c>
      <c r="AM14" s="183" t="s">
        <v>321</v>
      </c>
      <c r="AN14" s="178"/>
      <c r="AO14" s="178" t="s">
        <v>510</v>
      </c>
      <c r="AP14" s="178" t="s">
        <v>534</v>
      </c>
      <c r="AQ14" s="178"/>
      <c r="AR14" s="149" t="s">
        <v>535</v>
      </c>
      <c r="AS14" s="156"/>
      <c r="AT14" s="149" t="s">
        <v>514</v>
      </c>
      <c r="AU14" s="732">
        <v>0.06</v>
      </c>
      <c r="AV14" s="658">
        <v>0.06</v>
      </c>
      <c r="AW14" s="733" t="s">
        <v>541</v>
      </c>
      <c r="AX14" s="634" t="s">
        <v>537</v>
      </c>
      <c r="AY14" s="184"/>
      <c r="AZ14" s="184"/>
      <c r="BA14" s="156"/>
      <c r="BB14" s="156"/>
      <c r="BC14" s="185"/>
      <c r="BD14" s="185"/>
      <c r="BE14" s="153"/>
      <c r="BF14" s="153"/>
      <c r="BG14" s="184"/>
      <c r="BH14" s="184"/>
      <c r="BI14" s="157"/>
      <c r="BJ14" s="189"/>
    </row>
    <row r="15" spans="1:251" s="188" customFormat="1" ht="107.25" customHeight="1" x14ac:dyDescent="0.25">
      <c r="B15" s="177">
        <v>3</v>
      </c>
      <c r="C15" s="178" t="s">
        <v>542</v>
      </c>
      <c r="D15" s="147">
        <v>0.1</v>
      </c>
      <c r="E15" s="732">
        <v>0.16</v>
      </c>
      <c r="F15" s="658">
        <v>0.16</v>
      </c>
      <c r="G15" s="149">
        <f t="shared" ref="G15:G22" si="3">IF(ISERROR(F15/E15),"",(F15/E15))</f>
        <v>1</v>
      </c>
      <c r="H15" s="150">
        <v>0.3</v>
      </c>
      <c r="I15" s="78"/>
      <c r="J15" s="149">
        <f t="shared" ref="J15:J17" si="4">IF(ISERROR(I15/H15),"",(I15/H15))</f>
        <v>0</v>
      </c>
      <c r="K15" s="78">
        <v>0.24</v>
      </c>
      <c r="L15" s="78"/>
      <c r="M15" s="149">
        <f t="shared" ref="M15:M17" si="5">IF(ISERROR(L15/K15),"",(L15/K15))</f>
        <v>0</v>
      </c>
      <c r="N15" s="78">
        <v>0.3</v>
      </c>
      <c r="O15" s="78"/>
      <c r="P15" s="149">
        <f t="shared" ref="P15:P17" si="6">IF(ISERROR(O15/N15),"",(O15/N15))</f>
        <v>0</v>
      </c>
      <c r="Q15" s="78">
        <f t="shared" ref="Q15:Q22" si="7">SUM(E15,H15,K15,N15)</f>
        <v>1</v>
      </c>
      <c r="R15" s="150">
        <f t="shared" si="0"/>
        <v>0.16</v>
      </c>
      <c r="S15" s="180">
        <f t="shared" si="1"/>
        <v>0.16</v>
      </c>
      <c r="T15" s="180">
        <f t="shared" si="2"/>
        <v>1.6E-2</v>
      </c>
      <c r="U15" s="178" t="s">
        <v>543</v>
      </c>
      <c r="V15" s="178" t="s">
        <v>544</v>
      </c>
      <c r="W15" s="181" t="s">
        <v>110</v>
      </c>
      <c r="X15" s="149" t="s">
        <v>529</v>
      </c>
      <c r="Y15" s="149" t="s">
        <v>530</v>
      </c>
      <c r="Z15" s="181" t="s">
        <v>119</v>
      </c>
      <c r="AA15" s="149" t="s">
        <v>531</v>
      </c>
      <c r="AB15" s="182" t="s">
        <v>115</v>
      </c>
      <c r="AC15" s="182" t="s">
        <v>110</v>
      </c>
      <c r="AD15" s="182" t="s">
        <v>148</v>
      </c>
      <c r="AE15" s="182" t="s">
        <v>117</v>
      </c>
      <c r="AF15" s="181" t="s">
        <v>133</v>
      </c>
      <c r="AG15" s="181">
        <v>2022</v>
      </c>
      <c r="AH15" s="181" t="s">
        <v>133</v>
      </c>
      <c r="AI15" s="182" t="s">
        <v>119</v>
      </c>
      <c r="AJ15" s="182" t="s">
        <v>399</v>
      </c>
      <c r="AK15" s="152" t="s">
        <v>545</v>
      </c>
      <c r="AL15" s="152" t="s">
        <v>533</v>
      </c>
      <c r="AM15" s="183" t="s">
        <v>321</v>
      </c>
      <c r="AN15" s="178"/>
      <c r="AO15" s="178" t="s">
        <v>510</v>
      </c>
      <c r="AP15" s="178" t="s">
        <v>534</v>
      </c>
      <c r="AQ15" s="178"/>
      <c r="AR15" s="149" t="s">
        <v>535</v>
      </c>
      <c r="AS15" s="156"/>
      <c r="AT15" s="149" t="s">
        <v>514</v>
      </c>
      <c r="AU15" s="732">
        <v>0.16</v>
      </c>
      <c r="AV15" s="658">
        <v>0.16</v>
      </c>
      <c r="AW15" s="733" t="s">
        <v>546</v>
      </c>
      <c r="AX15" s="634" t="s">
        <v>537</v>
      </c>
      <c r="AY15" s="184"/>
      <c r="AZ15" s="184"/>
      <c r="BA15" s="156"/>
      <c r="BB15" s="156"/>
      <c r="BC15" s="185"/>
      <c r="BD15" s="185"/>
      <c r="BE15" s="153"/>
      <c r="BF15" s="153"/>
      <c r="BG15" s="184"/>
      <c r="BH15" s="184"/>
      <c r="BI15" s="157"/>
      <c r="BJ15" s="189"/>
    </row>
    <row r="16" spans="1:251" s="188" customFormat="1" ht="111.75" customHeight="1" x14ac:dyDescent="0.25">
      <c r="B16" s="177">
        <v>4</v>
      </c>
      <c r="C16" s="178" t="s">
        <v>547</v>
      </c>
      <c r="D16" s="147">
        <v>0.1</v>
      </c>
      <c r="E16" s="732">
        <v>0.11</v>
      </c>
      <c r="F16" s="658">
        <v>0.09</v>
      </c>
      <c r="G16" s="149">
        <f t="shared" si="3"/>
        <v>0.81818181818181812</v>
      </c>
      <c r="H16" s="150">
        <v>0.28999999999999998</v>
      </c>
      <c r="I16" s="78"/>
      <c r="J16" s="149">
        <f t="shared" si="4"/>
        <v>0</v>
      </c>
      <c r="K16" s="78">
        <v>0.3</v>
      </c>
      <c r="L16" s="78"/>
      <c r="M16" s="149">
        <f t="shared" si="5"/>
        <v>0</v>
      </c>
      <c r="N16" s="78">
        <v>0.3</v>
      </c>
      <c r="O16" s="78"/>
      <c r="P16" s="149">
        <f t="shared" si="6"/>
        <v>0</v>
      </c>
      <c r="Q16" s="78">
        <f t="shared" si="7"/>
        <v>1</v>
      </c>
      <c r="R16" s="150">
        <f t="shared" si="0"/>
        <v>0.09</v>
      </c>
      <c r="S16" s="180">
        <f t="shared" si="1"/>
        <v>0.09</v>
      </c>
      <c r="T16" s="180">
        <f t="shared" si="2"/>
        <v>8.9999999999999993E-3</v>
      </c>
      <c r="U16" s="178" t="s">
        <v>548</v>
      </c>
      <c r="V16" s="178" t="s">
        <v>549</v>
      </c>
      <c r="W16" s="181" t="s">
        <v>110</v>
      </c>
      <c r="X16" s="149" t="s">
        <v>529</v>
      </c>
      <c r="Y16" s="149" t="s">
        <v>530</v>
      </c>
      <c r="Z16" s="181" t="s">
        <v>119</v>
      </c>
      <c r="AA16" s="149" t="s">
        <v>531</v>
      </c>
      <c r="AB16" s="182" t="s">
        <v>115</v>
      </c>
      <c r="AC16" s="182" t="s">
        <v>110</v>
      </c>
      <c r="AD16" s="182" t="s">
        <v>148</v>
      </c>
      <c r="AE16" s="182" t="s">
        <v>117</v>
      </c>
      <c r="AF16" s="181" t="s">
        <v>133</v>
      </c>
      <c r="AG16" s="181">
        <v>2022</v>
      </c>
      <c r="AH16" s="181" t="s">
        <v>133</v>
      </c>
      <c r="AI16" s="182" t="s">
        <v>119</v>
      </c>
      <c r="AJ16" s="182" t="s">
        <v>399</v>
      </c>
      <c r="AK16" s="152" t="s">
        <v>532</v>
      </c>
      <c r="AL16" s="152" t="s">
        <v>533</v>
      </c>
      <c r="AM16" s="183" t="s">
        <v>321</v>
      </c>
      <c r="AN16" s="178"/>
      <c r="AO16" s="178" t="s">
        <v>510</v>
      </c>
      <c r="AP16" s="178" t="s">
        <v>534</v>
      </c>
      <c r="AQ16" s="178"/>
      <c r="AR16" s="149" t="s">
        <v>535</v>
      </c>
      <c r="AS16" s="156"/>
      <c r="AT16" s="149" t="s">
        <v>514</v>
      </c>
      <c r="AU16" s="732">
        <v>0.11</v>
      </c>
      <c r="AV16" s="658">
        <v>0.09</v>
      </c>
      <c r="AW16" s="733" t="s">
        <v>550</v>
      </c>
      <c r="AX16" s="634" t="s">
        <v>537</v>
      </c>
      <c r="AY16" s="184"/>
      <c r="AZ16" s="184"/>
      <c r="BA16" s="156"/>
      <c r="BB16" s="156"/>
      <c r="BC16" s="185"/>
      <c r="BD16" s="185"/>
      <c r="BE16" s="153"/>
      <c r="BF16" s="153"/>
      <c r="BG16" s="184"/>
      <c r="BH16" s="184"/>
      <c r="BI16" s="157"/>
      <c r="BJ16" s="189"/>
    </row>
    <row r="17" spans="2:63" s="188" customFormat="1" ht="66" customHeight="1" x14ac:dyDescent="0.25">
      <c r="B17" s="177">
        <v>5</v>
      </c>
      <c r="C17" s="190" t="s">
        <v>551</v>
      </c>
      <c r="D17" s="147">
        <v>0.1</v>
      </c>
      <c r="E17" s="732">
        <v>0.25</v>
      </c>
      <c r="F17" s="543">
        <v>0.19</v>
      </c>
      <c r="G17" s="149">
        <f t="shared" si="3"/>
        <v>0.76</v>
      </c>
      <c r="H17" s="150">
        <v>0.3</v>
      </c>
      <c r="I17" s="78"/>
      <c r="J17" s="149">
        <f t="shared" si="4"/>
        <v>0</v>
      </c>
      <c r="K17" s="78">
        <v>0.15</v>
      </c>
      <c r="L17" s="78"/>
      <c r="M17" s="149">
        <f t="shared" si="5"/>
        <v>0</v>
      </c>
      <c r="N17" s="78">
        <v>0.3</v>
      </c>
      <c r="O17" s="78"/>
      <c r="P17" s="149">
        <f t="shared" si="6"/>
        <v>0</v>
      </c>
      <c r="Q17" s="78">
        <f t="shared" si="7"/>
        <v>1</v>
      </c>
      <c r="R17" s="150">
        <f t="shared" si="0"/>
        <v>0.19</v>
      </c>
      <c r="S17" s="180">
        <f t="shared" si="1"/>
        <v>0.19</v>
      </c>
      <c r="T17" s="180">
        <f t="shared" si="2"/>
        <v>1.9000000000000003E-2</v>
      </c>
      <c r="U17" s="178" t="s">
        <v>552</v>
      </c>
      <c r="V17" s="178" t="s">
        <v>553</v>
      </c>
      <c r="W17" s="181" t="s">
        <v>110</v>
      </c>
      <c r="X17" s="149" t="s">
        <v>554</v>
      </c>
      <c r="Y17" s="149" t="s">
        <v>555</v>
      </c>
      <c r="Z17" s="181" t="s">
        <v>556</v>
      </c>
      <c r="AA17" s="149" t="s">
        <v>531</v>
      </c>
      <c r="AB17" s="182" t="s">
        <v>115</v>
      </c>
      <c r="AC17" s="182" t="s">
        <v>110</v>
      </c>
      <c r="AD17" s="182" t="s">
        <v>148</v>
      </c>
      <c r="AE17" s="182" t="s">
        <v>117</v>
      </c>
      <c r="AF17" s="181" t="s">
        <v>133</v>
      </c>
      <c r="AG17" s="181">
        <v>2022</v>
      </c>
      <c r="AH17" s="181" t="s">
        <v>133</v>
      </c>
      <c r="AI17" s="182" t="s">
        <v>119</v>
      </c>
      <c r="AJ17" s="182" t="s">
        <v>399</v>
      </c>
      <c r="AK17" s="152" t="s">
        <v>545</v>
      </c>
      <c r="AL17" s="152" t="s">
        <v>533</v>
      </c>
      <c r="AM17" s="178" t="s">
        <v>557</v>
      </c>
      <c r="AN17" s="178"/>
      <c r="AO17" s="178" t="s">
        <v>558</v>
      </c>
      <c r="AP17" s="178" t="s">
        <v>534</v>
      </c>
      <c r="AQ17" s="178"/>
      <c r="AR17" s="149" t="s">
        <v>535</v>
      </c>
      <c r="AS17" s="156"/>
      <c r="AT17" s="149" t="s">
        <v>514</v>
      </c>
      <c r="AU17" s="732">
        <v>0.25</v>
      </c>
      <c r="AV17" s="543">
        <v>0.19</v>
      </c>
      <c r="AW17" s="733" t="s">
        <v>559</v>
      </c>
      <c r="AX17" s="634" t="s">
        <v>537</v>
      </c>
      <c r="AY17" s="184"/>
      <c r="AZ17" s="184"/>
      <c r="BA17" s="156"/>
      <c r="BB17" s="156"/>
      <c r="BC17" s="185"/>
      <c r="BD17" s="185"/>
      <c r="BE17" s="153"/>
      <c r="BF17" s="153"/>
      <c r="BG17" s="184"/>
      <c r="BH17" s="184"/>
      <c r="BI17" s="157"/>
      <c r="BJ17" s="189"/>
    </row>
    <row r="18" spans="2:63" s="188" customFormat="1" ht="96" customHeight="1" x14ac:dyDescent="0.25">
      <c r="B18" s="177">
        <v>6</v>
      </c>
      <c r="C18" s="178" t="s">
        <v>560</v>
      </c>
      <c r="D18" s="147">
        <v>0.1</v>
      </c>
      <c r="E18" s="732">
        <v>0.13</v>
      </c>
      <c r="F18" s="734">
        <v>7.0000000000000007E-2</v>
      </c>
      <c r="G18" s="149">
        <f t="shared" si="3"/>
        <v>0.53846153846153855</v>
      </c>
      <c r="H18" s="150">
        <v>0.3</v>
      </c>
      <c r="I18" s="179"/>
      <c r="J18" s="149"/>
      <c r="K18" s="78">
        <v>0.27</v>
      </c>
      <c r="L18" s="179"/>
      <c r="M18" s="149"/>
      <c r="N18" s="78">
        <v>0.3</v>
      </c>
      <c r="O18" s="179"/>
      <c r="P18" s="149"/>
      <c r="Q18" s="78">
        <f t="shared" si="7"/>
        <v>1</v>
      </c>
      <c r="R18" s="150">
        <f t="shared" si="0"/>
        <v>7.0000000000000007E-2</v>
      </c>
      <c r="S18" s="180">
        <f t="shared" si="1"/>
        <v>7.0000000000000007E-2</v>
      </c>
      <c r="T18" s="180">
        <f t="shared" si="2"/>
        <v>7.000000000000001E-3</v>
      </c>
      <c r="U18" s="178" t="s">
        <v>561</v>
      </c>
      <c r="V18" s="178" t="s">
        <v>562</v>
      </c>
      <c r="W18" s="181" t="s">
        <v>110</v>
      </c>
      <c r="X18" s="149" t="s">
        <v>529</v>
      </c>
      <c r="Y18" s="149" t="s">
        <v>530</v>
      </c>
      <c r="Z18" s="181" t="s">
        <v>119</v>
      </c>
      <c r="AA18" s="149" t="s">
        <v>531</v>
      </c>
      <c r="AB18" s="182" t="s">
        <v>115</v>
      </c>
      <c r="AC18" s="182" t="s">
        <v>110</v>
      </c>
      <c r="AD18" s="182" t="s">
        <v>148</v>
      </c>
      <c r="AE18" s="182" t="s">
        <v>117</v>
      </c>
      <c r="AF18" s="181" t="s">
        <v>133</v>
      </c>
      <c r="AG18" s="181">
        <v>2022</v>
      </c>
      <c r="AH18" s="181" t="s">
        <v>133</v>
      </c>
      <c r="AI18" s="182" t="s">
        <v>119</v>
      </c>
      <c r="AJ18" s="182" t="s">
        <v>399</v>
      </c>
      <c r="AK18" s="152" t="s">
        <v>563</v>
      </c>
      <c r="AL18" s="152" t="s">
        <v>533</v>
      </c>
      <c r="AM18" s="183" t="s">
        <v>321</v>
      </c>
      <c r="AN18" s="178"/>
      <c r="AO18" s="178" t="s">
        <v>558</v>
      </c>
      <c r="AP18" s="178" t="s">
        <v>534</v>
      </c>
      <c r="AQ18" s="178"/>
      <c r="AR18" s="149" t="s">
        <v>535</v>
      </c>
      <c r="AS18" s="156"/>
      <c r="AT18" s="149" t="s">
        <v>514</v>
      </c>
      <c r="AU18" s="732">
        <v>0.13</v>
      </c>
      <c r="AV18" s="734">
        <v>7.0000000000000007E-2</v>
      </c>
      <c r="AW18" s="733" t="s">
        <v>564</v>
      </c>
      <c r="AX18" s="634" t="s">
        <v>537</v>
      </c>
      <c r="AY18" s="185"/>
      <c r="AZ18" s="184"/>
      <c r="BA18" s="156"/>
      <c r="BB18" s="156"/>
      <c r="BC18" s="185"/>
      <c r="BD18" s="185"/>
      <c r="BE18" s="191"/>
      <c r="BF18" s="191"/>
      <c r="BG18" s="185"/>
      <c r="BH18" s="184"/>
      <c r="BI18" s="157"/>
      <c r="BJ18" s="187"/>
    </row>
    <row r="19" spans="2:63" s="188" customFormat="1" ht="108.75" customHeight="1" x14ac:dyDescent="0.25">
      <c r="B19" s="177">
        <v>7</v>
      </c>
      <c r="C19" s="178" t="s">
        <v>565</v>
      </c>
      <c r="D19" s="147">
        <v>0.1</v>
      </c>
      <c r="E19" s="732">
        <v>0.16</v>
      </c>
      <c r="F19" s="734">
        <v>0.15</v>
      </c>
      <c r="G19" s="149">
        <f t="shared" si="3"/>
        <v>0.9375</v>
      </c>
      <c r="H19" s="150">
        <v>0.3</v>
      </c>
      <c r="I19" s="179"/>
      <c r="J19" s="149"/>
      <c r="K19" s="78">
        <v>0.24</v>
      </c>
      <c r="L19" s="179"/>
      <c r="M19" s="149"/>
      <c r="N19" s="78">
        <v>0.3</v>
      </c>
      <c r="O19" s="179"/>
      <c r="P19" s="149"/>
      <c r="Q19" s="78">
        <f t="shared" si="7"/>
        <v>1</v>
      </c>
      <c r="R19" s="150">
        <f t="shared" si="0"/>
        <v>0.15</v>
      </c>
      <c r="S19" s="180">
        <f t="shared" si="1"/>
        <v>0.15</v>
      </c>
      <c r="T19" s="180">
        <f t="shared" si="2"/>
        <v>1.4999999999999999E-2</v>
      </c>
      <c r="U19" s="178" t="s">
        <v>566</v>
      </c>
      <c r="V19" s="178" t="s">
        <v>567</v>
      </c>
      <c r="W19" s="181" t="s">
        <v>110</v>
      </c>
      <c r="X19" s="149" t="s">
        <v>529</v>
      </c>
      <c r="Y19" s="149" t="s">
        <v>530</v>
      </c>
      <c r="Z19" s="181" t="s">
        <v>119</v>
      </c>
      <c r="AA19" s="149" t="s">
        <v>531</v>
      </c>
      <c r="AB19" s="182" t="s">
        <v>115</v>
      </c>
      <c r="AC19" s="182" t="s">
        <v>110</v>
      </c>
      <c r="AD19" s="182" t="s">
        <v>148</v>
      </c>
      <c r="AE19" s="182" t="s">
        <v>117</v>
      </c>
      <c r="AF19" s="181" t="s">
        <v>133</v>
      </c>
      <c r="AG19" s="181">
        <v>2022</v>
      </c>
      <c r="AH19" s="181" t="s">
        <v>133</v>
      </c>
      <c r="AI19" s="182" t="s">
        <v>119</v>
      </c>
      <c r="AJ19" s="182" t="s">
        <v>399</v>
      </c>
      <c r="AK19" s="152" t="s">
        <v>532</v>
      </c>
      <c r="AL19" s="152" t="s">
        <v>533</v>
      </c>
      <c r="AM19" s="183" t="s">
        <v>321</v>
      </c>
      <c r="AN19" s="178"/>
      <c r="AO19" s="178" t="s">
        <v>558</v>
      </c>
      <c r="AP19" s="152" t="s">
        <v>534</v>
      </c>
      <c r="AQ19" s="152"/>
      <c r="AR19" s="149" t="s">
        <v>535</v>
      </c>
      <c r="AS19" s="156"/>
      <c r="AT19" s="149" t="s">
        <v>514</v>
      </c>
      <c r="AU19" s="732">
        <v>0.16</v>
      </c>
      <c r="AV19" s="734">
        <v>0.15</v>
      </c>
      <c r="AW19" s="733" t="s">
        <v>568</v>
      </c>
      <c r="AX19" s="634" t="s">
        <v>537</v>
      </c>
      <c r="AY19" s="184"/>
      <c r="AZ19" s="184"/>
      <c r="BA19" s="192"/>
      <c r="BB19" s="156"/>
      <c r="BC19" s="185"/>
      <c r="BD19" s="185"/>
      <c r="BE19" s="153"/>
      <c r="BF19" s="153"/>
      <c r="BG19" s="184"/>
      <c r="BH19" s="184"/>
      <c r="BI19" s="157"/>
      <c r="BJ19" s="193"/>
    </row>
    <row r="20" spans="2:63" s="196" customFormat="1" ht="112.5" customHeight="1" x14ac:dyDescent="0.25">
      <c r="B20" s="177">
        <v>8</v>
      </c>
      <c r="C20" s="178" t="s">
        <v>569</v>
      </c>
      <c r="D20" s="147">
        <v>0.1</v>
      </c>
      <c r="E20" s="732">
        <v>0.17</v>
      </c>
      <c r="F20" s="734">
        <v>0.16</v>
      </c>
      <c r="G20" s="149">
        <f t="shared" si="3"/>
        <v>0.94117647058823528</v>
      </c>
      <c r="H20" s="150">
        <v>0.3</v>
      </c>
      <c r="I20" s="179"/>
      <c r="J20" s="149"/>
      <c r="K20" s="78">
        <v>0.23</v>
      </c>
      <c r="L20" s="179"/>
      <c r="M20" s="149"/>
      <c r="N20" s="78">
        <v>0.3</v>
      </c>
      <c r="O20" s="179"/>
      <c r="P20" s="149"/>
      <c r="Q20" s="78">
        <f t="shared" si="7"/>
        <v>1</v>
      </c>
      <c r="R20" s="150">
        <f t="shared" si="0"/>
        <v>0.16</v>
      </c>
      <c r="S20" s="180">
        <f t="shared" si="1"/>
        <v>0.16</v>
      </c>
      <c r="T20" s="180">
        <f t="shared" si="2"/>
        <v>1.6E-2</v>
      </c>
      <c r="U20" s="178" t="s">
        <v>570</v>
      </c>
      <c r="V20" s="178" t="s">
        <v>571</v>
      </c>
      <c r="W20" s="181" t="s">
        <v>110</v>
      </c>
      <c r="X20" s="149" t="s">
        <v>529</v>
      </c>
      <c r="Y20" s="149" t="s">
        <v>530</v>
      </c>
      <c r="Z20" s="181" t="s">
        <v>119</v>
      </c>
      <c r="AA20" s="149" t="s">
        <v>531</v>
      </c>
      <c r="AB20" s="182" t="s">
        <v>115</v>
      </c>
      <c r="AC20" s="182" t="s">
        <v>110</v>
      </c>
      <c r="AD20" s="182" t="s">
        <v>148</v>
      </c>
      <c r="AE20" s="182" t="s">
        <v>117</v>
      </c>
      <c r="AF20" s="181" t="s">
        <v>133</v>
      </c>
      <c r="AG20" s="181">
        <v>2022</v>
      </c>
      <c r="AH20" s="181" t="s">
        <v>133</v>
      </c>
      <c r="AI20" s="182" t="s">
        <v>119</v>
      </c>
      <c r="AJ20" s="182" t="s">
        <v>399</v>
      </c>
      <c r="AK20" s="152" t="s">
        <v>532</v>
      </c>
      <c r="AL20" s="152" t="s">
        <v>533</v>
      </c>
      <c r="AM20" s="183" t="s">
        <v>321</v>
      </c>
      <c r="AN20" s="178"/>
      <c r="AO20" s="178" t="s">
        <v>558</v>
      </c>
      <c r="AP20" s="152" t="s">
        <v>534</v>
      </c>
      <c r="AQ20" s="152"/>
      <c r="AR20" s="149" t="s">
        <v>535</v>
      </c>
      <c r="AS20" s="194"/>
      <c r="AT20" s="149" t="s">
        <v>514</v>
      </c>
      <c r="AU20" s="732">
        <v>0.17</v>
      </c>
      <c r="AV20" s="734">
        <v>0.16</v>
      </c>
      <c r="AW20" s="733" t="s">
        <v>572</v>
      </c>
      <c r="AX20" s="634" t="s">
        <v>537</v>
      </c>
      <c r="AY20" s="184"/>
      <c r="AZ20" s="184"/>
      <c r="BA20" s="195"/>
      <c r="BB20" s="156"/>
      <c r="BC20" s="185"/>
      <c r="BD20" s="185"/>
      <c r="BE20" s="191"/>
      <c r="BF20" s="153"/>
      <c r="BG20" s="184"/>
      <c r="BH20" s="184"/>
      <c r="BI20" s="157"/>
      <c r="BJ20" s="187"/>
      <c r="BK20" s="188"/>
    </row>
    <row r="21" spans="2:63" s="196" customFormat="1" ht="112.5" customHeight="1" x14ac:dyDescent="0.25">
      <c r="B21" s="177">
        <v>9</v>
      </c>
      <c r="C21" s="178" t="s">
        <v>573</v>
      </c>
      <c r="D21" s="147">
        <v>0.1</v>
      </c>
      <c r="E21" s="732">
        <v>0.03</v>
      </c>
      <c r="F21" s="734">
        <v>0.03</v>
      </c>
      <c r="G21" s="149">
        <f t="shared" si="3"/>
        <v>1</v>
      </c>
      <c r="H21" s="150">
        <v>0.3</v>
      </c>
      <c r="I21" s="179"/>
      <c r="J21" s="149"/>
      <c r="K21" s="78">
        <v>0.37</v>
      </c>
      <c r="L21" s="179"/>
      <c r="M21" s="149"/>
      <c r="N21" s="78">
        <v>0.3</v>
      </c>
      <c r="O21" s="179"/>
      <c r="P21" s="149"/>
      <c r="Q21" s="78">
        <f t="shared" si="7"/>
        <v>1</v>
      </c>
      <c r="R21" s="150">
        <f t="shared" si="0"/>
        <v>0.03</v>
      </c>
      <c r="S21" s="180">
        <f t="shared" si="1"/>
        <v>0.03</v>
      </c>
      <c r="T21" s="180">
        <f t="shared" si="2"/>
        <v>3.0000000000000001E-3</v>
      </c>
      <c r="U21" s="178" t="s">
        <v>574</v>
      </c>
      <c r="V21" s="178" t="s">
        <v>575</v>
      </c>
      <c r="W21" s="181" t="s">
        <v>110</v>
      </c>
      <c r="X21" s="149" t="s">
        <v>529</v>
      </c>
      <c r="Y21" s="149" t="s">
        <v>530</v>
      </c>
      <c r="Z21" s="181" t="s">
        <v>119</v>
      </c>
      <c r="AA21" s="149" t="s">
        <v>531</v>
      </c>
      <c r="AB21" s="182" t="s">
        <v>115</v>
      </c>
      <c r="AC21" s="182" t="s">
        <v>110</v>
      </c>
      <c r="AD21" s="182" t="s">
        <v>148</v>
      </c>
      <c r="AE21" s="182" t="s">
        <v>117</v>
      </c>
      <c r="AF21" s="181" t="s">
        <v>133</v>
      </c>
      <c r="AG21" s="181">
        <v>2022</v>
      </c>
      <c r="AH21" s="181" t="s">
        <v>133</v>
      </c>
      <c r="AI21" s="182" t="s">
        <v>119</v>
      </c>
      <c r="AJ21" s="182" t="s">
        <v>399</v>
      </c>
      <c r="AK21" s="152" t="s">
        <v>563</v>
      </c>
      <c r="AL21" s="152" t="s">
        <v>533</v>
      </c>
      <c r="AM21" s="183" t="s">
        <v>321</v>
      </c>
      <c r="AN21" s="178"/>
      <c r="AO21" s="178" t="s">
        <v>558</v>
      </c>
      <c r="AP21" s="178" t="s">
        <v>534</v>
      </c>
      <c r="AQ21" s="178"/>
      <c r="AR21" s="149" t="s">
        <v>535</v>
      </c>
      <c r="AS21" s="156"/>
      <c r="AT21" s="149" t="s">
        <v>514</v>
      </c>
      <c r="AU21" s="732">
        <v>0.03</v>
      </c>
      <c r="AV21" s="734">
        <v>0.03</v>
      </c>
      <c r="AW21" s="733" t="s">
        <v>576</v>
      </c>
      <c r="AX21" s="634" t="s">
        <v>537</v>
      </c>
      <c r="AY21" s="184"/>
      <c r="AZ21" s="184"/>
      <c r="BA21" s="197"/>
      <c r="BB21" s="156"/>
      <c r="BC21" s="185"/>
      <c r="BD21" s="185"/>
      <c r="BE21" s="153"/>
      <c r="BF21" s="153"/>
      <c r="BG21" s="184"/>
      <c r="BH21" s="184"/>
      <c r="BI21" s="148"/>
      <c r="BJ21" s="187"/>
      <c r="BK21" s="188"/>
    </row>
    <row r="22" spans="2:63" s="196" customFormat="1" ht="110.25" customHeight="1" x14ac:dyDescent="0.25">
      <c r="B22" s="198">
        <v>10</v>
      </c>
      <c r="C22" s="199" t="s">
        <v>577</v>
      </c>
      <c r="D22" s="159">
        <v>0.1</v>
      </c>
      <c r="E22" s="732">
        <v>0.18</v>
      </c>
      <c r="F22" s="735">
        <v>0.15</v>
      </c>
      <c r="G22" s="149">
        <f t="shared" si="3"/>
        <v>0.83333333333333337</v>
      </c>
      <c r="H22" s="161">
        <v>0.3</v>
      </c>
      <c r="I22" s="200"/>
      <c r="J22" s="160"/>
      <c r="K22" s="100">
        <v>0.22</v>
      </c>
      <c r="L22" s="200"/>
      <c r="M22" s="160"/>
      <c r="N22" s="100">
        <v>0.3</v>
      </c>
      <c r="O22" s="200"/>
      <c r="P22" s="160"/>
      <c r="Q22" s="78">
        <f t="shared" si="7"/>
        <v>1</v>
      </c>
      <c r="R22" s="150">
        <f t="shared" si="0"/>
        <v>0.15</v>
      </c>
      <c r="S22" s="180">
        <f t="shared" si="1"/>
        <v>0.15</v>
      </c>
      <c r="T22" s="180">
        <f t="shared" si="2"/>
        <v>1.4999999999999999E-2</v>
      </c>
      <c r="U22" s="199" t="s">
        <v>578</v>
      </c>
      <c r="V22" s="199" t="s">
        <v>579</v>
      </c>
      <c r="W22" s="202" t="s">
        <v>131</v>
      </c>
      <c r="X22" s="167" t="s">
        <v>580</v>
      </c>
      <c r="Y22" s="167" t="s">
        <v>581</v>
      </c>
      <c r="Z22" s="202" t="s">
        <v>556</v>
      </c>
      <c r="AA22" s="160" t="s">
        <v>531</v>
      </c>
      <c r="AB22" s="203" t="s">
        <v>115</v>
      </c>
      <c r="AC22" s="202" t="s">
        <v>243</v>
      </c>
      <c r="AD22" s="203" t="s">
        <v>148</v>
      </c>
      <c r="AE22" s="203" t="s">
        <v>117</v>
      </c>
      <c r="AF22" s="202" t="s">
        <v>133</v>
      </c>
      <c r="AG22" s="202">
        <v>2022</v>
      </c>
      <c r="AH22" s="202" t="s">
        <v>133</v>
      </c>
      <c r="AI22" s="203" t="s">
        <v>119</v>
      </c>
      <c r="AJ22" s="203" t="s">
        <v>399</v>
      </c>
      <c r="AK22" s="163" t="s">
        <v>582</v>
      </c>
      <c r="AL22" s="163" t="s">
        <v>533</v>
      </c>
      <c r="AM22" s="204" t="s">
        <v>321</v>
      </c>
      <c r="AN22" s="199"/>
      <c r="AO22" s="199" t="s">
        <v>558</v>
      </c>
      <c r="AP22" s="163" t="s">
        <v>511</v>
      </c>
      <c r="AQ22" s="163"/>
      <c r="AR22" s="160" t="s">
        <v>535</v>
      </c>
      <c r="AS22" s="202"/>
      <c r="AT22" s="160" t="s">
        <v>514</v>
      </c>
      <c r="AU22" s="732">
        <v>0.18</v>
      </c>
      <c r="AV22" s="735">
        <v>0.15</v>
      </c>
      <c r="AW22" s="733" t="s">
        <v>583</v>
      </c>
      <c r="AX22" s="634" t="s">
        <v>537</v>
      </c>
      <c r="AY22" s="166"/>
      <c r="AZ22" s="166"/>
      <c r="BA22" s="205"/>
      <c r="BB22" s="167"/>
      <c r="BC22" s="164"/>
      <c r="BD22" s="164"/>
      <c r="BE22" s="206"/>
      <c r="BF22" s="207"/>
      <c r="BG22" s="166"/>
      <c r="BH22" s="166"/>
      <c r="BI22" s="168"/>
      <c r="BJ22" s="169"/>
      <c r="BK22" s="188"/>
    </row>
    <row r="23" spans="2:63" s="212" customFormat="1" x14ac:dyDescent="0.25">
      <c r="B23" s="196"/>
      <c r="C23" s="208"/>
      <c r="D23" s="209"/>
      <c r="E23" s="188"/>
      <c r="F23" s="736"/>
      <c r="G23" s="209"/>
      <c r="H23" s="188"/>
      <c r="I23" s="188"/>
      <c r="J23" s="188"/>
      <c r="K23" s="188"/>
      <c r="L23" s="188"/>
      <c r="M23" s="188"/>
      <c r="N23" s="188"/>
      <c r="O23" s="188"/>
      <c r="P23" s="188"/>
      <c r="Q23" s="188"/>
      <c r="R23" s="736"/>
      <c r="S23" s="188"/>
      <c r="T23" s="209"/>
      <c r="U23" s="208"/>
      <c r="V23" s="208"/>
      <c r="W23" s="188"/>
      <c r="X23" s="188"/>
      <c r="Y23" s="188"/>
      <c r="Z23" s="196"/>
      <c r="AA23" s="210"/>
      <c r="AB23" s="188"/>
      <c r="AC23" s="188"/>
      <c r="AD23" s="188"/>
      <c r="AE23" s="188"/>
      <c r="AF23" s="210"/>
      <c r="AG23" s="210"/>
      <c r="AH23" s="210"/>
      <c r="AI23" s="188"/>
      <c r="AJ23" s="188"/>
      <c r="AK23" s="208"/>
      <c r="AL23" s="211"/>
      <c r="AM23" s="211"/>
      <c r="AN23" s="211"/>
      <c r="AO23" s="211"/>
      <c r="AP23" s="208"/>
      <c r="AQ23" s="208"/>
      <c r="AR23" s="210"/>
      <c r="AS23" s="210"/>
      <c r="AT23" s="210"/>
      <c r="AV23" s="758"/>
      <c r="BE23" s="213"/>
      <c r="BK23" s="210"/>
    </row>
    <row r="24" spans="2:63" s="212" customFormat="1" x14ac:dyDescent="0.25">
      <c r="B24" s="196"/>
      <c r="C24" s="208"/>
      <c r="D24" s="209"/>
      <c r="E24" s="188"/>
      <c r="F24" s="188"/>
      <c r="G24" s="188"/>
      <c r="H24" s="188"/>
      <c r="I24" s="188"/>
      <c r="J24" s="188"/>
      <c r="K24" s="188"/>
      <c r="L24" s="188"/>
      <c r="M24" s="188"/>
      <c r="N24" s="188"/>
      <c r="O24" s="188"/>
      <c r="P24" s="188"/>
      <c r="Q24" s="188"/>
      <c r="R24" s="188"/>
      <c r="S24" s="188"/>
      <c r="T24" s="188"/>
      <c r="U24" s="208"/>
      <c r="V24" s="208"/>
      <c r="W24" s="188"/>
      <c r="X24" s="188"/>
      <c r="Y24" s="188"/>
      <c r="Z24" s="196"/>
      <c r="AA24" s="210"/>
      <c r="AB24" s="188"/>
      <c r="AC24" s="188"/>
      <c r="AD24" s="188"/>
      <c r="AE24" s="188"/>
      <c r="AF24" s="210"/>
      <c r="AG24" s="210"/>
      <c r="AH24" s="210"/>
      <c r="AI24" s="188"/>
      <c r="AJ24" s="188"/>
      <c r="AK24" s="208"/>
      <c r="AL24" s="211"/>
      <c r="AM24" s="211"/>
      <c r="AN24" s="211"/>
      <c r="AO24" s="211"/>
      <c r="AP24" s="208"/>
      <c r="AQ24" s="208"/>
      <c r="AR24" s="210"/>
      <c r="AS24" s="210"/>
      <c r="AT24" s="210"/>
      <c r="BE24" s="213"/>
      <c r="BK24" s="210"/>
    </row>
    <row r="25" spans="2:63" s="212" customFormat="1" x14ac:dyDescent="0.25">
      <c r="B25" s="196"/>
      <c r="C25" s="214"/>
      <c r="D25" s="209"/>
      <c r="E25" s="188"/>
      <c r="F25" s="188"/>
      <c r="G25" s="188"/>
      <c r="H25" s="188"/>
      <c r="I25" s="188"/>
      <c r="J25" s="188"/>
      <c r="K25" s="188"/>
      <c r="L25" s="188"/>
      <c r="M25" s="188"/>
      <c r="N25" s="188"/>
      <c r="O25" s="188"/>
      <c r="P25" s="188"/>
      <c r="Q25" s="188"/>
      <c r="R25" s="188"/>
      <c r="S25" s="188"/>
      <c r="T25" s="188"/>
      <c r="U25" s="208"/>
      <c r="V25" s="208"/>
      <c r="W25" s="188"/>
      <c r="X25" s="188"/>
      <c r="Y25" s="188"/>
      <c r="Z25" s="196"/>
      <c r="AA25" s="210"/>
      <c r="AB25" s="188"/>
      <c r="AC25" s="188"/>
      <c r="AD25" s="188"/>
      <c r="AE25" s="188"/>
      <c r="AF25" s="210"/>
      <c r="AG25" s="210"/>
      <c r="AH25" s="210"/>
      <c r="AI25" s="188"/>
      <c r="AJ25" s="188"/>
      <c r="AK25" s="208"/>
      <c r="AL25" s="211"/>
      <c r="AM25" s="211"/>
      <c r="AN25" s="211"/>
      <c r="AO25" s="211"/>
      <c r="AP25" s="208"/>
      <c r="AQ25" s="208"/>
      <c r="AR25" s="210"/>
      <c r="AS25" s="210"/>
      <c r="AT25" s="210"/>
      <c r="BE25" s="213"/>
      <c r="BK25" s="210"/>
    </row>
    <row r="26" spans="2:63" s="143" customFormat="1" x14ac:dyDescent="0.25">
      <c r="B26" s="215"/>
      <c r="C26" s="216"/>
      <c r="D26" s="217"/>
      <c r="E26" s="145"/>
      <c r="F26" s="145"/>
      <c r="G26" s="145"/>
      <c r="H26" s="145"/>
      <c r="I26" s="145"/>
      <c r="J26" s="145"/>
      <c r="K26" s="145"/>
      <c r="L26" s="145"/>
      <c r="M26" s="145"/>
      <c r="N26" s="145"/>
      <c r="O26" s="145"/>
      <c r="P26" s="145"/>
      <c r="Q26" s="145"/>
      <c r="R26" s="145"/>
      <c r="S26" s="145"/>
      <c r="T26" s="145"/>
      <c r="U26" s="216"/>
      <c r="V26" s="216"/>
      <c r="W26" s="145"/>
      <c r="X26" s="145"/>
      <c r="Y26" s="145"/>
      <c r="Z26" s="215"/>
      <c r="AA26" s="141"/>
      <c r="AB26" s="145"/>
      <c r="AC26" s="145"/>
      <c r="AD26" s="145"/>
      <c r="AE26" s="145"/>
      <c r="AF26" s="141"/>
      <c r="AG26" s="141"/>
      <c r="AH26" s="141"/>
      <c r="AI26" s="145"/>
      <c r="AJ26" s="145"/>
      <c r="AK26" s="216"/>
      <c r="AL26" s="142"/>
      <c r="AM26" s="142"/>
      <c r="AN26" s="142"/>
      <c r="AO26" s="142"/>
      <c r="AP26" s="216"/>
      <c r="AQ26" s="216"/>
      <c r="AR26" s="141"/>
      <c r="AS26" s="141"/>
      <c r="AT26" s="141"/>
      <c r="BE26" s="218"/>
      <c r="BK26" s="141"/>
    </row>
    <row r="27" spans="2:63" s="143" customFormat="1" x14ac:dyDescent="0.25">
      <c r="B27" s="215"/>
      <c r="C27" s="216"/>
      <c r="D27" s="217"/>
      <c r="E27" s="145"/>
      <c r="F27" s="145"/>
      <c r="G27" s="145"/>
      <c r="H27" s="145"/>
      <c r="I27" s="145"/>
      <c r="J27" s="145"/>
      <c r="K27" s="145"/>
      <c r="L27" s="145"/>
      <c r="M27" s="145"/>
      <c r="N27" s="145"/>
      <c r="O27" s="145"/>
      <c r="P27" s="145"/>
      <c r="Q27" s="145"/>
      <c r="R27" s="145"/>
      <c r="S27" s="145"/>
      <c r="T27" s="145"/>
      <c r="U27" s="216"/>
      <c r="V27" s="216"/>
      <c r="W27" s="145"/>
      <c r="X27" s="145"/>
      <c r="Y27" s="145"/>
      <c r="Z27" s="215"/>
      <c r="AA27" s="141"/>
      <c r="AB27" s="145"/>
      <c r="AC27" s="145"/>
      <c r="AD27" s="145"/>
      <c r="AE27" s="145"/>
      <c r="AF27" s="141"/>
      <c r="AG27" s="141"/>
      <c r="AH27" s="141"/>
      <c r="AI27" s="145"/>
      <c r="AJ27" s="145"/>
      <c r="AK27" s="216"/>
      <c r="AL27" s="142"/>
      <c r="AM27" s="142"/>
      <c r="AN27" s="142"/>
      <c r="AO27" s="142"/>
      <c r="AP27" s="216"/>
      <c r="AQ27" s="216"/>
      <c r="AR27" s="141"/>
      <c r="AS27" s="141"/>
      <c r="AT27" s="141"/>
      <c r="BE27" s="219"/>
      <c r="BK27" s="141"/>
    </row>
    <row r="28" spans="2:63" s="143" customFormat="1" x14ac:dyDescent="0.25">
      <c r="B28" s="215"/>
      <c r="C28" s="216"/>
      <c r="D28" s="217"/>
      <c r="E28" s="145"/>
      <c r="F28" s="145"/>
      <c r="G28" s="145"/>
      <c r="H28" s="145"/>
      <c r="I28" s="145"/>
      <c r="J28" s="145"/>
      <c r="K28" s="145"/>
      <c r="L28" s="145"/>
      <c r="M28" s="145"/>
      <c r="N28" s="145"/>
      <c r="O28" s="145"/>
      <c r="P28" s="145"/>
      <c r="Q28" s="145"/>
      <c r="R28" s="145"/>
      <c r="S28" s="145"/>
      <c r="T28" s="145"/>
      <c r="U28" s="216"/>
      <c r="V28" s="216"/>
      <c r="W28" s="145"/>
      <c r="X28" s="145"/>
      <c r="Y28" s="145"/>
      <c r="Z28" s="215"/>
      <c r="AA28" s="141"/>
      <c r="AB28" s="145"/>
      <c r="AC28" s="145"/>
      <c r="AD28" s="145"/>
      <c r="AE28" s="145"/>
      <c r="AF28" s="141"/>
      <c r="AG28" s="141"/>
      <c r="AH28" s="141"/>
      <c r="AI28" s="145"/>
      <c r="AJ28" s="145"/>
      <c r="AK28" s="216"/>
      <c r="AL28" s="142"/>
      <c r="AM28" s="142"/>
      <c r="AN28" s="142"/>
      <c r="AO28" s="142"/>
      <c r="AP28" s="216"/>
      <c r="AQ28" s="216"/>
      <c r="AR28" s="141"/>
      <c r="AS28" s="141"/>
      <c r="AT28" s="141"/>
      <c r="BE28" s="219"/>
      <c r="BK28" s="141"/>
    </row>
    <row r="29" spans="2:63" s="143" customFormat="1" x14ac:dyDescent="0.25">
      <c r="B29" s="215"/>
      <c r="C29" s="216"/>
      <c r="D29" s="217"/>
      <c r="E29" s="145"/>
      <c r="F29" s="145"/>
      <c r="G29" s="145"/>
      <c r="H29" s="145"/>
      <c r="I29" s="145"/>
      <c r="J29" s="145"/>
      <c r="K29" s="145"/>
      <c r="L29" s="145"/>
      <c r="M29" s="145"/>
      <c r="N29" s="145"/>
      <c r="O29" s="145"/>
      <c r="P29" s="145"/>
      <c r="Q29" s="145"/>
      <c r="R29" s="145"/>
      <c r="S29" s="145"/>
      <c r="T29" s="145"/>
      <c r="U29" s="216"/>
      <c r="V29" s="216"/>
      <c r="W29" s="145"/>
      <c r="X29" s="145"/>
      <c r="Y29" s="145"/>
      <c r="Z29" s="215"/>
      <c r="AA29" s="141"/>
      <c r="AB29" s="145"/>
      <c r="AC29" s="145"/>
      <c r="AD29" s="145"/>
      <c r="AE29" s="145"/>
      <c r="AF29" s="141"/>
      <c r="AG29" s="141"/>
      <c r="AH29" s="141"/>
      <c r="AI29" s="145"/>
      <c r="AJ29" s="145"/>
      <c r="AK29" s="216"/>
      <c r="AL29" s="142"/>
      <c r="AM29" s="142"/>
      <c r="AN29" s="142"/>
      <c r="AO29" s="142"/>
      <c r="AP29" s="216"/>
      <c r="AQ29" s="216"/>
      <c r="AR29" s="141"/>
      <c r="AS29" s="141"/>
      <c r="AT29" s="141"/>
      <c r="BE29" s="219"/>
      <c r="BK29" s="141"/>
    </row>
    <row r="30" spans="2:63" s="143" customFormat="1" x14ac:dyDescent="0.25">
      <c r="B30" s="215"/>
      <c r="C30" s="216"/>
      <c r="D30" s="217"/>
      <c r="E30" s="145"/>
      <c r="F30" s="145"/>
      <c r="G30" s="145"/>
      <c r="H30" s="145"/>
      <c r="I30" s="145"/>
      <c r="J30" s="145"/>
      <c r="K30" s="145"/>
      <c r="L30" s="145"/>
      <c r="M30" s="145"/>
      <c r="N30" s="145"/>
      <c r="O30" s="145"/>
      <c r="P30" s="145"/>
      <c r="Q30" s="145"/>
      <c r="R30" s="145"/>
      <c r="S30" s="145"/>
      <c r="T30" s="145"/>
      <c r="U30" s="216"/>
      <c r="V30" s="216"/>
      <c r="W30" s="145"/>
      <c r="X30" s="145"/>
      <c r="Y30" s="145"/>
      <c r="Z30" s="215"/>
      <c r="AA30" s="141"/>
      <c r="AB30" s="145"/>
      <c r="AC30" s="145"/>
      <c r="AD30" s="145"/>
      <c r="AE30" s="145"/>
      <c r="AF30" s="141"/>
      <c r="AG30" s="141"/>
      <c r="AH30" s="141"/>
      <c r="AI30" s="145"/>
      <c r="AJ30" s="145"/>
      <c r="AK30" s="216"/>
      <c r="AL30" s="142"/>
      <c r="AM30" s="142"/>
      <c r="AN30" s="142"/>
      <c r="AO30" s="142"/>
      <c r="AP30" s="216"/>
      <c r="AQ30" s="216"/>
      <c r="AR30" s="141"/>
      <c r="AS30" s="141"/>
      <c r="AT30" s="141"/>
      <c r="BE30" s="219"/>
      <c r="BK30" s="141"/>
    </row>
    <row r="31" spans="2:63" s="143" customFormat="1" x14ac:dyDescent="0.25">
      <c r="B31" s="215"/>
      <c r="C31" s="216"/>
      <c r="D31" s="217"/>
      <c r="E31" s="145"/>
      <c r="F31" s="145"/>
      <c r="G31" s="145"/>
      <c r="H31" s="145"/>
      <c r="I31" s="145"/>
      <c r="J31" s="145"/>
      <c r="K31" s="145"/>
      <c r="L31" s="145"/>
      <c r="M31" s="145"/>
      <c r="N31" s="145"/>
      <c r="O31" s="145"/>
      <c r="P31" s="145"/>
      <c r="Q31" s="145"/>
      <c r="R31" s="145"/>
      <c r="S31" s="145"/>
      <c r="T31" s="145"/>
      <c r="U31" s="216"/>
      <c r="V31" s="216"/>
      <c r="W31" s="145"/>
      <c r="X31" s="145"/>
      <c r="Y31" s="145"/>
      <c r="Z31" s="215"/>
      <c r="AA31" s="141"/>
      <c r="AB31" s="145"/>
      <c r="AC31" s="145"/>
      <c r="AD31" s="145"/>
      <c r="AE31" s="145"/>
      <c r="AF31" s="141"/>
      <c r="AG31" s="141"/>
      <c r="AH31" s="141"/>
      <c r="AI31" s="145"/>
      <c r="AJ31" s="145"/>
      <c r="AK31" s="216"/>
      <c r="AL31" s="142"/>
      <c r="AM31" s="142"/>
      <c r="AN31" s="142"/>
      <c r="AO31" s="142"/>
      <c r="AP31" s="216"/>
      <c r="AQ31" s="216"/>
      <c r="AR31" s="141"/>
      <c r="AS31" s="141"/>
      <c r="AT31" s="141"/>
      <c r="BE31" s="219"/>
      <c r="BK31" s="141"/>
    </row>
    <row r="32" spans="2:63" s="143" customFormat="1" x14ac:dyDescent="0.25">
      <c r="B32" s="215"/>
      <c r="C32" s="216"/>
      <c r="D32" s="217"/>
      <c r="E32" s="145"/>
      <c r="F32" s="145"/>
      <c r="G32" s="145"/>
      <c r="H32" s="145"/>
      <c r="I32" s="145"/>
      <c r="J32" s="145"/>
      <c r="K32" s="145"/>
      <c r="L32" s="145"/>
      <c r="M32" s="145"/>
      <c r="N32" s="145"/>
      <c r="O32" s="145"/>
      <c r="P32" s="145"/>
      <c r="Q32" s="145"/>
      <c r="R32" s="145"/>
      <c r="S32" s="145"/>
      <c r="T32" s="145"/>
      <c r="U32" s="216"/>
      <c r="V32" s="216"/>
      <c r="W32" s="145"/>
      <c r="X32" s="145"/>
      <c r="Y32" s="145"/>
      <c r="Z32" s="215"/>
      <c r="AA32" s="141"/>
      <c r="AB32" s="145"/>
      <c r="AC32" s="145"/>
      <c r="AD32" s="145"/>
      <c r="AE32" s="145"/>
      <c r="AF32" s="141"/>
      <c r="AG32" s="141"/>
      <c r="AH32" s="141"/>
      <c r="AI32" s="145"/>
      <c r="AJ32" s="145"/>
      <c r="AK32" s="216"/>
      <c r="AL32" s="142"/>
      <c r="AM32" s="142"/>
      <c r="AN32" s="142"/>
      <c r="AO32" s="142"/>
      <c r="AP32" s="216"/>
      <c r="AQ32" s="216"/>
      <c r="AR32" s="141"/>
      <c r="AS32" s="141"/>
      <c r="AT32" s="141"/>
      <c r="BE32" s="219"/>
      <c r="BK32" s="141"/>
    </row>
    <row r="33" spans="2:63" s="143" customFormat="1" x14ac:dyDescent="0.25">
      <c r="B33" s="215"/>
      <c r="C33" s="171"/>
      <c r="D33" s="217"/>
      <c r="E33" s="145"/>
      <c r="F33" s="145"/>
      <c r="G33" s="145"/>
      <c r="H33" s="145"/>
      <c r="I33" s="145"/>
      <c r="J33" s="145"/>
      <c r="K33" s="145"/>
      <c r="L33" s="145"/>
      <c r="M33" s="145"/>
      <c r="N33" s="145"/>
      <c r="O33" s="145"/>
      <c r="P33" s="145"/>
      <c r="Q33" s="145"/>
      <c r="R33" s="145"/>
      <c r="S33" s="145"/>
      <c r="T33" s="145"/>
      <c r="U33" s="216"/>
      <c r="V33" s="216"/>
      <c r="W33" s="145"/>
      <c r="X33" s="145"/>
      <c r="Y33" s="145"/>
      <c r="Z33" s="215"/>
      <c r="AA33" s="141"/>
      <c r="AB33" s="145"/>
      <c r="AC33" s="145"/>
      <c r="AD33" s="145"/>
      <c r="AE33" s="145"/>
      <c r="AF33" s="141"/>
      <c r="AG33" s="141"/>
      <c r="AH33" s="141"/>
      <c r="AI33" s="145"/>
      <c r="AJ33" s="145"/>
      <c r="AK33" s="216"/>
      <c r="AL33" s="142"/>
      <c r="AM33" s="142"/>
      <c r="AN33" s="142"/>
      <c r="AO33" s="142"/>
      <c r="AP33" s="216"/>
      <c r="AQ33" s="216"/>
      <c r="AR33" s="141"/>
      <c r="AS33" s="141"/>
      <c r="AT33" s="141"/>
      <c r="BK33" s="141"/>
    </row>
    <row r="34" spans="2:63" s="143" customFormat="1" x14ac:dyDescent="0.25">
      <c r="B34" s="215"/>
      <c r="C34" s="216"/>
      <c r="D34" s="217"/>
      <c r="E34" s="145"/>
      <c r="F34" s="145"/>
      <c r="G34" s="145"/>
      <c r="H34" s="145"/>
      <c r="I34" s="145"/>
      <c r="J34" s="145"/>
      <c r="K34" s="145"/>
      <c r="L34" s="145"/>
      <c r="M34" s="145"/>
      <c r="N34" s="145"/>
      <c r="O34" s="145"/>
      <c r="P34" s="145"/>
      <c r="Q34" s="145"/>
      <c r="R34" s="145"/>
      <c r="S34" s="145"/>
      <c r="T34" s="145"/>
      <c r="U34" s="216"/>
      <c r="V34" s="216"/>
      <c r="W34" s="145"/>
      <c r="X34" s="145"/>
      <c r="Y34" s="145"/>
      <c r="Z34" s="215"/>
      <c r="AA34" s="141"/>
      <c r="AB34" s="145"/>
      <c r="AC34" s="145"/>
      <c r="AD34" s="145"/>
      <c r="AE34" s="145"/>
      <c r="AF34" s="141"/>
      <c r="AG34" s="141"/>
      <c r="AH34" s="141"/>
      <c r="AI34" s="145"/>
      <c r="AJ34" s="145"/>
      <c r="AK34" s="216"/>
      <c r="AL34" s="142"/>
      <c r="AM34" s="142"/>
      <c r="AN34" s="142"/>
      <c r="AO34" s="142"/>
      <c r="AP34" s="216"/>
      <c r="AQ34" s="216"/>
      <c r="AR34" s="141"/>
      <c r="AS34" s="141"/>
      <c r="AT34" s="141"/>
      <c r="BK34" s="141"/>
    </row>
    <row r="35" spans="2:63" s="143" customFormat="1" x14ac:dyDescent="0.25">
      <c r="B35" s="215"/>
      <c r="C35" s="216"/>
      <c r="D35" s="217"/>
      <c r="E35" s="145"/>
      <c r="F35" s="145"/>
      <c r="G35" s="145"/>
      <c r="H35" s="145"/>
      <c r="I35" s="145"/>
      <c r="J35" s="145"/>
      <c r="K35" s="145"/>
      <c r="L35" s="145"/>
      <c r="M35" s="145"/>
      <c r="N35" s="145"/>
      <c r="O35" s="145"/>
      <c r="P35" s="145"/>
      <c r="Q35" s="145"/>
      <c r="R35" s="145"/>
      <c r="S35" s="145"/>
      <c r="T35" s="145"/>
      <c r="U35" s="216"/>
      <c r="V35" s="216"/>
      <c r="W35" s="145"/>
      <c r="X35" s="145"/>
      <c r="Y35" s="145"/>
      <c r="Z35" s="215"/>
      <c r="AA35" s="141"/>
      <c r="AB35" s="145"/>
      <c r="AC35" s="145"/>
      <c r="AD35" s="145"/>
      <c r="AE35" s="145"/>
      <c r="AF35" s="141"/>
      <c r="AG35" s="141"/>
      <c r="AH35" s="141"/>
      <c r="AI35" s="145"/>
      <c r="AJ35" s="145"/>
      <c r="AK35" s="216"/>
      <c r="AL35" s="142"/>
      <c r="AM35" s="142"/>
      <c r="AN35" s="142"/>
      <c r="AO35" s="142"/>
      <c r="AP35" s="216"/>
      <c r="AQ35" s="216"/>
      <c r="AR35" s="141"/>
      <c r="AS35" s="141"/>
      <c r="AT35" s="141"/>
      <c r="BK35" s="141"/>
    </row>
    <row r="36" spans="2:63" s="143" customFormat="1" x14ac:dyDescent="0.25">
      <c r="B36" s="215"/>
      <c r="C36" s="216"/>
      <c r="D36" s="217"/>
      <c r="E36" s="145"/>
      <c r="F36" s="145"/>
      <c r="G36" s="145"/>
      <c r="H36" s="145"/>
      <c r="I36" s="145"/>
      <c r="J36" s="145"/>
      <c r="K36" s="145"/>
      <c r="L36" s="145"/>
      <c r="M36" s="145"/>
      <c r="N36" s="145"/>
      <c r="O36" s="145"/>
      <c r="P36" s="145"/>
      <c r="Q36" s="145"/>
      <c r="R36" s="145"/>
      <c r="S36" s="145"/>
      <c r="T36" s="145"/>
      <c r="U36" s="216"/>
      <c r="V36" s="216"/>
      <c r="W36" s="145"/>
      <c r="X36" s="145"/>
      <c r="Y36" s="145"/>
      <c r="Z36" s="215"/>
      <c r="AA36" s="141"/>
      <c r="AB36" s="145"/>
      <c r="AC36" s="145"/>
      <c r="AD36" s="145"/>
      <c r="AE36" s="145"/>
      <c r="AF36" s="141"/>
      <c r="AG36" s="141"/>
      <c r="AH36" s="141"/>
      <c r="AI36" s="145"/>
      <c r="AJ36" s="145"/>
      <c r="AK36" s="216"/>
      <c r="AL36" s="142"/>
      <c r="AM36" s="142"/>
      <c r="AN36" s="142"/>
      <c r="AO36" s="142"/>
      <c r="AP36" s="216"/>
      <c r="AQ36" s="216"/>
      <c r="AR36" s="141"/>
      <c r="AS36" s="141"/>
      <c r="AT36" s="141"/>
      <c r="BK36" s="141"/>
    </row>
    <row r="37" spans="2:63" s="143" customFormat="1" x14ac:dyDescent="0.25">
      <c r="B37" s="215"/>
      <c r="C37" s="216"/>
      <c r="D37" s="217"/>
      <c r="E37" s="145"/>
      <c r="F37" s="145"/>
      <c r="G37" s="145"/>
      <c r="H37" s="145"/>
      <c r="I37" s="145"/>
      <c r="J37" s="145"/>
      <c r="K37" s="145"/>
      <c r="L37" s="145"/>
      <c r="M37" s="145"/>
      <c r="N37" s="145"/>
      <c r="O37" s="145"/>
      <c r="P37" s="145"/>
      <c r="Q37" s="145"/>
      <c r="R37" s="145"/>
      <c r="S37" s="145"/>
      <c r="T37" s="145"/>
      <c r="U37" s="216"/>
      <c r="V37" s="216"/>
      <c r="W37" s="145"/>
      <c r="X37" s="145"/>
      <c r="Y37" s="145"/>
      <c r="Z37" s="215"/>
      <c r="AA37" s="141"/>
      <c r="AB37" s="145"/>
      <c r="AC37" s="145"/>
      <c r="AD37" s="145"/>
      <c r="AE37" s="145"/>
      <c r="AF37" s="141"/>
      <c r="AG37" s="141"/>
      <c r="AH37" s="141"/>
      <c r="AI37" s="145"/>
      <c r="AJ37" s="145"/>
      <c r="AK37" s="216"/>
      <c r="AL37" s="142"/>
      <c r="AM37" s="142"/>
      <c r="AN37" s="142"/>
      <c r="AO37" s="142"/>
      <c r="AP37" s="216"/>
      <c r="AQ37" s="216"/>
      <c r="AR37" s="141"/>
      <c r="AS37" s="141"/>
      <c r="AT37" s="141"/>
      <c r="BK37" s="141"/>
    </row>
    <row r="38" spans="2:63" s="143" customFormat="1" x14ac:dyDescent="0.25">
      <c r="B38" s="215"/>
      <c r="C38" s="216"/>
      <c r="D38" s="217"/>
      <c r="E38" s="145"/>
      <c r="F38" s="145"/>
      <c r="G38" s="145"/>
      <c r="H38" s="145"/>
      <c r="I38" s="145"/>
      <c r="J38" s="145"/>
      <c r="K38" s="145"/>
      <c r="L38" s="145"/>
      <c r="M38" s="145"/>
      <c r="N38" s="145"/>
      <c r="O38" s="145"/>
      <c r="P38" s="145"/>
      <c r="Q38" s="145"/>
      <c r="R38" s="145"/>
      <c r="S38" s="145"/>
      <c r="T38" s="145"/>
      <c r="U38" s="216"/>
      <c r="V38" s="216"/>
      <c r="W38" s="145"/>
      <c r="X38" s="145"/>
      <c r="Y38" s="145"/>
      <c r="Z38" s="215"/>
      <c r="AA38" s="141"/>
      <c r="AB38" s="145"/>
      <c r="AC38" s="145"/>
      <c r="AD38" s="145"/>
      <c r="AE38" s="145"/>
      <c r="AF38" s="141"/>
      <c r="AG38" s="141"/>
      <c r="AH38" s="141"/>
      <c r="AI38" s="145"/>
      <c r="AJ38" s="145"/>
      <c r="AK38" s="216"/>
      <c r="AL38" s="142"/>
      <c r="AM38" s="142"/>
      <c r="AN38" s="142"/>
      <c r="AO38" s="142"/>
      <c r="AP38" s="216"/>
      <c r="AQ38" s="216"/>
      <c r="AR38" s="141"/>
      <c r="AS38" s="141"/>
      <c r="AT38" s="141"/>
      <c r="BK38" s="141"/>
    </row>
    <row r="39" spans="2:63" s="143" customFormat="1" x14ac:dyDescent="0.25">
      <c r="B39" s="215"/>
      <c r="C39" s="216"/>
      <c r="D39" s="217"/>
      <c r="E39" s="145"/>
      <c r="F39" s="145"/>
      <c r="G39" s="145"/>
      <c r="H39" s="145"/>
      <c r="I39" s="145"/>
      <c r="J39" s="145"/>
      <c r="K39" s="145"/>
      <c r="L39" s="145"/>
      <c r="M39" s="145"/>
      <c r="N39" s="145"/>
      <c r="O39" s="145"/>
      <c r="P39" s="145"/>
      <c r="Q39" s="145"/>
      <c r="R39" s="145"/>
      <c r="S39" s="145"/>
      <c r="T39" s="145"/>
      <c r="U39" s="216"/>
      <c r="V39" s="216"/>
      <c r="W39" s="145"/>
      <c r="X39" s="145"/>
      <c r="Y39" s="145"/>
      <c r="Z39" s="215"/>
      <c r="AA39" s="141"/>
      <c r="AB39" s="145"/>
      <c r="AC39" s="145"/>
      <c r="AD39" s="145"/>
      <c r="AE39" s="145"/>
      <c r="AF39" s="141"/>
      <c r="AG39" s="141"/>
      <c r="AH39" s="141"/>
      <c r="AI39" s="145"/>
      <c r="AJ39" s="145"/>
      <c r="AK39" s="216"/>
      <c r="AL39" s="142"/>
      <c r="AM39" s="142"/>
      <c r="AN39" s="142"/>
      <c r="AO39" s="142"/>
      <c r="AP39" s="216"/>
      <c r="AQ39" s="216"/>
      <c r="AR39" s="141"/>
      <c r="AS39" s="141"/>
      <c r="AT39" s="141"/>
      <c r="BK39" s="141"/>
    </row>
    <row r="40" spans="2:63" s="143" customFormat="1" x14ac:dyDescent="0.25">
      <c r="B40" s="215"/>
      <c r="C40" s="216"/>
      <c r="D40" s="217"/>
      <c r="E40" s="145"/>
      <c r="F40" s="145"/>
      <c r="G40" s="145"/>
      <c r="H40" s="145"/>
      <c r="I40" s="145"/>
      <c r="J40" s="145"/>
      <c r="K40" s="145"/>
      <c r="L40" s="145"/>
      <c r="M40" s="145"/>
      <c r="N40" s="145"/>
      <c r="O40" s="145"/>
      <c r="P40" s="145"/>
      <c r="Q40" s="145"/>
      <c r="R40" s="145"/>
      <c r="S40" s="145"/>
      <c r="T40" s="145"/>
      <c r="U40" s="216"/>
      <c r="V40" s="216"/>
      <c r="W40" s="145"/>
      <c r="X40" s="145"/>
      <c r="Y40" s="145"/>
      <c r="Z40" s="215"/>
      <c r="AA40" s="141"/>
      <c r="AB40" s="145"/>
      <c r="AC40" s="145"/>
      <c r="AD40" s="145"/>
      <c r="AE40" s="145"/>
      <c r="AF40" s="141"/>
      <c r="AG40" s="141"/>
      <c r="AH40" s="141"/>
      <c r="AI40" s="145"/>
      <c r="AJ40" s="145"/>
      <c r="AK40" s="216"/>
      <c r="AL40" s="142"/>
      <c r="AM40" s="142"/>
      <c r="AN40" s="142"/>
      <c r="AO40" s="142"/>
      <c r="AP40" s="216"/>
      <c r="AQ40" s="216"/>
      <c r="AR40" s="141"/>
      <c r="AS40" s="141"/>
      <c r="AT40" s="141"/>
      <c r="BK40" s="141"/>
    </row>
    <row r="41" spans="2:63" s="143" customFormat="1" x14ac:dyDescent="0.25">
      <c r="B41" s="215"/>
      <c r="C41" s="216"/>
      <c r="D41" s="217"/>
      <c r="E41" s="145"/>
      <c r="F41" s="145"/>
      <c r="G41" s="145"/>
      <c r="H41" s="145"/>
      <c r="I41" s="145"/>
      <c r="J41" s="145"/>
      <c r="K41" s="145"/>
      <c r="L41" s="145"/>
      <c r="M41" s="145"/>
      <c r="N41" s="145"/>
      <c r="O41" s="145"/>
      <c r="P41" s="145"/>
      <c r="Q41" s="145"/>
      <c r="R41" s="145"/>
      <c r="S41" s="145"/>
      <c r="T41" s="145"/>
      <c r="U41" s="216"/>
      <c r="V41" s="216"/>
      <c r="W41" s="145"/>
      <c r="X41" s="145"/>
      <c r="Y41" s="145"/>
      <c r="Z41" s="215"/>
      <c r="AA41" s="141"/>
      <c r="AB41" s="145"/>
      <c r="AC41" s="145"/>
      <c r="AD41" s="145"/>
      <c r="AE41" s="145"/>
      <c r="AF41" s="141"/>
      <c r="AG41" s="141"/>
      <c r="AH41" s="141"/>
      <c r="AI41" s="145"/>
      <c r="AJ41" s="145"/>
      <c r="AK41" s="216"/>
      <c r="AL41" s="142"/>
      <c r="AM41" s="142"/>
      <c r="AN41" s="142"/>
      <c r="AO41" s="142"/>
      <c r="AP41" s="216"/>
      <c r="AQ41" s="216"/>
      <c r="AR41" s="141"/>
      <c r="AS41" s="141"/>
      <c r="AT41" s="141"/>
      <c r="BK41" s="141"/>
    </row>
    <row r="42" spans="2:63" s="143" customFormat="1" x14ac:dyDescent="0.25">
      <c r="C42" s="142"/>
      <c r="D42" s="141"/>
      <c r="E42" s="141"/>
      <c r="F42" s="141"/>
      <c r="G42" s="141"/>
      <c r="H42" s="141"/>
      <c r="I42" s="141"/>
      <c r="J42" s="141"/>
      <c r="K42" s="141"/>
      <c r="L42" s="141"/>
      <c r="M42" s="141"/>
      <c r="N42" s="141"/>
      <c r="O42" s="141"/>
      <c r="P42" s="141"/>
      <c r="Q42" s="141"/>
      <c r="R42" s="141"/>
      <c r="S42" s="141"/>
      <c r="T42" s="141"/>
      <c r="U42" s="142"/>
      <c r="V42" s="142"/>
      <c r="W42" s="141"/>
      <c r="X42" s="141"/>
      <c r="Y42" s="141"/>
      <c r="Z42" s="215"/>
      <c r="AA42" s="141"/>
      <c r="AB42" s="145"/>
      <c r="AC42" s="145"/>
      <c r="AD42" s="145"/>
      <c r="AE42" s="145"/>
      <c r="AF42" s="141"/>
      <c r="AG42" s="141"/>
      <c r="AH42" s="141"/>
      <c r="AI42" s="145"/>
      <c r="AJ42" s="145"/>
      <c r="AK42" s="216"/>
      <c r="AL42" s="142"/>
      <c r="AM42" s="142"/>
      <c r="AN42" s="142"/>
      <c r="AO42" s="142"/>
      <c r="AP42" s="216"/>
      <c r="AQ42" s="216"/>
      <c r="AR42" s="141"/>
      <c r="AS42" s="141"/>
      <c r="AT42" s="141"/>
      <c r="BK42" s="141"/>
    </row>
    <row r="43" spans="2:63" s="143" customFormat="1" x14ac:dyDescent="0.25">
      <c r="C43" s="142"/>
      <c r="D43" s="141"/>
      <c r="E43" s="141"/>
      <c r="F43" s="141"/>
      <c r="G43" s="141"/>
      <c r="H43" s="141"/>
      <c r="I43" s="141"/>
      <c r="J43" s="141"/>
      <c r="K43" s="141"/>
      <c r="L43" s="141"/>
      <c r="M43" s="141"/>
      <c r="N43" s="141"/>
      <c r="O43" s="141"/>
      <c r="P43" s="141"/>
      <c r="Q43" s="141"/>
      <c r="R43" s="141"/>
      <c r="S43" s="141"/>
      <c r="T43" s="141"/>
      <c r="U43" s="142"/>
      <c r="V43" s="142"/>
      <c r="W43" s="141"/>
      <c r="X43" s="141"/>
      <c r="Y43" s="141"/>
      <c r="Z43" s="215"/>
      <c r="AA43" s="141"/>
      <c r="AB43" s="145"/>
      <c r="AC43" s="145"/>
      <c r="AD43" s="145"/>
      <c r="AE43" s="145"/>
      <c r="AF43" s="141"/>
      <c r="AG43" s="141"/>
      <c r="AH43" s="141"/>
      <c r="AI43" s="145"/>
      <c r="AJ43" s="145"/>
      <c r="AK43" s="216"/>
      <c r="AL43" s="142"/>
      <c r="AM43" s="142"/>
      <c r="AN43" s="142"/>
      <c r="AO43" s="142"/>
      <c r="AP43" s="216"/>
      <c r="AQ43" s="216"/>
      <c r="AR43" s="141"/>
      <c r="AS43" s="141"/>
      <c r="AT43" s="141"/>
      <c r="BK43" s="141"/>
    </row>
    <row r="44" spans="2:63" s="143" customFormat="1" x14ac:dyDescent="0.25">
      <c r="C44" s="142"/>
      <c r="D44" s="141"/>
      <c r="E44" s="141"/>
      <c r="F44" s="141"/>
      <c r="G44" s="141"/>
      <c r="H44" s="141"/>
      <c r="I44" s="141"/>
      <c r="J44" s="141"/>
      <c r="K44" s="141"/>
      <c r="L44" s="141"/>
      <c r="M44" s="141"/>
      <c r="N44" s="141"/>
      <c r="O44" s="141"/>
      <c r="P44" s="141"/>
      <c r="Q44" s="141"/>
      <c r="R44" s="141"/>
      <c r="S44" s="141"/>
      <c r="T44" s="141"/>
      <c r="U44" s="142"/>
      <c r="V44" s="142"/>
      <c r="W44" s="141"/>
      <c r="X44" s="141"/>
      <c r="Y44" s="141"/>
      <c r="Z44" s="215"/>
      <c r="AA44" s="141"/>
      <c r="AB44" s="145"/>
      <c r="AC44" s="145"/>
      <c r="AD44" s="145"/>
      <c r="AE44" s="145"/>
      <c r="AF44" s="141"/>
      <c r="AG44" s="141"/>
      <c r="AH44" s="141"/>
      <c r="AI44" s="145"/>
      <c r="AJ44" s="145"/>
      <c r="AK44" s="216"/>
      <c r="AL44" s="142"/>
      <c r="AM44" s="142"/>
      <c r="AN44" s="142"/>
      <c r="AO44" s="142"/>
      <c r="AP44" s="216"/>
      <c r="AQ44" s="216"/>
      <c r="AR44" s="141"/>
      <c r="AS44" s="141"/>
      <c r="AT44" s="141"/>
      <c r="BK44" s="141"/>
    </row>
    <row r="45" spans="2:63" s="143" customFormat="1" x14ac:dyDescent="0.25">
      <c r="C45" s="142"/>
      <c r="D45" s="141"/>
      <c r="E45" s="141"/>
      <c r="F45" s="141"/>
      <c r="G45" s="141"/>
      <c r="H45" s="141"/>
      <c r="I45" s="141"/>
      <c r="J45" s="141"/>
      <c r="K45" s="141"/>
      <c r="L45" s="141"/>
      <c r="M45" s="141"/>
      <c r="N45" s="141"/>
      <c r="O45" s="141"/>
      <c r="P45" s="141"/>
      <c r="Q45" s="141"/>
      <c r="R45" s="141"/>
      <c r="S45" s="141"/>
      <c r="T45" s="141"/>
      <c r="U45" s="142"/>
      <c r="V45" s="142"/>
      <c r="W45" s="141"/>
      <c r="X45" s="141"/>
      <c r="Y45" s="141"/>
      <c r="Z45" s="215"/>
      <c r="AA45" s="141"/>
      <c r="AB45" s="145"/>
      <c r="AC45" s="145"/>
      <c r="AD45" s="145"/>
      <c r="AE45" s="145"/>
      <c r="AF45" s="141"/>
      <c r="AG45" s="141"/>
      <c r="AH45" s="141"/>
      <c r="AI45" s="145"/>
      <c r="AJ45" s="145"/>
      <c r="AK45" s="216"/>
      <c r="AL45" s="142"/>
      <c r="AM45" s="142"/>
      <c r="AN45" s="142"/>
      <c r="AO45" s="142"/>
      <c r="AP45" s="216"/>
      <c r="AQ45" s="216"/>
      <c r="AR45" s="141"/>
      <c r="AS45" s="141"/>
      <c r="AT45" s="141"/>
      <c r="BK45" s="141"/>
    </row>
  </sheetData>
  <mergeCells count="55">
    <mergeCell ref="C2:Q4"/>
    <mergeCell ref="C5:Q6"/>
    <mergeCell ref="R2:AI4"/>
    <mergeCell ref="AJ2:AU2"/>
    <mergeCell ref="AJ3:AU3"/>
    <mergeCell ref="AJ4:AU4"/>
    <mergeCell ref="B10:D10"/>
    <mergeCell ref="E10:T10"/>
    <mergeCell ref="U10:AT10"/>
    <mergeCell ref="AU10:BJ10"/>
    <mergeCell ref="R5:AI6"/>
    <mergeCell ref="AJ5:AU6"/>
    <mergeCell ref="B7:C7"/>
    <mergeCell ref="D7:Z7"/>
    <mergeCell ref="AA7:AB7"/>
    <mergeCell ref="AC7:AJ7"/>
    <mergeCell ref="AK7:AL7"/>
    <mergeCell ref="AM7:AT7"/>
    <mergeCell ref="AU7:BJ8"/>
    <mergeCell ref="B8:C8"/>
    <mergeCell ref="D8:AL8"/>
    <mergeCell ref="AN8:AT8"/>
    <mergeCell ref="B9:AT9"/>
    <mergeCell ref="AU9:BJ9"/>
    <mergeCell ref="AJ11:AJ12"/>
    <mergeCell ref="AK11:AQ11"/>
    <mergeCell ref="AR11:AR12"/>
    <mergeCell ref="X11:Y11"/>
    <mergeCell ref="B11:B12"/>
    <mergeCell ref="C11:C12"/>
    <mergeCell ref="D11:D12"/>
    <mergeCell ref="E11:G11"/>
    <mergeCell ref="H11:J11"/>
    <mergeCell ref="K11:M11"/>
    <mergeCell ref="N11:P11"/>
    <mergeCell ref="Q11:S11"/>
    <mergeCell ref="U11:U12"/>
    <mergeCell ref="V11:V12"/>
    <mergeCell ref="W11:W12"/>
    <mergeCell ref="B2:B5"/>
    <mergeCell ref="AV6:BJ6"/>
    <mergeCell ref="AT11:AT12"/>
    <mergeCell ref="AU11:AX11"/>
    <mergeCell ref="AY11:BB11"/>
    <mergeCell ref="BC11:BF11"/>
    <mergeCell ref="BG11:BJ11"/>
    <mergeCell ref="AS11:AS12"/>
    <mergeCell ref="Z11:Z12"/>
    <mergeCell ref="AA11:AA12"/>
    <mergeCell ref="AB11:AB12"/>
    <mergeCell ref="AC11:AC12"/>
    <mergeCell ref="AD11:AD12"/>
    <mergeCell ref="AE11:AE12"/>
    <mergeCell ref="AF11:AH11"/>
    <mergeCell ref="AI11:AI12"/>
  </mergeCells>
  <dataValidations count="14">
    <dataValidation type="list" errorStyle="information" operator="equal" showInputMessage="1" showErrorMessage="1" error="Elija una Categoría" prompt="Elija una Categoría del menú desplegable" sqref="AS20">
      <formula1>NA()</formula1>
      <formula2>0</formula2>
    </dataValidation>
    <dataValidation type="list" operator="equal" allowBlank="1" showErrorMessage="1" sqref="AK23:AK45">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operator="equal" allowBlank="1" showErrorMessage="1" sqref="AK7">
      <formula1>0</formula1>
      <formula2>0</formula2>
    </dataValidation>
    <dataValidation type="list" operator="equal" allowBlank="1" showErrorMessage="1" sqref="Z23:Z45">
      <formula1>"Eficacia,Eficiencia,Efectividad,"</formula1>
      <formula2>0</formula2>
    </dataValidation>
    <dataValidation type="list" operator="equal" allowBlank="1" showErrorMessage="1" sqref="AP23:AQ45">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allowBlank="1" showInputMessage="1" showErrorMessage="1" errorTitle="Error de Selección" error="Seleccionar de la lista desplegable únicamente " sqref="C15:C22 U15:U22"/>
    <dataValidation type="list" allowBlank="1" showInputMessage="1" showErrorMessage="1" sqref="W13:W22">
      <formula1>Unidad_de_medida</formula1>
    </dataValidation>
    <dataValidation type="list" allowBlank="1" showInputMessage="1" showErrorMessage="1" sqref="Z13:Z22">
      <formula1>Tipo_de_indicador</formula1>
    </dataValidation>
    <dataValidation type="list" operator="equal" allowBlank="1" showErrorMessage="1" sqref="AJ13:AJ45">
      <formula1>",Distrital ,Dsitrital-Rural ,Distrital- Urbano,Entidad ,Localidad,UPZ,Departamental,Regional,Nacional"</formula1>
      <formula2>0</formula2>
    </dataValidation>
    <dataValidation type="list" operator="equal" allowBlank="1" showErrorMessage="1" sqref="AI13:AI45">
      <formula1>"Gestión"</formula1>
      <formula2>0</formula2>
    </dataValidation>
    <dataValidation type="list" operator="equal" allowBlank="1" showErrorMessage="1" sqref="AE13:AE45">
      <formula1>"Alta ,Media ,Baja"</formula1>
      <formula2>0</formula2>
    </dataValidation>
    <dataValidation type="list" operator="equal" allowBlank="1" showErrorMessage="1" sqref="AD13:AD45">
      <formula1>"Diario,Semanal,Mensual,Bimestral ,Trimestral,Semestral ,Anual"</formula1>
      <formula2>0</formula2>
    </dataValidation>
    <dataValidation type="list" operator="equal" allowBlank="1" showErrorMessage="1" sqref="AC13:AC45">
      <formula1>"Coeficiente,Índice o razón,Porcentaje,Tasa,Valor absoluto"</formula1>
      <formula2>0</formula2>
    </dataValidation>
    <dataValidation type="list" operator="equal" allowBlank="1" showErrorMessage="1" sqref="AB13:AB45">
      <formula1>"Alcaldía Local,Central,Sectorial,"</formula1>
      <formula2>0</formula2>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4">
        <x14:dataValidation type="list" operator="equal" allowBlank="1" showErrorMessage="1">
          <x14:formula1>
            <xm:f>'https://scjgovcol.sharepoint.com/sites/OficinaAsesoradePlaneacin/Documentos compartidos/EVIDENCIAS SIG/POA/2022/[POA Dir.Prevención 2022.xlsx]datos'!#REF!</xm:f>
          </x14:formula1>
          <xm:sqref>AP13:AQ22</xm:sqref>
        </x14:dataValidation>
        <x14:dataValidation type="list" allowBlank="1" showInputMessage="1" showErrorMessage="1">
          <x14:formula1>
            <xm:f>'https://scjgovcol.sharepoint.com/sites/OficinaAsesoradePlaneacin/Documentos compartidos/EVIDENCIAS SIG/POA/2022/[POA Dir.Prevención 2022.xlsx]datos'!#REF!</xm:f>
          </x14:formula1>
          <xm:sqref>AK13:AK22 AO13:AO22</xm:sqref>
        </x14:dataValidation>
        <x14:dataValidation type="list" allowBlank="1" showInputMessage="1" showErrorMessage="1">
          <x14:formula1>
            <xm:f>'C:\Users\luis.arias\Downloads\[F-DS-524_V.xlsx]datos'!#REF!</xm:f>
          </x14:formula1>
          <xm:sqref>AM7:AT7</xm:sqref>
        </x14:dataValidation>
        <x14:dataValidation type="list" errorStyle="information" operator="equal" showInputMessage="1" showErrorMessage="1" prompt="Escoja el Proceso del Menú desplegable">
          <x14:formula1>
            <xm:f>'C:\Users\luis.arias\Downloads\[F-DS-524_V.xlsx]datos'!#REF!</xm:f>
          </x14:formula1>
          <xm:sqref>D7:Z7</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Q41"/>
  <sheetViews>
    <sheetView showGridLines="0" topLeftCell="AU1" zoomScale="70" zoomScaleNormal="70" workbookViewId="0">
      <selection activeCell="AU7" sqref="AU7:BJ8"/>
    </sheetView>
  </sheetViews>
  <sheetFormatPr baseColWidth="10" defaultColWidth="20.42578125" defaultRowHeight="12.75" customHeight="1" x14ac:dyDescent="0.25"/>
  <cols>
    <col min="1" max="1" width="2" style="140" customWidth="1"/>
    <col min="2" max="2" width="10" style="141" customWidth="1"/>
    <col min="3" max="3" width="57.28515625" style="142" customWidth="1"/>
    <col min="4" max="4" width="12.140625" style="141" customWidth="1"/>
    <col min="5" max="20" width="11.42578125" style="141" customWidth="1"/>
    <col min="21" max="21" width="47.42578125" style="142" customWidth="1"/>
    <col min="22" max="22" width="67.42578125" style="142" customWidth="1"/>
    <col min="23" max="23" width="21.28515625" style="141" customWidth="1"/>
    <col min="24" max="25" width="21.85546875" style="141" customWidth="1"/>
    <col min="26" max="26" width="21.28515625" style="143" customWidth="1"/>
    <col min="27" max="27" width="21.42578125" style="143" customWidth="1"/>
    <col min="28" max="28" width="20.85546875" style="143" customWidth="1"/>
    <col min="29" max="29" width="21.28515625" style="143" customWidth="1"/>
    <col min="30" max="30" width="21" style="143" customWidth="1"/>
    <col min="31" max="31" width="21.42578125" style="143" customWidth="1"/>
    <col min="32" max="34" width="15.140625" style="143" customWidth="1"/>
    <col min="35" max="36" width="19.85546875" style="143" customWidth="1"/>
    <col min="37" max="43" width="47" style="144" customWidth="1"/>
    <col min="44" max="46" width="22.85546875" style="143" customWidth="1"/>
    <col min="47" max="48" width="20.42578125" style="143" customWidth="1"/>
    <col min="49" max="49" width="70" style="143" customWidth="1"/>
    <col min="50" max="50" width="33.7109375" style="141" customWidth="1"/>
    <col min="51" max="54" width="20.42578125" style="141" customWidth="1"/>
    <col min="55" max="55" width="8.7109375" style="141" customWidth="1"/>
    <col min="56" max="56" width="9" style="141" customWidth="1"/>
    <col min="57" max="57" width="39" style="141" customWidth="1"/>
    <col min="58" max="58" width="32.140625" style="141" customWidth="1"/>
    <col min="59" max="59" width="17" style="141" customWidth="1"/>
    <col min="60" max="60" width="16" style="141" customWidth="1"/>
    <col min="61" max="61" width="51.42578125" style="141" customWidth="1"/>
    <col min="62" max="62" width="36" style="141" customWidth="1"/>
    <col min="63" max="251" width="20.42578125" style="141" customWidth="1"/>
    <col min="252" max="16384" width="20.42578125" style="140"/>
  </cols>
  <sheetData>
    <row r="1" spans="1:251" s="176" customFormat="1" ht="6" customHeight="1" thickBot="1" x14ac:dyDescent="0.3">
      <c r="B1" s="172"/>
      <c r="C1" s="173"/>
      <c r="D1" s="172"/>
      <c r="E1" s="172"/>
      <c r="F1" s="172"/>
      <c r="G1" s="172"/>
      <c r="H1" s="172"/>
      <c r="I1" s="172"/>
      <c r="J1" s="172"/>
      <c r="K1" s="172"/>
      <c r="L1" s="172"/>
      <c r="M1" s="172"/>
      <c r="N1" s="172"/>
      <c r="O1" s="172"/>
      <c r="P1" s="172"/>
      <c r="Q1" s="172"/>
      <c r="R1" s="172"/>
      <c r="S1" s="172"/>
      <c r="T1" s="172"/>
      <c r="U1" s="173"/>
      <c r="V1" s="173"/>
      <c r="W1" s="172"/>
      <c r="X1" s="172"/>
      <c r="Y1" s="172"/>
      <c r="Z1" s="174"/>
      <c r="AA1" s="174"/>
      <c r="AB1" s="174"/>
      <c r="AC1" s="174"/>
      <c r="AD1" s="174"/>
      <c r="AE1" s="174"/>
      <c r="AF1" s="174"/>
      <c r="AG1" s="174"/>
      <c r="AH1" s="174"/>
      <c r="AI1" s="174"/>
      <c r="AJ1" s="174"/>
      <c r="AK1" s="175"/>
      <c r="AL1" s="175"/>
      <c r="AM1" s="175"/>
      <c r="AN1" s="175"/>
      <c r="AO1" s="175"/>
      <c r="AP1" s="175"/>
      <c r="AQ1" s="175"/>
      <c r="AR1" s="174"/>
      <c r="AS1" s="174"/>
      <c r="AT1" s="174"/>
      <c r="AU1" s="174"/>
      <c r="AV1" s="174"/>
      <c r="AW1" s="174"/>
      <c r="AX1" s="172"/>
      <c r="AY1" s="172"/>
      <c r="AZ1" s="172"/>
      <c r="BA1" s="172"/>
      <c r="BB1" s="172"/>
      <c r="BC1" s="172"/>
      <c r="BD1" s="172"/>
      <c r="BE1" s="172"/>
      <c r="BF1" s="172"/>
      <c r="BG1" s="172"/>
      <c r="BH1" s="172"/>
      <c r="BI1" s="172"/>
      <c r="BJ1" s="172"/>
      <c r="BK1" s="172"/>
      <c r="BL1" s="172"/>
      <c r="BM1" s="172"/>
      <c r="BN1" s="172"/>
      <c r="BO1" s="172"/>
      <c r="BP1" s="172"/>
      <c r="BQ1" s="172"/>
      <c r="BR1" s="172"/>
      <c r="BS1" s="172"/>
      <c r="BT1" s="172"/>
      <c r="BU1" s="172"/>
      <c r="BV1" s="172"/>
      <c r="BW1" s="172"/>
      <c r="BX1" s="172"/>
      <c r="BY1" s="172"/>
      <c r="BZ1" s="172"/>
      <c r="CA1" s="172"/>
      <c r="CB1" s="172"/>
      <c r="CC1" s="172"/>
      <c r="CD1" s="172"/>
      <c r="CE1" s="172"/>
      <c r="CF1" s="172"/>
      <c r="CG1" s="172"/>
      <c r="CH1" s="172"/>
      <c r="CI1" s="172"/>
      <c r="CJ1" s="172"/>
      <c r="CK1" s="172"/>
      <c r="CL1" s="172"/>
      <c r="CM1" s="172"/>
      <c r="CN1" s="172"/>
      <c r="CO1" s="172"/>
      <c r="CP1" s="172"/>
      <c r="CQ1" s="172"/>
      <c r="CR1" s="172"/>
      <c r="CS1" s="172"/>
      <c r="CT1" s="172"/>
      <c r="CU1" s="172"/>
      <c r="CV1" s="172"/>
      <c r="CW1" s="172"/>
      <c r="CX1" s="172"/>
      <c r="CY1" s="172"/>
      <c r="CZ1" s="172"/>
      <c r="DA1" s="172"/>
      <c r="DB1" s="172"/>
      <c r="DC1" s="172"/>
      <c r="DD1" s="172"/>
      <c r="DE1" s="172"/>
      <c r="DF1" s="172"/>
      <c r="DG1" s="172"/>
      <c r="DH1" s="172"/>
      <c r="DI1" s="172"/>
      <c r="DJ1" s="172"/>
      <c r="DK1" s="172"/>
      <c r="DL1" s="172"/>
      <c r="DM1" s="172"/>
      <c r="DN1" s="172"/>
      <c r="DO1" s="172"/>
      <c r="DP1" s="172"/>
      <c r="DQ1" s="172"/>
      <c r="DR1" s="172"/>
      <c r="DS1" s="172"/>
      <c r="DT1" s="172"/>
      <c r="DU1" s="172"/>
      <c r="DV1" s="172"/>
      <c r="DW1" s="172"/>
      <c r="DX1" s="172"/>
      <c r="DY1" s="172"/>
      <c r="DZ1" s="172"/>
      <c r="EA1" s="172"/>
      <c r="EB1" s="172"/>
      <c r="EC1" s="172"/>
      <c r="ED1" s="172"/>
      <c r="EE1" s="172"/>
      <c r="EF1" s="172"/>
      <c r="EG1" s="172"/>
      <c r="EH1" s="172"/>
      <c r="EI1" s="172"/>
      <c r="EJ1" s="172"/>
      <c r="EK1" s="172"/>
      <c r="EL1" s="172"/>
      <c r="EM1" s="172"/>
      <c r="EN1" s="172"/>
      <c r="EO1" s="172"/>
      <c r="EP1" s="172"/>
      <c r="EQ1" s="172"/>
      <c r="ER1" s="172"/>
      <c r="ES1" s="172"/>
      <c r="ET1" s="172"/>
      <c r="EU1" s="172"/>
      <c r="EV1" s="172"/>
      <c r="EW1" s="172"/>
      <c r="EX1" s="172"/>
      <c r="EY1" s="172"/>
      <c r="EZ1" s="172"/>
      <c r="FA1" s="172"/>
      <c r="FB1" s="172"/>
      <c r="FC1" s="172"/>
      <c r="FD1" s="172"/>
      <c r="FE1" s="172"/>
      <c r="FF1" s="172"/>
      <c r="FG1" s="172"/>
      <c r="FH1" s="172"/>
      <c r="FI1" s="172"/>
      <c r="FJ1" s="172"/>
      <c r="FK1" s="172"/>
      <c r="FL1" s="172"/>
      <c r="FM1" s="172"/>
      <c r="FN1" s="172"/>
      <c r="FO1" s="172"/>
      <c r="FP1" s="172"/>
      <c r="FQ1" s="172"/>
      <c r="FR1" s="172"/>
      <c r="FS1" s="172"/>
      <c r="FT1" s="172"/>
      <c r="FU1" s="172"/>
      <c r="FV1" s="172"/>
      <c r="FW1" s="172"/>
      <c r="FX1" s="172"/>
      <c r="FY1" s="172"/>
      <c r="FZ1" s="172"/>
      <c r="GA1" s="172"/>
      <c r="GB1" s="172"/>
      <c r="GC1" s="172"/>
      <c r="GD1" s="172"/>
      <c r="GE1" s="172"/>
      <c r="GF1" s="172"/>
      <c r="GG1" s="172"/>
      <c r="GH1" s="172"/>
      <c r="GI1" s="172"/>
      <c r="GJ1" s="172"/>
      <c r="GK1" s="172"/>
      <c r="GL1" s="172"/>
      <c r="GM1" s="172"/>
      <c r="GN1" s="172"/>
      <c r="GO1" s="172"/>
      <c r="GP1" s="172"/>
      <c r="GQ1" s="172"/>
      <c r="GR1" s="172"/>
      <c r="GS1" s="172"/>
      <c r="GT1" s="172"/>
      <c r="GU1" s="172"/>
      <c r="GV1" s="172"/>
      <c r="GW1" s="172"/>
      <c r="GX1" s="172"/>
      <c r="GY1" s="172"/>
      <c r="GZ1" s="172"/>
      <c r="HA1" s="172"/>
      <c r="HB1" s="172"/>
      <c r="HC1" s="172"/>
      <c r="HD1" s="172"/>
      <c r="HE1" s="172"/>
      <c r="HF1" s="172"/>
      <c r="HG1" s="172"/>
      <c r="HH1" s="172"/>
      <c r="HI1" s="172"/>
      <c r="HJ1" s="172"/>
      <c r="HK1" s="172"/>
      <c r="HL1" s="172"/>
      <c r="HM1" s="172"/>
      <c r="HN1" s="172"/>
      <c r="HO1" s="172"/>
      <c r="HP1" s="172"/>
      <c r="HQ1" s="172"/>
      <c r="HR1" s="172"/>
      <c r="HS1" s="172"/>
      <c r="HT1" s="172"/>
      <c r="HU1" s="172"/>
      <c r="HV1" s="172"/>
      <c r="HW1" s="172"/>
      <c r="HX1" s="172"/>
      <c r="HY1" s="172"/>
      <c r="HZ1" s="172"/>
      <c r="IA1" s="172"/>
      <c r="IB1" s="172"/>
      <c r="IC1" s="172"/>
      <c r="ID1" s="172"/>
      <c r="IE1" s="172"/>
      <c r="IF1" s="172"/>
      <c r="IG1" s="172"/>
      <c r="IH1" s="172"/>
      <c r="II1" s="172"/>
      <c r="IJ1" s="172"/>
      <c r="IK1" s="172"/>
      <c r="IL1" s="172"/>
      <c r="IM1" s="172"/>
      <c r="IN1" s="172"/>
      <c r="IO1" s="172"/>
      <c r="IP1" s="172"/>
      <c r="IQ1" s="172"/>
    </row>
    <row r="2" spans="1:251" s="779" customFormat="1" ht="15.75" customHeight="1" thickBot="1" x14ac:dyDescent="0.3">
      <c r="A2" s="776"/>
      <c r="B2" s="836" t="s">
        <v>232</v>
      </c>
      <c r="C2" s="839" t="s">
        <v>41</v>
      </c>
      <c r="D2" s="840"/>
      <c r="E2" s="840"/>
      <c r="F2" s="840"/>
      <c r="G2" s="840"/>
      <c r="H2" s="840"/>
      <c r="I2" s="840"/>
      <c r="J2" s="840"/>
      <c r="K2" s="840"/>
      <c r="L2" s="840"/>
      <c r="M2" s="840"/>
      <c r="N2" s="840"/>
      <c r="O2" s="840"/>
      <c r="P2" s="840"/>
      <c r="Q2" s="841"/>
      <c r="R2" s="848" t="s">
        <v>42</v>
      </c>
      <c r="S2" s="849"/>
      <c r="T2" s="849"/>
      <c r="U2" s="849"/>
      <c r="V2" s="849"/>
      <c r="W2" s="849"/>
      <c r="X2" s="849"/>
      <c r="Y2" s="849"/>
      <c r="Z2" s="849"/>
      <c r="AA2" s="849"/>
      <c r="AB2" s="849"/>
      <c r="AC2" s="849"/>
      <c r="AD2" s="849"/>
      <c r="AE2" s="849"/>
      <c r="AF2" s="849"/>
      <c r="AG2" s="849"/>
      <c r="AH2" s="849"/>
      <c r="AI2" s="850"/>
      <c r="AJ2" s="857" t="s">
        <v>43</v>
      </c>
      <c r="AK2" s="858"/>
      <c r="AL2" s="858"/>
      <c r="AM2" s="858"/>
      <c r="AN2" s="858"/>
      <c r="AO2" s="858"/>
      <c r="AP2" s="858"/>
      <c r="AQ2" s="858"/>
      <c r="AR2" s="858"/>
      <c r="AS2" s="858"/>
      <c r="AT2" s="858"/>
      <c r="AU2" s="859"/>
      <c r="AV2" s="794" t="s">
        <v>44</v>
      </c>
      <c r="AW2" s="794"/>
      <c r="AX2" s="794"/>
      <c r="AY2" s="794"/>
      <c r="AZ2" s="794"/>
      <c r="BA2" s="794"/>
      <c r="BB2" s="794"/>
      <c r="BC2" s="794"/>
      <c r="BD2" s="794"/>
      <c r="BE2" s="794"/>
      <c r="BF2" s="794"/>
      <c r="BG2" s="794"/>
      <c r="BH2" s="794"/>
      <c r="BI2" s="794"/>
      <c r="BJ2" s="795"/>
      <c r="BK2" s="776"/>
    </row>
    <row r="3" spans="1:251" s="779" customFormat="1" ht="14.25" customHeight="1" thickBot="1" x14ac:dyDescent="0.3">
      <c r="A3" s="780"/>
      <c r="B3" s="837"/>
      <c r="C3" s="842"/>
      <c r="D3" s="843"/>
      <c r="E3" s="843"/>
      <c r="F3" s="843"/>
      <c r="G3" s="843"/>
      <c r="H3" s="843"/>
      <c r="I3" s="843"/>
      <c r="J3" s="843"/>
      <c r="K3" s="843"/>
      <c r="L3" s="843"/>
      <c r="M3" s="843"/>
      <c r="N3" s="843"/>
      <c r="O3" s="843"/>
      <c r="P3" s="843"/>
      <c r="Q3" s="844"/>
      <c r="R3" s="851"/>
      <c r="S3" s="852"/>
      <c r="T3" s="852"/>
      <c r="U3" s="852"/>
      <c r="V3" s="852"/>
      <c r="W3" s="852"/>
      <c r="X3" s="852"/>
      <c r="Y3" s="852"/>
      <c r="Z3" s="852"/>
      <c r="AA3" s="852"/>
      <c r="AB3" s="852"/>
      <c r="AC3" s="852"/>
      <c r="AD3" s="852"/>
      <c r="AE3" s="852"/>
      <c r="AF3" s="852"/>
      <c r="AG3" s="852"/>
      <c r="AH3" s="852"/>
      <c r="AI3" s="853"/>
      <c r="AJ3" s="857" t="s">
        <v>45</v>
      </c>
      <c r="AK3" s="858"/>
      <c r="AL3" s="858"/>
      <c r="AM3" s="858"/>
      <c r="AN3" s="858"/>
      <c r="AO3" s="858"/>
      <c r="AP3" s="858"/>
      <c r="AQ3" s="858"/>
      <c r="AR3" s="858"/>
      <c r="AS3" s="858"/>
      <c r="AT3" s="858"/>
      <c r="AU3" s="859"/>
      <c r="AV3" s="796"/>
      <c r="AW3" s="796"/>
      <c r="AX3" s="796"/>
      <c r="AY3" s="796"/>
      <c r="AZ3" s="796"/>
      <c r="BA3" s="796"/>
      <c r="BB3" s="796"/>
      <c r="BC3" s="796"/>
      <c r="BD3" s="796"/>
      <c r="BE3" s="796"/>
      <c r="BF3" s="796"/>
      <c r="BG3" s="796"/>
      <c r="BH3" s="796"/>
      <c r="BI3" s="796"/>
      <c r="BJ3" s="797"/>
      <c r="BK3" s="780"/>
    </row>
    <row r="4" spans="1:251" s="779" customFormat="1" ht="12" customHeight="1" thickBot="1" x14ac:dyDescent="0.3">
      <c r="A4" s="780"/>
      <c r="B4" s="837"/>
      <c r="C4" s="845"/>
      <c r="D4" s="846"/>
      <c r="E4" s="846"/>
      <c r="F4" s="846"/>
      <c r="G4" s="846"/>
      <c r="H4" s="846"/>
      <c r="I4" s="846"/>
      <c r="J4" s="846"/>
      <c r="K4" s="846"/>
      <c r="L4" s="846"/>
      <c r="M4" s="846"/>
      <c r="N4" s="846"/>
      <c r="O4" s="846"/>
      <c r="P4" s="846"/>
      <c r="Q4" s="847"/>
      <c r="R4" s="854"/>
      <c r="S4" s="855"/>
      <c r="T4" s="855"/>
      <c r="U4" s="855"/>
      <c r="V4" s="855"/>
      <c r="W4" s="855"/>
      <c r="X4" s="855"/>
      <c r="Y4" s="855"/>
      <c r="Z4" s="855"/>
      <c r="AA4" s="855"/>
      <c r="AB4" s="855"/>
      <c r="AC4" s="855"/>
      <c r="AD4" s="855"/>
      <c r="AE4" s="855"/>
      <c r="AF4" s="855"/>
      <c r="AG4" s="855"/>
      <c r="AH4" s="855"/>
      <c r="AI4" s="856"/>
      <c r="AJ4" s="857" t="s">
        <v>46</v>
      </c>
      <c r="AK4" s="858"/>
      <c r="AL4" s="858"/>
      <c r="AM4" s="858"/>
      <c r="AN4" s="858"/>
      <c r="AO4" s="858"/>
      <c r="AP4" s="858"/>
      <c r="AQ4" s="858"/>
      <c r="AR4" s="858"/>
      <c r="AS4" s="858"/>
      <c r="AT4" s="858"/>
      <c r="AU4" s="859"/>
      <c r="AV4" s="796"/>
      <c r="AW4" s="796"/>
      <c r="AX4" s="796"/>
      <c r="AY4" s="796"/>
      <c r="AZ4" s="796"/>
      <c r="BA4" s="796"/>
      <c r="BB4" s="796"/>
      <c r="BC4" s="796"/>
      <c r="BD4" s="796"/>
      <c r="BE4" s="796"/>
      <c r="BF4" s="796"/>
      <c r="BG4" s="796"/>
      <c r="BH4" s="796"/>
      <c r="BI4" s="796"/>
      <c r="BJ4" s="797"/>
      <c r="BK4" s="780"/>
    </row>
    <row r="5" spans="1:251" s="779" customFormat="1" ht="14.25" customHeight="1" x14ac:dyDescent="0.25">
      <c r="A5" s="780"/>
      <c r="B5" s="838"/>
      <c r="C5" s="839" t="s">
        <v>47</v>
      </c>
      <c r="D5" s="840"/>
      <c r="E5" s="840"/>
      <c r="F5" s="840"/>
      <c r="G5" s="840"/>
      <c r="H5" s="840"/>
      <c r="I5" s="840"/>
      <c r="J5" s="840"/>
      <c r="K5" s="840"/>
      <c r="L5" s="840"/>
      <c r="M5" s="840"/>
      <c r="N5" s="840"/>
      <c r="O5" s="840"/>
      <c r="P5" s="840"/>
      <c r="Q5" s="841"/>
      <c r="R5" s="848" t="s">
        <v>48</v>
      </c>
      <c r="S5" s="849"/>
      <c r="T5" s="849"/>
      <c r="U5" s="849"/>
      <c r="V5" s="849"/>
      <c r="W5" s="849"/>
      <c r="X5" s="849"/>
      <c r="Y5" s="849"/>
      <c r="Z5" s="849"/>
      <c r="AA5" s="849"/>
      <c r="AB5" s="849"/>
      <c r="AC5" s="849"/>
      <c r="AD5" s="849"/>
      <c r="AE5" s="849"/>
      <c r="AF5" s="849"/>
      <c r="AG5" s="849"/>
      <c r="AH5" s="849"/>
      <c r="AI5" s="850"/>
      <c r="AJ5" s="839" t="s">
        <v>49</v>
      </c>
      <c r="AK5" s="840"/>
      <c r="AL5" s="840"/>
      <c r="AM5" s="840"/>
      <c r="AN5" s="840"/>
      <c r="AO5" s="840"/>
      <c r="AP5" s="840"/>
      <c r="AQ5" s="840"/>
      <c r="AR5" s="840"/>
      <c r="AS5" s="840"/>
      <c r="AT5" s="840"/>
      <c r="AU5" s="841"/>
      <c r="AV5" s="798"/>
      <c r="AW5" s="798"/>
      <c r="AX5" s="798"/>
      <c r="AY5" s="798"/>
      <c r="AZ5" s="798"/>
      <c r="BA5" s="798"/>
      <c r="BB5" s="798"/>
      <c r="BC5" s="798"/>
      <c r="BD5" s="798"/>
      <c r="BE5" s="798"/>
      <c r="BF5" s="798"/>
      <c r="BG5" s="798"/>
      <c r="BH5" s="798"/>
      <c r="BI5" s="798"/>
      <c r="BJ5" s="799"/>
      <c r="BK5" s="780"/>
    </row>
    <row r="6" spans="1:251" s="779" customFormat="1" ht="12.75" customHeight="1" thickBot="1" x14ac:dyDescent="0.3">
      <c r="A6" s="776"/>
      <c r="B6" s="780"/>
      <c r="C6" s="845"/>
      <c r="D6" s="846"/>
      <c r="E6" s="846"/>
      <c r="F6" s="846"/>
      <c r="G6" s="846"/>
      <c r="H6" s="846"/>
      <c r="I6" s="846"/>
      <c r="J6" s="846"/>
      <c r="K6" s="846"/>
      <c r="L6" s="846"/>
      <c r="M6" s="846"/>
      <c r="N6" s="846"/>
      <c r="O6" s="846"/>
      <c r="P6" s="846"/>
      <c r="Q6" s="847"/>
      <c r="R6" s="854"/>
      <c r="S6" s="855"/>
      <c r="T6" s="855"/>
      <c r="U6" s="855"/>
      <c r="V6" s="855"/>
      <c r="W6" s="855"/>
      <c r="X6" s="855"/>
      <c r="Y6" s="855"/>
      <c r="Z6" s="855"/>
      <c r="AA6" s="855"/>
      <c r="AB6" s="855"/>
      <c r="AC6" s="855"/>
      <c r="AD6" s="855"/>
      <c r="AE6" s="855"/>
      <c r="AF6" s="855"/>
      <c r="AG6" s="855"/>
      <c r="AH6" s="855"/>
      <c r="AI6" s="856"/>
      <c r="AJ6" s="845"/>
      <c r="AK6" s="846"/>
      <c r="AL6" s="846"/>
      <c r="AM6" s="846"/>
      <c r="AN6" s="846"/>
      <c r="AO6" s="846"/>
      <c r="AP6" s="846"/>
      <c r="AQ6" s="846"/>
      <c r="AR6" s="846"/>
      <c r="AS6" s="846"/>
      <c r="AT6" s="846"/>
      <c r="AU6" s="847"/>
      <c r="AV6" s="882">
        <v>3</v>
      </c>
      <c r="AW6" s="882"/>
      <c r="AX6" s="882"/>
      <c r="AY6" s="882"/>
      <c r="AZ6" s="882"/>
      <c r="BA6" s="882"/>
      <c r="BB6" s="882"/>
      <c r="BC6" s="882"/>
      <c r="BD6" s="882"/>
      <c r="BE6" s="882"/>
      <c r="BF6" s="882"/>
      <c r="BG6" s="882"/>
      <c r="BH6" s="882"/>
      <c r="BI6" s="882"/>
      <c r="BJ6" s="883"/>
      <c r="BK6" s="776"/>
    </row>
    <row r="7" spans="1:251" s="785" customFormat="1" ht="18.75" customHeight="1" x14ac:dyDescent="0.25">
      <c r="B7" s="884" t="s">
        <v>50</v>
      </c>
      <c r="C7" s="885"/>
      <c r="D7" s="886"/>
      <c r="E7" s="886"/>
      <c r="F7" s="886"/>
      <c r="G7" s="886"/>
      <c r="H7" s="886"/>
      <c r="I7" s="886"/>
      <c r="J7" s="886"/>
      <c r="K7" s="886"/>
      <c r="L7" s="886"/>
      <c r="M7" s="886"/>
      <c r="N7" s="886"/>
      <c r="O7" s="886"/>
      <c r="P7" s="886"/>
      <c r="Q7" s="886"/>
      <c r="R7" s="886"/>
      <c r="S7" s="886"/>
      <c r="T7" s="886"/>
      <c r="U7" s="886"/>
      <c r="V7" s="886"/>
      <c r="W7" s="886"/>
      <c r="X7" s="886"/>
      <c r="Y7" s="886"/>
      <c r="Z7" s="886"/>
      <c r="AA7" s="887" t="s">
        <v>51</v>
      </c>
      <c r="AB7" s="887"/>
      <c r="AC7" s="888" t="s">
        <v>1374</v>
      </c>
      <c r="AD7" s="888"/>
      <c r="AE7" s="888"/>
      <c r="AF7" s="888"/>
      <c r="AG7" s="888"/>
      <c r="AH7" s="888"/>
      <c r="AI7" s="888"/>
      <c r="AJ7" s="888"/>
      <c r="AK7" s="889" t="s">
        <v>52</v>
      </c>
      <c r="AL7" s="889"/>
      <c r="AM7" s="890"/>
      <c r="AN7" s="890"/>
      <c r="AO7" s="890"/>
      <c r="AP7" s="890"/>
      <c r="AQ7" s="890"/>
      <c r="AR7" s="890"/>
      <c r="AS7" s="890"/>
      <c r="AT7" s="890"/>
      <c r="AU7" s="891"/>
      <c r="AV7" s="891"/>
      <c r="AW7" s="891"/>
      <c r="AX7" s="891"/>
      <c r="AY7" s="891"/>
      <c r="AZ7" s="891"/>
      <c r="BA7" s="891"/>
      <c r="BB7" s="891"/>
      <c r="BC7" s="891"/>
      <c r="BD7" s="891"/>
      <c r="BE7" s="891"/>
      <c r="BF7" s="891"/>
      <c r="BG7" s="891"/>
      <c r="BH7" s="891"/>
      <c r="BI7" s="891"/>
      <c r="BJ7" s="892"/>
      <c r="BK7" s="786"/>
    </row>
    <row r="8" spans="1:251" s="785" customFormat="1" ht="18.75" customHeight="1" x14ac:dyDescent="0.25">
      <c r="B8" s="880" t="s">
        <v>53</v>
      </c>
      <c r="C8" s="881"/>
      <c r="D8" s="893"/>
      <c r="E8" s="894"/>
      <c r="F8" s="894"/>
      <c r="G8" s="894"/>
      <c r="H8" s="894"/>
      <c r="I8" s="894"/>
      <c r="J8" s="894"/>
      <c r="K8" s="894"/>
      <c r="L8" s="894"/>
      <c r="M8" s="894"/>
      <c r="N8" s="894"/>
      <c r="O8" s="894"/>
      <c r="P8" s="894"/>
      <c r="Q8" s="894"/>
      <c r="R8" s="894"/>
      <c r="S8" s="894"/>
      <c r="T8" s="894"/>
      <c r="U8" s="894"/>
      <c r="V8" s="894"/>
      <c r="W8" s="894"/>
      <c r="X8" s="894"/>
      <c r="Y8" s="894"/>
      <c r="Z8" s="894"/>
      <c r="AA8" s="894"/>
      <c r="AB8" s="894"/>
      <c r="AC8" s="894"/>
      <c r="AD8" s="894"/>
      <c r="AE8" s="894"/>
      <c r="AF8" s="894"/>
      <c r="AG8" s="894"/>
      <c r="AH8" s="894"/>
      <c r="AI8" s="894"/>
      <c r="AJ8" s="894"/>
      <c r="AK8" s="894"/>
      <c r="AL8" s="895"/>
      <c r="AM8" s="787" t="s">
        <v>54</v>
      </c>
      <c r="AN8" s="829"/>
      <c r="AO8" s="830"/>
      <c r="AP8" s="830"/>
      <c r="AQ8" s="830"/>
      <c r="AR8" s="830"/>
      <c r="AS8" s="830"/>
      <c r="AT8" s="830"/>
      <c r="AU8" s="891"/>
      <c r="AV8" s="891"/>
      <c r="AW8" s="891"/>
      <c r="AX8" s="891"/>
      <c r="AY8" s="891"/>
      <c r="AZ8" s="891"/>
      <c r="BA8" s="891"/>
      <c r="BB8" s="891"/>
      <c r="BC8" s="891"/>
      <c r="BD8" s="891"/>
      <c r="BE8" s="891"/>
      <c r="BF8" s="891"/>
      <c r="BG8" s="891"/>
      <c r="BH8" s="891"/>
      <c r="BI8" s="891"/>
      <c r="BJ8" s="892"/>
      <c r="BK8" s="786"/>
    </row>
    <row r="9" spans="1:251" s="775" customFormat="1" ht="27.75" customHeight="1" x14ac:dyDescent="0.25">
      <c r="B9" s="831" t="s">
        <v>233</v>
      </c>
      <c r="C9" s="832"/>
      <c r="D9" s="832"/>
      <c r="E9" s="832"/>
      <c r="F9" s="832"/>
      <c r="G9" s="832"/>
      <c r="H9" s="832"/>
      <c r="I9" s="832"/>
      <c r="J9" s="832"/>
      <c r="K9" s="832"/>
      <c r="L9" s="832"/>
      <c r="M9" s="832"/>
      <c r="N9" s="832"/>
      <c r="O9" s="832"/>
      <c r="P9" s="832"/>
      <c r="Q9" s="832"/>
      <c r="R9" s="832"/>
      <c r="S9" s="832"/>
      <c r="T9" s="832"/>
      <c r="U9" s="832"/>
      <c r="V9" s="832"/>
      <c r="W9" s="832"/>
      <c r="X9" s="832"/>
      <c r="Y9" s="832"/>
      <c r="Z9" s="832"/>
      <c r="AA9" s="832"/>
      <c r="AB9" s="832"/>
      <c r="AC9" s="832"/>
      <c r="AD9" s="832"/>
      <c r="AE9" s="832"/>
      <c r="AF9" s="832"/>
      <c r="AG9" s="832"/>
      <c r="AH9" s="832"/>
      <c r="AI9" s="832"/>
      <c r="AJ9" s="832"/>
      <c r="AK9" s="832"/>
      <c r="AL9" s="832"/>
      <c r="AM9" s="832"/>
      <c r="AN9" s="832"/>
      <c r="AO9" s="832"/>
      <c r="AP9" s="832"/>
      <c r="AQ9" s="832"/>
      <c r="AR9" s="832"/>
      <c r="AS9" s="832"/>
      <c r="AT9" s="832"/>
      <c r="AU9" s="833" t="s">
        <v>234</v>
      </c>
      <c r="AV9" s="834"/>
      <c r="AW9" s="834"/>
      <c r="AX9" s="834"/>
      <c r="AY9" s="834"/>
      <c r="AZ9" s="834"/>
      <c r="BA9" s="834"/>
      <c r="BB9" s="834"/>
      <c r="BC9" s="834"/>
      <c r="BD9" s="834"/>
      <c r="BE9" s="834"/>
      <c r="BF9" s="834"/>
      <c r="BG9" s="834"/>
      <c r="BH9" s="834"/>
      <c r="BI9" s="834"/>
      <c r="BJ9" s="835"/>
    </row>
    <row r="10" spans="1:251" s="774" customFormat="1" ht="25.5" customHeight="1" x14ac:dyDescent="0.25">
      <c r="B10" s="872"/>
      <c r="C10" s="873"/>
      <c r="D10" s="873"/>
      <c r="E10" s="873" t="s">
        <v>55</v>
      </c>
      <c r="F10" s="873"/>
      <c r="G10" s="873"/>
      <c r="H10" s="873"/>
      <c r="I10" s="873"/>
      <c r="J10" s="873"/>
      <c r="K10" s="873"/>
      <c r="L10" s="873"/>
      <c r="M10" s="873"/>
      <c r="N10" s="873"/>
      <c r="O10" s="873"/>
      <c r="P10" s="873"/>
      <c r="Q10" s="873"/>
      <c r="R10" s="873"/>
      <c r="S10" s="873"/>
      <c r="T10" s="873"/>
      <c r="U10" s="873" t="s">
        <v>56</v>
      </c>
      <c r="V10" s="873"/>
      <c r="W10" s="873"/>
      <c r="X10" s="873"/>
      <c r="Y10" s="873"/>
      <c r="Z10" s="873"/>
      <c r="AA10" s="873"/>
      <c r="AB10" s="873"/>
      <c r="AC10" s="873"/>
      <c r="AD10" s="873"/>
      <c r="AE10" s="873"/>
      <c r="AF10" s="873"/>
      <c r="AG10" s="873"/>
      <c r="AH10" s="873"/>
      <c r="AI10" s="873"/>
      <c r="AJ10" s="873"/>
      <c r="AK10" s="873"/>
      <c r="AL10" s="873"/>
      <c r="AM10" s="873"/>
      <c r="AN10" s="873"/>
      <c r="AO10" s="873"/>
      <c r="AP10" s="873"/>
      <c r="AQ10" s="873"/>
      <c r="AR10" s="873"/>
      <c r="AS10" s="873"/>
      <c r="AT10" s="873"/>
      <c r="AU10" s="874"/>
      <c r="AV10" s="874"/>
      <c r="AW10" s="874"/>
      <c r="AX10" s="874"/>
      <c r="AY10" s="874"/>
      <c r="AZ10" s="874"/>
      <c r="BA10" s="874"/>
      <c r="BB10" s="874"/>
      <c r="BC10" s="874"/>
      <c r="BD10" s="874"/>
      <c r="BE10" s="874"/>
      <c r="BF10" s="874"/>
      <c r="BG10" s="874"/>
      <c r="BH10" s="874"/>
      <c r="BI10" s="874"/>
      <c r="BJ10" s="875"/>
      <c r="BK10" s="775"/>
    </row>
    <row r="11" spans="1:251" s="788" customFormat="1" ht="25.5" customHeight="1" x14ac:dyDescent="0.25">
      <c r="B11" s="876" t="s">
        <v>57</v>
      </c>
      <c r="C11" s="876" t="s">
        <v>58</v>
      </c>
      <c r="D11" s="876" t="s">
        <v>59</v>
      </c>
      <c r="E11" s="868" t="s">
        <v>60</v>
      </c>
      <c r="F11" s="868"/>
      <c r="G11" s="868"/>
      <c r="H11" s="868" t="s">
        <v>61</v>
      </c>
      <c r="I11" s="868"/>
      <c r="J11" s="868"/>
      <c r="K11" s="868" t="s">
        <v>62</v>
      </c>
      <c r="L11" s="868"/>
      <c r="M11" s="868"/>
      <c r="N11" s="868" t="s">
        <v>63</v>
      </c>
      <c r="O11" s="868"/>
      <c r="P11" s="868"/>
      <c r="Q11" s="868" t="s">
        <v>64</v>
      </c>
      <c r="R11" s="868"/>
      <c r="S11" s="868"/>
      <c r="T11" s="791" t="s">
        <v>65</v>
      </c>
      <c r="U11" s="878" t="s">
        <v>66</v>
      </c>
      <c r="V11" s="878" t="s">
        <v>67</v>
      </c>
      <c r="W11" s="878" t="s">
        <v>68</v>
      </c>
      <c r="X11" s="868" t="s">
        <v>69</v>
      </c>
      <c r="Y11" s="868"/>
      <c r="Z11" s="870" t="s">
        <v>70</v>
      </c>
      <c r="AA11" s="868" t="s">
        <v>71</v>
      </c>
      <c r="AB11" s="868" t="s">
        <v>72</v>
      </c>
      <c r="AC11" s="868" t="s">
        <v>73</v>
      </c>
      <c r="AD11" s="868" t="s">
        <v>74</v>
      </c>
      <c r="AE11" s="868" t="s">
        <v>75</v>
      </c>
      <c r="AF11" s="868" t="s">
        <v>76</v>
      </c>
      <c r="AG11" s="868"/>
      <c r="AH11" s="868"/>
      <c r="AI11" s="868" t="s">
        <v>77</v>
      </c>
      <c r="AJ11" s="868" t="s">
        <v>78</v>
      </c>
      <c r="AK11" s="862" t="s">
        <v>79</v>
      </c>
      <c r="AL11" s="863"/>
      <c r="AM11" s="863"/>
      <c r="AN11" s="863"/>
      <c r="AO11" s="863"/>
      <c r="AP11" s="863"/>
      <c r="AQ11" s="864"/>
      <c r="AR11" s="865" t="s">
        <v>80</v>
      </c>
      <c r="AS11" s="865" t="s">
        <v>81</v>
      </c>
      <c r="AT11" s="865" t="s">
        <v>82</v>
      </c>
      <c r="AU11" s="867" t="s">
        <v>83</v>
      </c>
      <c r="AV11" s="860" t="s">
        <v>83</v>
      </c>
      <c r="AW11" s="860" t="s">
        <v>83</v>
      </c>
      <c r="AX11" s="860" t="s">
        <v>83</v>
      </c>
      <c r="AY11" s="860" t="s">
        <v>84</v>
      </c>
      <c r="AZ11" s="860" t="s">
        <v>83</v>
      </c>
      <c r="BA11" s="860" t="s">
        <v>83</v>
      </c>
      <c r="BB11" s="860" t="s">
        <v>83</v>
      </c>
      <c r="BC11" s="860" t="s">
        <v>85</v>
      </c>
      <c r="BD11" s="860" t="s">
        <v>85</v>
      </c>
      <c r="BE11" s="860" t="s">
        <v>85</v>
      </c>
      <c r="BF11" s="860" t="s">
        <v>85</v>
      </c>
      <c r="BG11" s="860" t="s">
        <v>86</v>
      </c>
      <c r="BH11" s="860" t="s">
        <v>85</v>
      </c>
      <c r="BI11" s="860" t="s">
        <v>85</v>
      </c>
      <c r="BJ11" s="861" t="s">
        <v>85</v>
      </c>
    </row>
    <row r="12" spans="1:251" s="788" customFormat="1" ht="52.5" customHeight="1" x14ac:dyDescent="0.25">
      <c r="B12" s="877"/>
      <c r="C12" s="877"/>
      <c r="D12" s="877"/>
      <c r="E12" s="793" t="s">
        <v>87</v>
      </c>
      <c r="F12" s="793" t="s">
        <v>88</v>
      </c>
      <c r="G12" s="793" t="s">
        <v>89</v>
      </c>
      <c r="H12" s="793" t="s">
        <v>87</v>
      </c>
      <c r="I12" s="793" t="s">
        <v>88</v>
      </c>
      <c r="J12" s="793" t="s">
        <v>89</v>
      </c>
      <c r="K12" s="793" t="s">
        <v>87</v>
      </c>
      <c r="L12" s="793" t="s">
        <v>88</v>
      </c>
      <c r="M12" s="793" t="s">
        <v>89</v>
      </c>
      <c r="N12" s="793" t="s">
        <v>87</v>
      </c>
      <c r="O12" s="793" t="s">
        <v>88</v>
      </c>
      <c r="P12" s="793" t="s">
        <v>89</v>
      </c>
      <c r="Q12" s="793" t="s">
        <v>87</v>
      </c>
      <c r="R12" s="793" t="s">
        <v>88</v>
      </c>
      <c r="S12" s="793" t="s">
        <v>89</v>
      </c>
      <c r="T12" s="789">
        <f>SUM(T13:T22)</f>
        <v>0.19750000000000001</v>
      </c>
      <c r="U12" s="879"/>
      <c r="V12" s="879"/>
      <c r="W12" s="879"/>
      <c r="X12" s="790" t="s">
        <v>90</v>
      </c>
      <c r="Y12" s="790" t="s">
        <v>91</v>
      </c>
      <c r="Z12" s="871"/>
      <c r="AA12" s="869"/>
      <c r="AB12" s="869"/>
      <c r="AC12" s="869"/>
      <c r="AD12" s="869"/>
      <c r="AE12" s="868"/>
      <c r="AF12" s="790" t="s">
        <v>92</v>
      </c>
      <c r="AG12" s="790" t="s">
        <v>93</v>
      </c>
      <c r="AH12" s="790" t="s">
        <v>94</v>
      </c>
      <c r="AI12" s="868"/>
      <c r="AJ12" s="868"/>
      <c r="AK12" s="790" t="s">
        <v>95</v>
      </c>
      <c r="AL12" s="790" t="s">
        <v>96</v>
      </c>
      <c r="AM12" s="790" t="s">
        <v>97</v>
      </c>
      <c r="AN12" s="790" t="s">
        <v>98</v>
      </c>
      <c r="AO12" s="790" t="s">
        <v>99</v>
      </c>
      <c r="AP12" s="790" t="s">
        <v>100</v>
      </c>
      <c r="AQ12" s="790" t="s">
        <v>101</v>
      </c>
      <c r="AR12" s="866"/>
      <c r="AS12" s="866"/>
      <c r="AT12" s="866"/>
      <c r="AU12" s="792" t="s">
        <v>102</v>
      </c>
      <c r="AV12" s="792" t="s">
        <v>103</v>
      </c>
      <c r="AW12" s="792" t="s">
        <v>104</v>
      </c>
      <c r="AX12" s="792" t="s">
        <v>105</v>
      </c>
      <c r="AY12" s="792" t="s">
        <v>102</v>
      </c>
      <c r="AZ12" s="792" t="s">
        <v>103</v>
      </c>
      <c r="BA12" s="792" t="s">
        <v>104</v>
      </c>
      <c r="BB12" s="792" t="s">
        <v>105</v>
      </c>
      <c r="BC12" s="792" t="s">
        <v>102</v>
      </c>
      <c r="BD12" s="792" t="s">
        <v>103</v>
      </c>
      <c r="BE12" s="792" t="s">
        <v>104</v>
      </c>
      <c r="BF12" s="792" t="s">
        <v>105</v>
      </c>
      <c r="BG12" s="792" t="s">
        <v>102</v>
      </c>
      <c r="BH12" s="792" t="s">
        <v>103</v>
      </c>
      <c r="BI12" s="792" t="s">
        <v>104</v>
      </c>
      <c r="BJ12" s="792" t="s">
        <v>106</v>
      </c>
    </row>
    <row r="13" spans="1:251" s="188" customFormat="1" ht="170.25" customHeight="1" x14ac:dyDescent="0.25">
      <c r="B13" s="177">
        <v>1</v>
      </c>
      <c r="C13" s="146" t="s">
        <v>584</v>
      </c>
      <c r="D13" s="147">
        <v>0.1</v>
      </c>
      <c r="E13" s="729">
        <v>0.1</v>
      </c>
      <c r="F13" s="737">
        <v>0.1</v>
      </c>
      <c r="G13" s="149">
        <f>IF(ISERROR(F13/E13),"",(F13/E13))</f>
        <v>1</v>
      </c>
      <c r="H13" s="78">
        <v>0.3</v>
      </c>
      <c r="I13" s="78"/>
      <c r="J13" s="149">
        <f>IF(ISERROR(I13/H13),"",(I13/H13))</f>
        <v>0</v>
      </c>
      <c r="K13" s="78">
        <v>0.3</v>
      </c>
      <c r="L13" s="78"/>
      <c r="M13" s="149">
        <f>IF(ISERROR(L13/K13),"",(L13/K13))</f>
        <v>0</v>
      </c>
      <c r="N13" s="78">
        <v>0.3</v>
      </c>
      <c r="O13" s="78"/>
      <c r="P13" s="149">
        <f>IF(ISERROR(O13/N13),"",(O13/N13))</f>
        <v>0</v>
      </c>
      <c r="Q13" s="78">
        <f>SUM(E13,H13,K13,N13)</f>
        <v>1</v>
      </c>
      <c r="R13" s="180">
        <f t="shared" ref="R13:R21" si="0">SUM(F13,I13,L13,O13)</f>
        <v>0.1</v>
      </c>
      <c r="S13" s="180">
        <f>IF((IF(ISERROR(R13/Q13),0,(R13/Q13)))&gt;1,1,(IF(ISERROR(R13/Q13),0,(R13/Q13))))</f>
        <v>0.1</v>
      </c>
      <c r="T13" s="180">
        <f>S13*D13</f>
        <v>1.0000000000000002E-2</v>
      </c>
      <c r="U13" s="220" t="s">
        <v>585</v>
      </c>
      <c r="V13" s="220" t="s">
        <v>586</v>
      </c>
      <c r="W13" s="221" t="s">
        <v>587</v>
      </c>
      <c r="X13" s="222" t="s">
        <v>588</v>
      </c>
      <c r="Y13" s="222" t="s">
        <v>589</v>
      </c>
      <c r="Z13" s="182" t="s">
        <v>590</v>
      </c>
      <c r="AA13" s="149" t="s">
        <v>507</v>
      </c>
      <c r="AB13" s="182" t="s">
        <v>115</v>
      </c>
      <c r="AC13" s="182" t="s">
        <v>110</v>
      </c>
      <c r="AD13" s="182" t="s">
        <v>116</v>
      </c>
      <c r="AE13" s="182" t="s">
        <v>117</v>
      </c>
      <c r="AF13" s="181" t="s">
        <v>321</v>
      </c>
      <c r="AG13" s="181">
        <v>2022</v>
      </c>
      <c r="AH13" s="181" t="s">
        <v>321</v>
      </c>
      <c r="AI13" s="182" t="s">
        <v>119</v>
      </c>
      <c r="AJ13" s="182" t="s">
        <v>199</v>
      </c>
      <c r="AK13" s="152" t="s">
        <v>508</v>
      </c>
      <c r="AL13" s="178" t="s">
        <v>509</v>
      </c>
      <c r="AM13" s="183" t="s">
        <v>321</v>
      </c>
      <c r="AN13" s="178"/>
      <c r="AO13" s="178" t="s">
        <v>510</v>
      </c>
      <c r="AP13" s="178" t="s">
        <v>511</v>
      </c>
      <c r="AQ13" s="178"/>
      <c r="AR13" s="156" t="s">
        <v>591</v>
      </c>
      <c r="AS13" s="156" t="s">
        <v>592</v>
      </c>
      <c r="AT13" s="151" t="s">
        <v>514</v>
      </c>
      <c r="AU13" s="729">
        <v>0.1</v>
      </c>
      <c r="AV13" s="737">
        <v>0.1</v>
      </c>
      <c r="AW13" s="738" t="s">
        <v>593</v>
      </c>
      <c r="AX13" s="739" t="s">
        <v>587</v>
      </c>
      <c r="AY13" s="154">
        <v>0.3</v>
      </c>
      <c r="AZ13" s="184"/>
      <c r="BA13" s="156"/>
      <c r="BB13" s="153" t="s">
        <v>594</v>
      </c>
      <c r="BC13" s="154">
        <v>0.3</v>
      </c>
      <c r="BD13" s="185"/>
      <c r="BE13" s="153"/>
      <c r="BF13" s="153" t="s">
        <v>594</v>
      </c>
      <c r="BG13" s="154">
        <v>0.3</v>
      </c>
      <c r="BH13" s="184"/>
      <c r="BI13" s="157"/>
      <c r="BJ13" s="189" t="s">
        <v>594</v>
      </c>
    </row>
    <row r="14" spans="1:251" s="188" customFormat="1" ht="188.25" customHeight="1" x14ac:dyDescent="0.25">
      <c r="B14" s="177">
        <v>2</v>
      </c>
      <c r="C14" s="146" t="s">
        <v>595</v>
      </c>
      <c r="D14" s="147">
        <v>0.05</v>
      </c>
      <c r="E14" s="732">
        <v>0.1</v>
      </c>
      <c r="F14" s="740">
        <v>0.1</v>
      </c>
      <c r="G14" s="149">
        <f>IF(ISERROR(F14/E14),"",(F14/E14))</f>
        <v>1</v>
      </c>
      <c r="H14" s="78">
        <v>0.3</v>
      </c>
      <c r="I14" s="78"/>
      <c r="J14" s="149">
        <f>IF(ISERROR(I14/H14),"",(I14/H14))</f>
        <v>0</v>
      </c>
      <c r="K14" s="78">
        <v>0.3</v>
      </c>
      <c r="L14" s="78"/>
      <c r="M14" s="149">
        <f>IF(ISERROR(L14/K14),"",(L14/K14))</f>
        <v>0</v>
      </c>
      <c r="N14" s="78">
        <v>0.3</v>
      </c>
      <c r="O14" s="78"/>
      <c r="P14" s="149">
        <f>IF(ISERROR(O14/N14),"",(O14/N14))</f>
        <v>0</v>
      </c>
      <c r="Q14" s="78">
        <f>SUM(E14,H14,K14,N14)</f>
        <v>1</v>
      </c>
      <c r="R14" s="180">
        <f t="shared" si="0"/>
        <v>0.1</v>
      </c>
      <c r="S14" s="180">
        <f>IF((IF(ISERROR(R14/Q14),0,(R14/Q14)))&gt;1,1,(IF(ISERROR(R14/Q14),0,(R14/Q14))))</f>
        <v>0.1</v>
      </c>
      <c r="T14" s="180">
        <f t="shared" ref="T14:T21" si="1">S14*D14</f>
        <v>5.000000000000001E-3</v>
      </c>
      <c r="U14" s="146" t="s">
        <v>596</v>
      </c>
      <c r="V14" s="146" t="s">
        <v>597</v>
      </c>
      <c r="W14" s="222" t="s">
        <v>598</v>
      </c>
      <c r="X14" s="222" t="s">
        <v>599</v>
      </c>
      <c r="Y14" s="222" t="s">
        <v>600</v>
      </c>
      <c r="Z14" s="182" t="s">
        <v>590</v>
      </c>
      <c r="AA14" s="149" t="s">
        <v>507</v>
      </c>
      <c r="AB14" s="182" t="s">
        <v>115</v>
      </c>
      <c r="AC14" s="182" t="s">
        <v>110</v>
      </c>
      <c r="AD14" s="182" t="s">
        <v>116</v>
      </c>
      <c r="AE14" s="182" t="s">
        <v>117</v>
      </c>
      <c r="AF14" s="181" t="s">
        <v>321</v>
      </c>
      <c r="AG14" s="181">
        <v>2022</v>
      </c>
      <c r="AH14" s="181" t="s">
        <v>321</v>
      </c>
      <c r="AI14" s="182" t="s">
        <v>119</v>
      </c>
      <c r="AJ14" s="182" t="s">
        <v>199</v>
      </c>
      <c r="AK14" s="152" t="s">
        <v>508</v>
      </c>
      <c r="AL14" s="178" t="s">
        <v>509</v>
      </c>
      <c r="AM14" s="183" t="s">
        <v>321</v>
      </c>
      <c r="AN14" s="178"/>
      <c r="AO14" s="178" t="s">
        <v>510</v>
      </c>
      <c r="AP14" s="178" t="s">
        <v>511</v>
      </c>
      <c r="AQ14" s="178"/>
      <c r="AR14" s="156" t="s">
        <v>601</v>
      </c>
      <c r="AS14" s="156" t="s">
        <v>592</v>
      </c>
      <c r="AT14" s="151" t="s">
        <v>514</v>
      </c>
      <c r="AU14" s="732">
        <v>0.1</v>
      </c>
      <c r="AV14" s="740">
        <v>0.1</v>
      </c>
      <c r="AW14" s="741" t="s">
        <v>602</v>
      </c>
      <c r="AX14" s="742" t="s">
        <v>603</v>
      </c>
      <c r="AY14" s="154">
        <v>0.3</v>
      </c>
      <c r="AZ14" s="184"/>
      <c r="BA14" s="156"/>
      <c r="BB14" s="153" t="s">
        <v>604</v>
      </c>
      <c r="BC14" s="154">
        <v>0.3</v>
      </c>
      <c r="BD14" s="185"/>
      <c r="BE14" s="153"/>
      <c r="BF14" s="153" t="s">
        <v>604</v>
      </c>
      <c r="BG14" s="154">
        <v>0.3</v>
      </c>
      <c r="BH14" s="184"/>
      <c r="BI14" s="157"/>
      <c r="BJ14" s="189" t="s">
        <v>604</v>
      </c>
    </row>
    <row r="15" spans="1:251" s="188" customFormat="1" ht="98.25" customHeight="1" x14ac:dyDescent="0.25">
      <c r="B15" s="177">
        <v>3</v>
      </c>
      <c r="C15" s="146" t="s">
        <v>605</v>
      </c>
      <c r="D15" s="147">
        <v>0.05</v>
      </c>
      <c r="E15" s="732">
        <v>0.1</v>
      </c>
      <c r="F15" s="740">
        <v>0.1</v>
      </c>
      <c r="G15" s="149">
        <f t="shared" ref="G15:G21" si="2">IF(ISERROR(F15/E15),"",(F15/E15))</f>
        <v>1</v>
      </c>
      <c r="H15" s="78">
        <v>0.3</v>
      </c>
      <c r="I15" s="78"/>
      <c r="J15" s="149">
        <f t="shared" ref="J15:J21" si="3">IF(ISERROR(I15/H15),"",(I15/H15))</f>
        <v>0</v>
      </c>
      <c r="K15" s="78">
        <v>0.3</v>
      </c>
      <c r="L15" s="78"/>
      <c r="M15" s="149">
        <f t="shared" ref="M15:M21" si="4">IF(ISERROR(L15/K15),"",(L15/K15))</f>
        <v>0</v>
      </c>
      <c r="N15" s="78">
        <v>0.3</v>
      </c>
      <c r="O15" s="78"/>
      <c r="P15" s="149">
        <f t="shared" ref="P15:P21" si="5">IF(ISERROR(O15/N15),"",(O15/N15))</f>
        <v>0</v>
      </c>
      <c r="Q15" s="78">
        <f t="shared" ref="Q15:Q21" si="6">SUM(E15,H15,K15,N15)</f>
        <v>1</v>
      </c>
      <c r="R15" s="180">
        <f t="shared" si="0"/>
        <v>0.1</v>
      </c>
      <c r="S15" s="180">
        <f t="shared" ref="S15:S21" si="7">IF((IF(ISERROR(R15/Q15),0,(R15/Q15)))&gt;1,1,(IF(ISERROR(R15/Q15),0,(R15/Q15))))</f>
        <v>0.1</v>
      </c>
      <c r="T15" s="180">
        <f t="shared" si="1"/>
        <v>5.000000000000001E-3</v>
      </c>
      <c r="U15" s="220" t="s">
        <v>606</v>
      </c>
      <c r="V15" s="220" t="s">
        <v>607</v>
      </c>
      <c r="W15" s="221" t="s">
        <v>608</v>
      </c>
      <c r="X15" s="222" t="s">
        <v>609</v>
      </c>
      <c r="Y15" s="222" t="s">
        <v>610</v>
      </c>
      <c r="Z15" s="182" t="s">
        <v>590</v>
      </c>
      <c r="AA15" s="149" t="s">
        <v>507</v>
      </c>
      <c r="AB15" s="182" t="s">
        <v>115</v>
      </c>
      <c r="AC15" s="182" t="s">
        <v>110</v>
      </c>
      <c r="AD15" s="182" t="s">
        <v>116</v>
      </c>
      <c r="AE15" s="182" t="s">
        <v>117</v>
      </c>
      <c r="AF15" s="181" t="s">
        <v>321</v>
      </c>
      <c r="AG15" s="181">
        <v>2022</v>
      </c>
      <c r="AH15" s="181" t="s">
        <v>321</v>
      </c>
      <c r="AI15" s="182" t="s">
        <v>119</v>
      </c>
      <c r="AJ15" s="182" t="s">
        <v>199</v>
      </c>
      <c r="AK15" s="152" t="s">
        <v>508</v>
      </c>
      <c r="AL15" s="178" t="s">
        <v>509</v>
      </c>
      <c r="AM15" s="183" t="s">
        <v>321</v>
      </c>
      <c r="AN15" s="178"/>
      <c r="AO15" s="178" t="s">
        <v>510</v>
      </c>
      <c r="AP15" s="178" t="s">
        <v>511</v>
      </c>
      <c r="AQ15" s="178"/>
      <c r="AR15" s="156" t="s">
        <v>611</v>
      </c>
      <c r="AS15" s="156" t="s">
        <v>592</v>
      </c>
      <c r="AT15" s="151" t="s">
        <v>514</v>
      </c>
      <c r="AU15" s="732">
        <v>0.1</v>
      </c>
      <c r="AV15" s="740">
        <v>0.1</v>
      </c>
      <c r="AW15" s="741" t="s">
        <v>612</v>
      </c>
      <c r="AX15" s="742" t="s">
        <v>587</v>
      </c>
      <c r="AY15" s="154">
        <v>0.3</v>
      </c>
      <c r="AZ15" s="184"/>
      <c r="BA15" s="156"/>
      <c r="BB15" s="153" t="s">
        <v>613</v>
      </c>
      <c r="BC15" s="154">
        <v>0.3</v>
      </c>
      <c r="BD15" s="185"/>
      <c r="BE15" s="153"/>
      <c r="BF15" s="153" t="s">
        <v>613</v>
      </c>
      <c r="BG15" s="154">
        <v>0.3</v>
      </c>
      <c r="BH15" s="184"/>
      <c r="BI15" s="157"/>
      <c r="BJ15" s="189" t="s">
        <v>613</v>
      </c>
    </row>
    <row r="16" spans="1:251" s="188" customFormat="1" ht="136.5" customHeight="1" x14ac:dyDescent="0.25">
      <c r="B16" s="177">
        <v>4</v>
      </c>
      <c r="C16" s="146" t="s">
        <v>614</v>
      </c>
      <c r="D16" s="147">
        <v>0.15</v>
      </c>
      <c r="E16" s="732">
        <v>0.1</v>
      </c>
      <c r="F16" s="740">
        <v>0.1</v>
      </c>
      <c r="G16" s="149">
        <f t="shared" si="2"/>
        <v>1</v>
      </c>
      <c r="H16" s="78">
        <v>0.3</v>
      </c>
      <c r="I16" s="78"/>
      <c r="J16" s="149">
        <f t="shared" si="3"/>
        <v>0</v>
      </c>
      <c r="K16" s="78">
        <v>0.3</v>
      </c>
      <c r="L16" s="78"/>
      <c r="M16" s="149">
        <f t="shared" si="4"/>
        <v>0</v>
      </c>
      <c r="N16" s="78">
        <v>0.3</v>
      </c>
      <c r="O16" s="78"/>
      <c r="P16" s="149">
        <f t="shared" si="5"/>
        <v>0</v>
      </c>
      <c r="Q16" s="78">
        <v>0.1</v>
      </c>
      <c r="R16" s="180">
        <f t="shared" si="0"/>
        <v>0.1</v>
      </c>
      <c r="S16" s="180">
        <f t="shared" si="7"/>
        <v>1</v>
      </c>
      <c r="T16" s="180">
        <f>S16*D16/4</f>
        <v>3.7499999999999999E-2</v>
      </c>
      <c r="U16" s="146" t="s">
        <v>615</v>
      </c>
      <c r="V16" s="220" t="s">
        <v>616</v>
      </c>
      <c r="W16" s="222" t="s">
        <v>608</v>
      </c>
      <c r="X16" s="222" t="s">
        <v>617</v>
      </c>
      <c r="Y16" s="222" t="s">
        <v>618</v>
      </c>
      <c r="Z16" s="182" t="s">
        <v>590</v>
      </c>
      <c r="AA16" s="149" t="s">
        <v>507</v>
      </c>
      <c r="AB16" s="182" t="s">
        <v>115</v>
      </c>
      <c r="AC16" s="182" t="s">
        <v>110</v>
      </c>
      <c r="AD16" s="182" t="s">
        <v>116</v>
      </c>
      <c r="AE16" s="182" t="s">
        <v>117</v>
      </c>
      <c r="AF16" s="181" t="s">
        <v>321</v>
      </c>
      <c r="AG16" s="181">
        <v>2022</v>
      </c>
      <c r="AH16" s="181" t="s">
        <v>321</v>
      </c>
      <c r="AI16" s="182" t="s">
        <v>119</v>
      </c>
      <c r="AJ16" s="182" t="s">
        <v>199</v>
      </c>
      <c r="AK16" s="152" t="s">
        <v>508</v>
      </c>
      <c r="AL16" s="178" t="s">
        <v>509</v>
      </c>
      <c r="AM16" s="183" t="s">
        <v>321</v>
      </c>
      <c r="AN16" s="178"/>
      <c r="AO16" s="178" t="s">
        <v>510</v>
      </c>
      <c r="AP16" s="178" t="s">
        <v>511</v>
      </c>
      <c r="AQ16" s="178"/>
      <c r="AR16" s="156" t="s">
        <v>619</v>
      </c>
      <c r="AS16" s="156" t="s">
        <v>620</v>
      </c>
      <c r="AT16" s="151" t="s">
        <v>514</v>
      </c>
      <c r="AU16" s="732">
        <v>0.1</v>
      </c>
      <c r="AV16" s="740">
        <v>0.1</v>
      </c>
      <c r="AW16" s="741" t="s">
        <v>621</v>
      </c>
      <c r="AX16" s="743" t="s">
        <v>622</v>
      </c>
      <c r="AY16" s="154">
        <v>0.3</v>
      </c>
      <c r="AZ16" s="184"/>
      <c r="BA16" s="156"/>
      <c r="BB16" s="153" t="s">
        <v>623</v>
      </c>
      <c r="BC16" s="154">
        <v>0.3</v>
      </c>
      <c r="BD16" s="185"/>
      <c r="BE16" s="153"/>
      <c r="BF16" s="153" t="s">
        <v>623</v>
      </c>
      <c r="BG16" s="154">
        <v>0.3</v>
      </c>
      <c r="BH16" s="184"/>
      <c r="BI16" s="157"/>
      <c r="BJ16" s="189" t="s">
        <v>623</v>
      </c>
    </row>
    <row r="17" spans="2:63" s="188" customFormat="1" ht="135.75" customHeight="1" x14ac:dyDescent="0.25">
      <c r="B17" s="177">
        <v>5</v>
      </c>
      <c r="C17" s="146" t="s">
        <v>624</v>
      </c>
      <c r="D17" s="147">
        <v>0.2</v>
      </c>
      <c r="E17" s="732">
        <v>0.1</v>
      </c>
      <c r="F17" s="740">
        <v>0.1</v>
      </c>
      <c r="G17" s="149">
        <f t="shared" si="2"/>
        <v>1</v>
      </c>
      <c r="H17" s="78">
        <v>0.3</v>
      </c>
      <c r="I17" s="78"/>
      <c r="J17" s="149">
        <f t="shared" si="3"/>
        <v>0</v>
      </c>
      <c r="K17" s="78">
        <v>0.3</v>
      </c>
      <c r="L17" s="78"/>
      <c r="M17" s="149">
        <f t="shared" si="4"/>
        <v>0</v>
      </c>
      <c r="N17" s="78">
        <v>0.3</v>
      </c>
      <c r="O17" s="78"/>
      <c r="P17" s="149">
        <f t="shared" si="5"/>
        <v>0</v>
      </c>
      <c r="Q17" s="78">
        <v>0.1</v>
      </c>
      <c r="R17" s="180">
        <f t="shared" si="0"/>
        <v>0.1</v>
      </c>
      <c r="S17" s="180">
        <f t="shared" si="7"/>
        <v>1</v>
      </c>
      <c r="T17" s="180">
        <f>S17*D17/4</f>
        <v>0.05</v>
      </c>
      <c r="U17" s="146" t="s">
        <v>625</v>
      </c>
      <c r="V17" s="146" t="s">
        <v>626</v>
      </c>
      <c r="W17" s="149" t="s">
        <v>627</v>
      </c>
      <c r="X17" s="222" t="s">
        <v>628</v>
      </c>
      <c r="Y17" s="222" t="s">
        <v>629</v>
      </c>
      <c r="Z17" s="182" t="s">
        <v>590</v>
      </c>
      <c r="AA17" s="149" t="s">
        <v>507</v>
      </c>
      <c r="AB17" s="182" t="s">
        <v>115</v>
      </c>
      <c r="AC17" s="182" t="s">
        <v>110</v>
      </c>
      <c r="AD17" s="182" t="s">
        <v>116</v>
      </c>
      <c r="AE17" s="182" t="s">
        <v>117</v>
      </c>
      <c r="AF17" s="181" t="s">
        <v>321</v>
      </c>
      <c r="AG17" s="181">
        <v>2022</v>
      </c>
      <c r="AH17" s="181" t="s">
        <v>321</v>
      </c>
      <c r="AI17" s="182" t="s">
        <v>119</v>
      </c>
      <c r="AJ17" s="182" t="s">
        <v>199</v>
      </c>
      <c r="AK17" s="152" t="s">
        <v>508</v>
      </c>
      <c r="AL17" s="178" t="s">
        <v>509</v>
      </c>
      <c r="AM17" s="183" t="s">
        <v>321</v>
      </c>
      <c r="AN17" s="178"/>
      <c r="AO17" s="178" t="s">
        <v>510</v>
      </c>
      <c r="AP17" s="178" t="s">
        <v>511</v>
      </c>
      <c r="AQ17" s="178"/>
      <c r="AR17" s="156" t="s">
        <v>630</v>
      </c>
      <c r="AS17" s="156" t="s">
        <v>631</v>
      </c>
      <c r="AT17" s="151" t="s">
        <v>514</v>
      </c>
      <c r="AU17" s="732">
        <v>0.1</v>
      </c>
      <c r="AV17" s="740">
        <v>0.1</v>
      </c>
      <c r="AW17" s="741" t="s">
        <v>632</v>
      </c>
      <c r="AX17" s="743" t="s">
        <v>633</v>
      </c>
      <c r="AY17" s="154">
        <v>0.3</v>
      </c>
      <c r="AZ17" s="184"/>
      <c r="BA17" s="156"/>
      <c r="BB17" s="153" t="s">
        <v>634</v>
      </c>
      <c r="BC17" s="154">
        <v>0.3</v>
      </c>
      <c r="BD17" s="185"/>
      <c r="BE17" s="153"/>
      <c r="BF17" s="153" t="s">
        <v>634</v>
      </c>
      <c r="BG17" s="154">
        <v>0.3</v>
      </c>
      <c r="BH17" s="184"/>
      <c r="BI17" s="157"/>
      <c r="BJ17" s="189" t="s">
        <v>634</v>
      </c>
    </row>
    <row r="18" spans="2:63" s="188" customFormat="1" ht="72.75" customHeight="1" x14ac:dyDescent="0.25">
      <c r="B18" s="177">
        <v>6</v>
      </c>
      <c r="C18" s="220" t="s">
        <v>635</v>
      </c>
      <c r="D18" s="223">
        <v>0.1</v>
      </c>
      <c r="E18" s="732">
        <v>0.1</v>
      </c>
      <c r="F18" s="740">
        <v>0.1</v>
      </c>
      <c r="G18" s="221">
        <f t="shared" si="2"/>
        <v>1</v>
      </c>
      <c r="H18" s="224">
        <v>0.3</v>
      </c>
      <c r="I18" s="224"/>
      <c r="J18" s="221">
        <f t="shared" si="3"/>
        <v>0</v>
      </c>
      <c r="K18" s="224">
        <v>0.3</v>
      </c>
      <c r="L18" s="224"/>
      <c r="M18" s="221">
        <f t="shared" si="4"/>
        <v>0</v>
      </c>
      <c r="N18" s="224">
        <v>0.3</v>
      </c>
      <c r="O18" s="224"/>
      <c r="P18" s="221">
        <f t="shared" si="5"/>
        <v>0</v>
      </c>
      <c r="Q18" s="224">
        <v>0.1</v>
      </c>
      <c r="R18" s="180">
        <f t="shared" si="0"/>
        <v>0.1</v>
      </c>
      <c r="S18" s="225">
        <f t="shared" si="7"/>
        <v>1</v>
      </c>
      <c r="T18" s="225">
        <f>S18*D18/4</f>
        <v>2.5000000000000001E-2</v>
      </c>
      <c r="U18" s="220" t="s">
        <v>636</v>
      </c>
      <c r="V18" s="220" t="s">
        <v>637</v>
      </c>
      <c r="W18" s="221" t="s">
        <v>587</v>
      </c>
      <c r="X18" s="226" t="s">
        <v>588</v>
      </c>
      <c r="Y18" s="226" t="s">
        <v>589</v>
      </c>
      <c r="Z18" s="182" t="s">
        <v>590</v>
      </c>
      <c r="AA18" s="149" t="s">
        <v>507</v>
      </c>
      <c r="AB18" s="182" t="s">
        <v>115</v>
      </c>
      <c r="AC18" s="182" t="s">
        <v>110</v>
      </c>
      <c r="AD18" s="182" t="s">
        <v>116</v>
      </c>
      <c r="AE18" s="182" t="s">
        <v>117</v>
      </c>
      <c r="AF18" s="181" t="s">
        <v>321</v>
      </c>
      <c r="AG18" s="181">
        <v>2022</v>
      </c>
      <c r="AH18" s="181" t="s">
        <v>321</v>
      </c>
      <c r="AI18" s="182" t="s">
        <v>119</v>
      </c>
      <c r="AJ18" s="182" t="s">
        <v>199</v>
      </c>
      <c r="AK18" s="152" t="s">
        <v>508</v>
      </c>
      <c r="AL18" s="178" t="s">
        <v>509</v>
      </c>
      <c r="AM18" s="183" t="s">
        <v>321</v>
      </c>
      <c r="AN18" s="178"/>
      <c r="AO18" s="178" t="s">
        <v>510</v>
      </c>
      <c r="AP18" s="178" t="s">
        <v>511</v>
      </c>
      <c r="AQ18" s="178"/>
      <c r="AR18" s="156" t="s">
        <v>638</v>
      </c>
      <c r="AS18" s="156" t="s">
        <v>592</v>
      </c>
      <c r="AT18" s="151" t="s">
        <v>514</v>
      </c>
      <c r="AU18" s="732">
        <v>0.1</v>
      </c>
      <c r="AV18" s="740">
        <v>0.1</v>
      </c>
      <c r="AW18" s="741" t="s">
        <v>639</v>
      </c>
      <c r="AX18" s="742" t="s">
        <v>587</v>
      </c>
      <c r="AY18" s="147">
        <v>0.3</v>
      </c>
      <c r="AZ18" s="151"/>
      <c r="BA18" s="222"/>
      <c r="BB18" s="191" t="s">
        <v>640</v>
      </c>
      <c r="BC18" s="147">
        <v>0.3</v>
      </c>
      <c r="BD18" s="227"/>
      <c r="BE18" s="191"/>
      <c r="BF18" s="191" t="s">
        <v>640</v>
      </c>
      <c r="BG18" s="147">
        <v>0.3</v>
      </c>
      <c r="BH18" s="151"/>
      <c r="BI18" s="148"/>
      <c r="BJ18" s="228" t="s">
        <v>640</v>
      </c>
    </row>
    <row r="19" spans="2:63" s="188" customFormat="1" ht="63.75" customHeight="1" x14ac:dyDescent="0.25">
      <c r="B19" s="177">
        <v>7</v>
      </c>
      <c r="C19" s="220" t="s">
        <v>641</v>
      </c>
      <c r="D19" s="223">
        <v>0.05</v>
      </c>
      <c r="E19" s="732">
        <v>0.1</v>
      </c>
      <c r="F19" s="740">
        <v>0.1</v>
      </c>
      <c r="G19" s="221">
        <f t="shared" si="2"/>
        <v>1</v>
      </c>
      <c r="H19" s="224">
        <v>0.3</v>
      </c>
      <c r="I19" s="229"/>
      <c r="J19" s="221">
        <f t="shared" si="3"/>
        <v>0</v>
      </c>
      <c r="K19" s="224">
        <v>0.3</v>
      </c>
      <c r="L19" s="229"/>
      <c r="M19" s="221">
        <f t="shared" si="4"/>
        <v>0</v>
      </c>
      <c r="N19" s="224">
        <v>0.3</v>
      </c>
      <c r="O19" s="229"/>
      <c r="P19" s="221">
        <f t="shared" si="5"/>
        <v>0</v>
      </c>
      <c r="Q19" s="224">
        <v>0.1</v>
      </c>
      <c r="R19" s="180">
        <f t="shared" si="0"/>
        <v>0.1</v>
      </c>
      <c r="S19" s="225">
        <f t="shared" si="7"/>
        <v>1</v>
      </c>
      <c r="T19" s="225">
        <f>S19*D19/4</f>
        <v>1.2500000000000001E-2</v>
      </c>
      <c r="U19" s="220" t="s">
        <v>642</v>
      </c>
      <c r="V19" s="220" t="s">
        <v>643</v>
      </c>
      <c r="W19" s="226" t="s">
        <v>644</v>
      </c>
      <c r="X19" s="226" t="s">
        <v>645</v>
      </c>
      <c r="Y19" s="226" t="s">
        <v>646</v>
      </c>
      <c r="Z19" s="182" t="s">
        <v>590</v>
      </c>
      <c r="AA19" s="149" t="s">
        <v>507</v>
      </c>
      <c r="AB19" s="182" t="s">
        <v>115</v>
      </c>
      <c r="AC19" s="182" t="s">
        <v>110</v>
      </c>
      <c r="AD19" s="182" t="s">
        <v>116</v>
      </c>
      <c r="AE19" s="182" t="s">
        <v>117</v>
      </c>
      <c r="AF19" s="181" t="s">
        <v>321</v>
      </c>
      <c r="AG19" s="181">
        <v>2022</v>
      </c>
      <c r="AH19" s="181" t="s">
        <v>321</v>
      </c>
      <c r="AI19" s="182" t="s">
        <v>119</v>
      </c>
      <c r="AJ19" s="182" t="s">
        <v>199</v>
      </c>
      <c r="AK19" s="152" t="s">
        <v>508</v>
      </c>
      <c r="AL19" s="178" t="s">
        <v>509</v>
      </c>
      <c r="AM19" s="183" t="s">
        <v>321</v>
      </c>
      <c r="AN19" s="178"/>
      <c r="AO19" s="178" t="s">
        <v>510</v>
      </c>
      <c r="AP19" s="178" t="s">
        <v>511</v>
      </c>
      <c r="AQ19" s="178"/>
      <c r="AR19" s="156" t="s">
        <v>647</v>
      </c>
      <c r="AS19" s="156" t="s">
        <v>592</v>
      </c>
      <c r="AT19" s="151" t="s">
        <v>514</v>
      </c>
      <c r="AU19" s="732">
        <v>0.1</v>
      </c>
      <c r="AV19" s="740">
        <v>0.1</v>
      </c>
      <c r="AW19" s="741" t="s">
        <v>648</v>
      </c>
      <c r="AX19" s="742" t="s">
        <v>587</v>
      </c>
      <c r="AY19" s="147">
        <v>0.3</v>
      </c>
      <c r="AZ19" s="151"/>
      <c r="BA19" s="222"/>
      <c r="BB19" s="191" t="s">
        <v>649</v>
      </c>
      <c r="BC19" s="147">
        <v>0.3</v>
      </c>
      <c r="BD19" s="227"/>
      <c r="BE19" s="191"/>
      <c r="BF19" s="191" t="s">
        <v>649</v>
      </c>
      <c r="BG19" s="147">
        <v>0.3</v>
      </c>
      <c r="BH19" s="151"/>
      <c r="BI19" s="148"/>
      <c r="BJ19" s="228" t="s">
        <v>649</v>
      </c>
    </row>
    <row r="20" spans="2:63" s="188" customFormat="1" ht="63.75" customHeight="1" x14ac:dyDescent="0.25">
      <c r="B20" s="177">
        <v>8</v>
      </c>
      <c r="C20" s="146" t="s">
        <v>650</v>
      </c>
      <c r="D20" s="147">
        <v>0.15</v>
      </c>
      <c r="E20" s="732">
        <v>0.1</v>
      </c>
      <c r="F20" s="740">
        <v>0.1</v>
      </c>
      <c r="G20" s="149">
        <f t="shared" si="2"/>
        <v>1</v>
      </c>
      <c r="H20" s="78">
        <v>0.3</v>
      </c>
      <c r="I20" s="179"/>
      <c r="J20" s="149">
        <f t="shared" si="3"/>
        <v>0</v>
      </c>
      <c r="K20" s="78">
        <v>0.3</v>
      </c>
      <c r="L20" s="179"/>
      <c r="M20" s="149">
        <f t="shared" si="4"/>
        <v>0</v>
      </c>
      <c r="N20" s="78">
        <v>0.3</v>
      </c>
      <c r="O20" s="179"/>
      <c r="P20" s="149">
        <f t="shared" si="5"/>
        <v>0</v>
      </c>
      <c r="Q20" s="78">
        <v>0.1</v>
      </c>
      <c r="R20" s="180">
        <f t="shared" si="0"/>
        <v>0.1</v>
      </c>
      <c r="S20" s="180">
        <f t="shared" si="7"/>
        <v>1</v>
      </c>
      <c r="T20" s="180">
        <f>S20*D20/4</f>
        <v>3.7499999999999999E-2</v>
      </c>
      <c r="U20" s="220" t="s">
        <v>651</v>
      </c>
      <c r="V20" s="220" t="s">
        <v>652</v>
      </c>
      <c r="W20" s="221" t="s">
        <v>653</v>
      </c>
      <c r="X20" s="222" t="s">
        <v>654</v>
      </c>
      <c r="Y20" s="222" t="s">
        <v>655</v>
      </c>
      <c r="Z20" s="182" t="s">
        <v>590</v>
      </c>
      <c r="AA20" s="149" t="s">
        <v>507</v>
      </c>
      <c r="AB20" s="182" t="s">
        <v>115</v>
      </c>
      <c r="AC20" s="182" t="s">
        <v>110</v>
      </c>
      <c r="AD20" s="182" t="s">
        <v>116</v>
      </c>
      <c r="AE20" s="182" t="s">
        <v>117</v>
      </c>
      <c r="AF20" s="181" t="s">
        <v>321</v>
      </c>
      <c r="AG20" s="181">
        <v>2022</v>
      </c>
      <c r="AH20" s="181" t="s">
        <v>321</v>
      </c>
      <c r="AI20" s="182" t="s">
        <v>119</v>
      </c>
      <c r="AJ20" s="182" t="s">
        <v>199</v>
      </c>
      <c r="AK20" s="152" t="s">
        <v>508</v>
      </c>
      <c r="AL20" s="178" t="s">
        <v>509</v>
      </c>
      <c r="AM20" s="183" t="s">
        <v>321</v>
      </c>
      <c r="AN20" s="178"/>
      <c r="AO20" s="178" t="s">
        <v>510</v>
      </c>
      <c r="AP20" s="178" t="s">
        <v>511</v>
      </c>
      <c r="AQ20" s="152"/>
      <c r="AR20" s="156" t="s">
        <v>656</v>
      </c>
      <c r="AS20" s="156" t="s">
        <v>657</v>
      </c>
      <c r="AT20" s="151" t="s">
        <v>514</v>
      </c>
      <c r="AU20" s="732">
        <v>0.1</v>
      </c>
      <c r="AV20" s="740">
        <v>0.1</v>
      </c>
      <c r="AW20" s="741" t="s">
        <v>658</v>
      </c>
      <c r="AX20" s="742" t="s">
        <v>659</v>
      </c>
      <c r="AY20" s="154">
        <v>0.3</v>
      </c>
      <c r="AZ20" s="184"/>
      <c r="BA20" s="156"/>
      <c r="BB20" s="153" t="s">
        <v>660</v>
      </c>
      <c r="BC20" s="154">
        <v>0.3</v>
      </c>
      <c r="BD20" s="185"/>
      <c r="BE20" s="153"/>
      <c r="BF20" s="153" t="s">
        <v>660</v>
      </c>
      <c r="BG20" s="154">
        <v>0.3</v>
      </c>
      <c r="BH20" s="184"/>
      <c r="BI20" s="157"/>
      <c r="BJ20" s="189" t="s">
        <v>660</v>
      </c>
    </row>
    <row r="21" spans="2:63" s="196" customFormat="1" ht="63.75" customHeight="1" x14ac:dyDescent="0.25">
      <c r="B21" s="198">
        <v>9</v>
      </c>
      <c r="C21" s="158" t="s">
        <v>661</v>
      </c>
      <c r="D21" s="159">
        <v>0.15</v>
      </c>
      <c r="E21" s="744">
        <v>0.1</v>
      </c>
      <c r="F21" s="745">
        <v>0.1</v>
      </c>
      <c r="G21" s="160">
        <f t="shared" si="2"/>
        <v>1</v>
      </c>
      <c r="H21" s="100">
        <v>0.3</v>
      </c>
      <c r="I21" s="200"/>
      <c r="J21" s="160">
        <f t="shared" si="3"/>
        <v>0</v>
      </c>
      <c r="K21" s="100">
        <v>0.3</v>
      </c>
      <c r="L21" s="200"/>
      <c r="M21" s="160">
        <f t="shared" si="4"/>
        <v>0</v>
      </c>
      <c r="N21" s="100">
        <v>0.3</v>
      </c>
      <c r="O21" s="200"/>
      <c r="P21" s="160">
        <f t="shared" si="5"/>
        <v>0</v>
      </c>
      <c r="Q21" s="100">
        <f t="shared" si="6"/>
        <v>1</v>
      </c>
      <c r="R21" s="180">
        <f t="shared" si="0"/>
        <v>0.1</v>
      </c>
      <c r="S21" s="201">
        <f t="shared" si="7"/>
        <v>0.1</v>
      </c>
      <c r="T21" s="201">
        <f t="shared" si="1"/>
        <v>1.4999999999999999E-2</v>
      </c>
      <c r="U21" s="230" t="s">
        <v>662</v>
      </c>
      <c r="V21" s="230" t="s">
        <v>663</v>
      </c>
      <c r="W21" s="231" t="s">
        <v>627</v>
      </c>
      <c r="X21" s="232" t="s">
        <v>664</v>
      </c>
      <c r="Y21" s="232" t="s">
        <v>665</v>
      </c>
      <c r="Z21" s="203" t="s">
        <v>590</v>
      </c>
      <c r="AA21" s="160" t="s">
        <v>507</v>
      </c>
      <c r="AB21" s="203" t="s">
        <v>115</v>
      </c>
      <c r="AC21" s="203" t="s">
        <v>110</v>
      </c>
      <c r="AD21" s="203" t="s">
        <v>116</v>
      </c>
      <c r="AE21" s="203" t="s">
        <v>117</v>
      </c>
      <c r="AF21" s="202" t="s">
        <v>321</v>
      </c>
      <c r="AG21" s="202">
        <v>2022</v>
      </c>
      <c r="AH21" s="202" t="s">
        <v>321</v>
      </c>
      <c r="AI21" s="203" t="s">
        <v>119</v>
      </c>
      <c r="AJ21" s="203" t="s">
        <v>666</v>
      </c>
      <c r="AK21" s="163" t="s">
        <v>667</v>
      </c>
      <c r="AL21" s="199" t="s">
        <v>509</v>
      </c>
      <c r="AM21" s="204" t="s">
        <v>321</v>
      </c>
      <c r="AN21" s="199"/>
      <c r="AO21" s="199" t="s">
        <v>510</v>
      </c>
      <c r="AP21" s="199" t="s">
        <v>511</v>
      </c>
      <c r="AQ21" s="163"/>
      <c r="AR21" s="167" t="s">
        <v>668</v>
      </c>
      <c r="AS21" s="167" t="s">
        <v>657</v>
      </c>
      <c r="AT21" s="162" t="s">
        <v>514</v>
      </c>
      <c r="AU21" s="744">
        <v>0.1</v>
      </c>
      <c r="AV21" s="745">
        <v>0.1</v>
      </c>
      <c r="AW21" s="741" t="s">
        <v>669</v>
      </c>
      <c r="AX21" s="742" t="s">
        <v>670</v>
      </c>
      <c r="AY21" s="233">
        <v>0.3</v>
      </c>
      <c r="AZ21" s="166"/>
      <c r="BA21" s="167"/>
      <c r="BB21" s="165" t="s">
        <v>671</v>
      </c>
      <c r="BC21" s="233">
        <v>0.3</v>
      </c>
      <c r="BD21" s="164"/>
      <c r="BE21" s="207"/>
      <c r="BF21" s="165" t="s">
        <v>671</v>
      </c>
      <c r="BG21" s="233">
        <v>0.3</v>
      </c>
      <c r="BH21" s="166"/>
      <c r="BI21" s="168"/>
      <c r="BJ21" s="234" t="s">
        <v>671</v>
      </c>
      <c r="BK21" s="188"/>
    </row>
    <row r="22" spans="2:63" s="212" customFormat="1" ht="11.85" customHeight="1" x14ac:dyDescent="0.25">
      <c r="B22" s="196"/>
      <c r="C22" s="208"/>
      <c r="D22" s="209">
        <f>SUM(D13:D21)</f>
        <v>1</v>
      </c>
      <c r="E22" s="188"/>
      <c r="F22" s="188"/>
      <c r="G22" s="188"/>
      <c r="H22" s="188"/>
      <c r="I22" s="188"/>
      <c r="J22" s="188"/>
      <c r="K22" s="188"/>
      <c r="L22" s="188"/>
      <c r="M22" s="188"/>
      <c r="N22" s="188"/>
      <c r="O22" s="188"/>
      <c r="P22" s="188"/>
      <c r="Q22" s="188"/>
      <c r="R22" s="188"/>
      <c r="S22" s="188"/>
      <c r="T22" s="209"/>
      <c r="U22" s="208"/>
      <c r="V22" s="208"/>
      <c r="W22" s="188"/>
      <c r="X22" s="188"/>
      <c r="Y22" s="188"/>
      <c r="Z22" s="196"/>
      <c r="AA22" s="210"/>
      <c r="AB22" s="188"/>
      <c r="AC22" s="188"/>
      <c r="AD22" s="188"/>
      <c r="AE22" s="188"/>
      <c r="AF22" s="210"/>
      <c r="AG22" s="210"/>
      <c r="AH22" s="210"/>
      <c r="AI22" s="188"/>
      <c r="AJ22" s="188"/>
      <c r="AK22" s="208"/>
      <c r="AL22" s="211"/>
      <c r="AM22" s="211"/>
      <c r="AN22" s="211"/>
      <c r="AO22" s="211"/>
      <c r="AP22" s="208"/>
      <c r="AQ22" s="208"/>
      <c r="AR22" s="210"/>
      <c r="AS22" s="210"/>
      <c r="AT22" s="210"/>
      <c r="BE22" s="213"/>
      <c r="BF22" s="212">
        <f>12+4+2+6+6+11+4+1+5+2+5+5+8+5</f>
        <v>76</v>
      </c>
      <c r="BK22" s="210"/>
    </row>
    <row r="23" spans="2:63" s="212" customFormat="1" ht="11.85" customHeight="1" x14ac:dyDescent="0.25">
      <c r="B23" s="196"/>
      <c r="C23" s="208"/>
      <c r="D23" s="209"/>
      <c r="E23" s="188"/>
      <c r="F23" s="188"/>
      <c r="G23" s="188"/>
      <c r="H23" s="188"/>
      <c r="I23" s="188"/>
      <c r="J23" s="188"/>
      <c r="K23" s="188"/>
      <c r="L23" s="188"/>
      <c r="M23" s="188"/>
      <c r="N23" s="188"/>
      <c r="O23" s="188"/>
      <c r="P23" s="188"/>
      <c r="Q23" s="188"/>
      <c r="R23" s="188"/>
      <c r="S23" s="188"/>
      <c r="T23" s="188"/>
      <c r="U23" s="208"/>
      <c r="V23" s="208"/>
      <c r="W23" s="188"/>
      <c r="X23" s="188"/>
      <c r="Y23" s="188"/>
      <c r="Z23" s="196"/>
      <c r="AA23" s="210"/>
      <c r="AB23" s="188"/>
      <c r="AC23" s="188"/>
      <c r="AD23" s="188"/>
      <c r="AE23" s="188"/>
      <c r="AF23" s="210"/>
      <c r="AG23" s="210"/>
      <c r="AH23" s="210"/>
      <c r="AI23" s="188"/>
      <c r="AJ23" s="188"/>
      <c r="AK23" s="208"/>
      <c r="AL23" s="211"/>
      <c r="AM23" s="211"/>
      <c r="AN23" s="211"/>
      <c r="AO23" s="211"/>
      <c r="AP23" s="208"/>
      <c r="AQ23" s="208"/>
      <c r="AR23" s="210"/>
      <c r="AS23" s="210"/>
      <c r="AT23" s="210"/>
      <c r="BE23" s="213"/>
      <c r="BK23" s="210"/>
    </row>
    <row r="24" spans="2:63" s="212" customFormat="1" ht="11.85" customHeight="1" x14ac:dyDescent="0.25">
      <c r="B24" s="196"/>
      <c r="C24" s="214"/>
      <c r="D24" s="209"/>
      <c r="E24" s="188"/>
      <c r="F24" s="188"/>
      <c r="G24" s="188"/>
      <c r="H24" s="188"/>
      <c r="I24" s="188"/>
      <c r="J24" s="188"/>
      <c r="K24" s="188"/>
      <c r="L24" s="188"/>
      <c r="M24" s="188"/>
      <c r="N24" s="188"/>
      <c r="O24" s="188"/>
      <c r="P24" s="188"/>
      <c r="Q24" s="188"/>
      <c r="R24" s="188"/>
      <c r="S24" s="188"/>
      <c r="T24" s="188"/>
      <c r="U24" s="208"/>
      <c r="V24" s="208"/>
      <c r="W24" s="188"/>
      <c r="X24" s="188"/>
      <c r="Y24" s="188"/>
      <c r="Z24" s="196"/>
      <c r="AA24" s="210"/>
      <c r="AB24" s="188"/>
      <c r="AC24" s="188"/>
      <c r="AD24" s="188"/>
      <c r="AE24" s="188"/>
      <c r="AF24" s="210"/>
      <c r="AG24" s="210"/>
      <c r="AH24" s="210"/>
      <c r="AI24" s="188"/>
      <c r="AJ24" s="188"/>
      <c r="AK24" s="208"/>
      <c r="AL24" s="211"/>
      <c r="AM24" s="211"/>
      <c r="AN24" s="211"/>
      <c r="AO24" s="211"/>
      <c r="AP24" s="208"/>
      <c r="AQ24" s="208"/>
      <c r="AR24" s="210"/>
      <c r="AS24" s="210"/>
      <c r="AT24" s="210"/>
      <c r="BE24" s="213"/>
      <c r="BK24" s="210"/>
    </row>
    <row r="25" spans="2:63" s="212" customFormat="1" ht="11.85" customHeight="1" x14ac:dyDescent="0.25">
      <c r="B25" s="196"/>
      <c r="C25" s="208"/>
      <c r="D25" s="209"/>
      <c r="E25" s="188"/>
      <c r="F25" s="188"/>
      <c r="G25" s="188"/>
      <c r="H25" s="188"/>
      <c r="I25" s="188"/>
      <c r="J25" s="188"/>
      <c r="K25" s="188"/>
      <c r="L25" s="188"/>
      <c r="M25" s="188"/>
      <c r="N25" s="188"/>
      <c r="O25" s="188"/>
      <c r="P25" s="188"/>
      <c r="Q25" s="188"/>
      <c r="R25" s="188"/>
      <c r="S25" s="188"/>
      <c r="T25" s="188"/>
      <c r="U25" s="208"/>
      <c r="V25" s="208"/>
      <c r="W25" s="188"/>
      <c r="X25" s="188"/>
      <c r="Y25" s="188"/>
      <c r="Z25" s="196"/>
      <c r="AA25" s="210"/>
      <c r="AB25" s="188"/>
      <c r="AC25" s="188"/>
      <c r="AD25" s="188"/>
      <c r="AE25" s="188"/>
      <c r="AF25" s="210"/>
      <c r="AG25" s="210"/>
      <c r="AH25" s="210"/>
      <c r="AI25" s="188"/>
      <c r="AJ25" s="188"/>
      <c r="AK25" s="208"/>
      <c r="AL25" s="211"/>
      <c r="AM25" s="211"/>
      <c r="AN25" s="211"/>
      <c r="AO25" s="211"/>
      <c r="AP25" s="208"/>
      <c r="AQ25" s="208"/>
      <c r="AR25" s="210"/>
      <c r="AS25" s="210"/>
      <c r="AT25" s="210"/>
      <c r="BE25" s="213"/>
      <c r="BK25" s="210"/>
    </row>
    <row r="26" spans="2:63" s="212" customFormat="1" ht="11.85" customHeight="1" x14ac:dyDescent="0.25">
      <c r="B26" s="196"/>
      <c r="C26" s="208"/>
      <c r="D26" s="209"/>
      <c r="E26" s="188"/>
      <c r="F26" s="188"/>
      <c r="G26" s="188"/>
      <c r="H26" s="188"/>
      <c r="I26" s="188"/>
      <c r="J26" s="188"/>
      <c r="K26" s="188"/>
      <c r="L26" s="188"/>
      <c r="M26" s="188"/>
      <c r="N26" s="188"/>
      <c r="O26" s="188"/>
      <c r="P26" s="188"/>
      <c r="Q26" s="188"/>
      <c r="R26" s="188"/>
      <c r="S26" s="188"/>
      <c r="T26" s="188"/>
      <c r="U26" s="208"/>
      <c r="V26" s="208"/>
      <c r="W26" s="188"/>
      <c r="X26" s="188"/>
      <c r="Y26" s="188"/>
      <c r="Z26" s="196"/>
      <c r="AA26" s="210"/>
      <c r="AB26" s="188"/>
      <c r="AC26" s="188"/>
      <c r="AD26" s="188"/>
      <c r="AE26" s="188"/>
      <c r="AF26" s="210"/>
      <c r="AG26" s="210"/>
      <c r="AH26" s="210"/>
      <c r="AI26" s="188"/>
      <c r="AJ26" s="188"/>
      <c r="AK26" s="208"/>
      <c r="AL26" s="211"/>
      <c r="AM26" s="211"/>
      <c r="AN26" s="211"/>
      <c r="AO26" s="211"/>
      <c r="AP26" s="208"/>
      <c r="AQ26" s="208"/>
      <c r="AR26" s="210"/>
      <c r="AS26" s="210"/>
      <c r="AT26" s="210"/>
      <c r="BE26" s="213"/>
      <c r="BK26" s="210"/>
    </row>
    <row r="27" spans="2:63" s="212" customFormat="1" ht="11.85" customHeight="1" x14ac:dyDescent="0.25">
      <c r="B27" s="196"/>
      <c r="C27" s="208"/>
      <c r="D27" s="209"/>
      <c r="E27" s="188"/>
      <c r="F27" s="188"/>
      <c r="G27" s="188"/>
      <c r="H27" s="188"/>
      <c r="I27" s="188"/>
      <c r="J27" s="188"/>
      <c r="K27" s="188"/>
      <c r="L27" s="188"/>
      <c r="M27" s="188"/>
      <c r="N27" s="188"/>
      <c r="O27" s="188"/>
      <c r="P27" s="188"/>
      <c r="Q27" s="188"/>
      <c r="R27" s="188"/>
      <c r="S27" s="188"/>
      <c r="T27" s="188"/>
      <c r="U27" s="208"/>
      <c r="V27" s="208"/>
      <c r="W27" s="188"/>
      <c r="X27" s="188"/>
      <c r="Y27" s="188"/>
      <c r="Z27" s="196"/>
      <c r="AA27" s="210"/>
      <c r="AB27" s="188"/>
      <c r="AC27" s="188"/>
      <c r="AD27" s="188"/>
      <c r="AE27" s="188"/>
      <c r="AF27" s="210"/>
      <c r="AG27" s="210"/>
      <c r="AH27" s="210"/>
      <c r="AI27" s="188"/>
      <c r="AJ27" s="188"/>
      <c r="AK27" s="208"/>
      <c r="AL27" s="211"/>
      <c r="AM27" s="211"/>
      <c r="AN27" s="211"/>
      <c r="AO27" s="211"/>
      <c r="AP27" s="208"/>
      <c r="AQ27" s="208"/>
      <c r="AR27" s="210"/>
      <c r="AS27" s="210"/>
      <c r="AT27" s="210"/>
      <c r="BE27" s="213"/>
      <c r="BK27" s="210"/>
    </row>
    <row r="28" spans="2:63" s="212" customFormat="1" ht="14.1" customHeight="1" x14ac:dyDescent="0.25">
      <c r="B28" s="196"/>
      <c r="C28" s="208"/>
      <c r="D28" s="209"/>
      <c r="E28" s="188"/>
      <c r="F28" s="188"/>
      <c r="G28" s="188"/>
      <c r="H28" s="188"/>
      <c r="I28" s="188"/>
      <c r="J28" s="188"/>
      <c r="K28" s="188"/>
      <c r="L28" s="188"/>
      <c r="M28" s="188"/>
      <c r="N28" s="188"/>
      <c r="O28" s="188"/>
      <c r="P28" s="188"/>
      <c r="Q28" s="188"/>
      <c r="R28" s="188"/>
      <c r="S28" s="188"/>
      <c r="T28" s="188"/>
      <c r="U28" s="208"/>
      <c r="V28" s="208"/>
      <c r="W28" s="188"/>
      <c r="X28" s="188"/>
      <c r="Y28" s="188"/>
      <c r="Z28" s="196"/>
      <c r="AA28" s="210"/>
      <c r="AB28" s="188"/>
      <c r="AC28" s="188"/>
      <c r="AD28" s="188"/>
      <c r="AE28" s="188"/>
      <c r="AF28" s="210"/>
      <c r="AG28" s="210"/>
      <c r="AH28" s="210"/>
      <c r="AI28" s="188"/>
      <c r="AJ28" s="188"/>
      <c r="AK28" s="208"/>
      <c r="AL28" s="211"/>
      <c r="AM28" s="211"/>
      <c r="AN28" s="211"/>
      <c r="AO28" s="211"/>
      <c r="AP28" s="208"/>
      <c r="AQ28" s="208"/>
      <c r="AR28" s="210"/>
      <c r="AS28" s="210"/>
      <c r="AT28" s="210"/>
      <c r="BE28" s="213"/>
      <c r="BK28" s="210"/>
    </row>
    <row r="29" spans="2:63" s="212" customFormat="1" ht="11.85" customHeight="1" x14ac:dyDescent="0.25">
      <c r="B29" s="196"/>
      <c r="C29" s="170"/>
      <c r="D29" s="209"/>
      <c r="E29" s="188"/>
      <c r="F29" s="188"/>
      <c r="G29" s="188"/>
      <c r="H29" s="188"/>
      <c r="I29" s="188"/>
      <c r="J29" s="188"/>
      <c r="K29" s="188"/>
      <c r="L29" s="188"/>
      <c r="M29" s="188"/>
      <c r="N29" s="188"/>
      <c r="O29" s="188"/>
      <c r="P29" s="188"/>
      <c r="Q29" s="188"/>
      <c r="R29" s="188"/>
      <c r="S29" s="188"/>
      <c r="T29" s="188"/>
      <c r="U29" s="208"/>
      <c r="V29" s="208"/>
      <c r="W29" s="188"/>
      <c r="X29" s="188"/>
      <c r="Y29" s="188"/>
      <c r="Z29" s="196"/>
      <c r="AA29" s="210"/>
      <c r="AB29" s="188"/>
      <c r="AC29" s="188"/>
      <c r="AD29" s="188"/>
      <c r="AE29" s="188"/>
      <c r="AF29" s="210"/>
      <c r="AG29" s="210"/>
      <c r="AH29" s="210"/>
      <c r="AI29" s="188"/>
      <c r="AJ29" s="188"/>
      <c r="AK29" s="208"/>
      <c r="AL29" s="211"/>
      <c r="AM29" s="211"/>
      <c r="AN29" s="211"/>
      <c r="AO29" s="211"/>
      <c r="AP29" s="208"/>
      <c r="AQ29" s="208"/>
      <c r="AR29" s="210"/>
      <c r="AS29" s="210"/>
      <c r="AT29" s="210"/>
      <c r="BK29" s="210"/>
    </row>
    <row r="30" spans="2:63" s="212" customFormat="1" ht="11.85" customHeight="1" x14ac:dyDescent="0.25">
      <c r="B30" s="196"/>
      <c r="C30" s="208"/>
      <c r="D30" s="209"/>
      <c r="E30" s="188"/>
      <c r="F30" s="188"/>
      <c r="G30" s="188"/>
      <c r="H30" s="188"/>
      <c r="I30" s="188"/>
      <c r="J30" s="188"/>
      <c r="K30" s="188"/>
      <c r="L30" s="188"/>
      <c r="M30" s="188"/>
      <c r="N30" s="188"/>
      <c r="O30" s="188"/>
      <c r="P30" s="188"/>
      <c r="Q30" s="188"/>
      <c r="R30" s="188"/>
      <c r="S30" s="188"/>
      <c r="T30" s="188"/>
      <c r="U30" s="208"/>
      <c r="V30" s="208"/>
      <c r="W30" s="188"/>
      <c r="X30" s="188"/>
      <c r="Y30" s="188"/>
      <c r="Z30" s="196"/>
      <c r="AA30" s="210"/>
      <c r="AB30" s="188"/>
      <c r="AC30" s="188"/>
      <c r="AD30" s="188"/>
      <c r="AE30" s="188"/>
      <c r="AF30" s="210"/>
      <c r="AG30" s="210"/>
      <c r="AH30" s="210"/>
      <c r="AI30" s="188"/>
      <c r="AJ30" s="188"/>
      <c r="AK30" s="208"/>
      <c r="AL30" s="211"/>
      <c r="AM30" s="211"/>
      <c r="AN30" s="211"/>
      <c r="AO30" s="211"/>
      <c r="AP30" s="208"/>
      <c r="AQ30" s="208"/>
      <c r="AR30" s="210"/>
      <c r="AS30" s="210"/>
      <c r="AT30" s="210"/>
      <c r="BK30" s="210"/>
    </row>
    <row r="31" spans="2:63" s="212" customFormat="1" ht="11.85" customHeight="1" x14ac:dyDescent="0.25">
      <c r="B31" s="196"/>
      <c r="C31" s="208"/>
      <c r="D31" s="209"/>
      <c r="E31" s="188"/>
      <c r="F31" s="188"/>
      <c r="G31" s="188"/>
      <c r="H31" s="188"/>
      <c r="I31" s="188"/>
      <c r="J31" s="188"/>
      <c r="K31" s="188"/>
      <c r="L31" s="188"/>
      <c r="M31" s="188"/>
      <c r="N31" s="188"/>
      <c r="O31" s="188"/>
      <c r="P31" s="188"/>
      <c r="Q31" s="188"/>
      <c r="R31" s="188"/>
      <c r="S31" s="188"/>
      <c r="T31" s="188"/>
      <c r="U31" s="208"/>
      <c r="V31" s="208"/>
      <c r="W31" s="188"/>
      <c r="X31" s="188"/>
      <c r="Y31" s="188"/>
      <c r="Z31" s="196"/>
      <c r="AA31" s="210"/>
      <c r="AB31" s="188"/>
      <c r="AC31" s="188"/>
      <c r="AD31" s="188"/>
      <c r="AE31" s="188"/>
      <c r="AF31" s="210"/>
      <c r="AG31" s="210"/>
      <c r="AH31" s="210"/>
      <c r="AI31" s="188"/>
      <c r="AJ31" s="188"/>
      <c r="AK31" s="208"/>
      <c r="AL31" s="211"/>
      <c r="AM31" s="211"/>
      <c r="AN31" s="211"/>
      <c r="AO31" s="211"/>
      <c r="AP31" s="208"/>
      <c r="AQ31" s="208"/>
      <c r="AR31" s="210"/>
      <c r="AS31" s="210"/>
      <c r="AT31" s="210"/>
      <c r="BK31" s="210"/>
    </row>
    <row r="32" spans="2:63" s="212" customFormat="1" ht="11.85" customHeight="1" x14ac:dyDescent="0.25">
      <c r="B32" s="196"/>
      <c r="C32" s="208"/>
      <c r="D32" s="209"/>
      <c r="E32" s="188"/>
      <c r="F32" s="188"/>
      <c r="G32" s="188"/>
      <c r="H32" s="188"/>
      <c r="I32" s="188"/>
      <c r="J32" s="188"/>
      <c r="K32" s="188"/>
      <c r="L32" s="188"/>
      <c r="M32" s="188"/>
      <c r="N32" s="188"/>
      <c r="O32" s="188"/>
      <c r="P32" s="188"/>
      <c r="Q32" s="188"/>
      <c r="R32" s="188"/>
      <c r="S32" s="188"/>
      <c r="T32" s="188"/>
      <c r="U32" s="208"/>
      <c r="V32" s="208"/>
      <c r="W32" s="188"/>
      <c r="X32" s="188"/>
      <c r="Y32" s="188"/>
      <c r="Z32" s="196"/>
      <c r="AA32" s="210"/>
      <c r="AB32" s="188"/>
      <c r="AC32" s="188"/>
      <c r="AD32" s="188"/>
      <c r="AE32" s="188"/>
      <c r="AF32" s="210"/>
      <c r="AG32" s="210"/>
      <c r="AH32" s="210"/>
      <c r="AI32" s="188"/>
      <c r="AJ32" s="188"/>
      <c r="AK32" s="208"/>
      <c r="AL32" s="211"/>
      <c r="AM32" s="211"/>
      <c r="AN32" s="211"/>
      <c r="AO32" s="211"/>
      <c r="AP32" s="208"/>
      <c r="AQ32" s="208"/>
      <c r="AR32" s="210"/>
      <c r="AS32" s="210"/>
      <c r="AT32" s="210"/>
      <c r="BK32" s="210"/>
    </row>
    <row r="33" spans="2:63" s="212" customFormat="1" ht="11.85" customHeight="1" x14ac:dyDescent="0.25">
      <c r="B33" s="196"/>
      <c r="C33" s="208"/>
      <c r="D33" s="209"/>
      <c r="E33" s="188"/>
      <c r="F33" s="188"/>
      <c r="G33" s="188"/>
      <c r="H33" s="188"/>
      <c r="I33" s="188"/>
      <c r="J33" s="188"/>
      <c r="K33" s="188"/>
      <c r="L33" s="188"/>
      <c r="M33" s="188"/>
      <c r="N33" s="188"/>
      <c r="O33" s="188"/>
      <c r="P33" s="188"/>
      <c r="Q33" s="188"/>
      <c r="R33" s="188"/>
      <c r="S33" s="188"/>
      <c r="T33" s="188"/>
      <c r="U33" s="208"/>
      <c r="V33" s="208"/>
      <c r="W33" s="188"/>
      <c r="X33" s="188"/>
      <c r="Y33" s="188"/>
      <c r="Z33" s="196"/>
      <c r="AA33" s="210"/>
      <c r="AB33" s="188"/>
      <c r="AC33" s="188"/>
      <c r="AD33" s="188"/>
      <c r="AE33" s="188"/>
      <c r="AF33" s="210"/>
      <c r="AG33" s="210"/>
      <c r="AH33" s="210"/>
      <c r="AI33" s="188"/>
      <c r="AJ33" s="188"/>
      <c r="AK33" s="208"/>
      <c r="AL33" s="211"/>
      <c r="AM33" s="211"/>
      <c r="AN33" s="211"/>
      <c r="AO33" s="211"/>
      <c r="AP33" s="208"/>
      <c r="AQ33" s="208"/>
      <c r="AR33" s="210"/>
      <c r="AS33" s="210"/>
      <c r="AT33" s="210"/>
      <c r="BK33" s="210"/>
    </row>
    <row r="34" spans="2:63" s="212" customFormat="1" ht="12.6" customHeight="1" x14ac:dyDescent="0.25">
      <c r="B34" s="196"/>
      <c r="C34" s="208"/>
      <c r="D34" s="209"/>
      <c r="E34" s="188"/>
      <c r="F34" s="188"/>
      <c r="G34" s="188"/>
      <c r="H34" s="188"/>
      <c r="I34" s="188"/>
      <c r="J34" s="188"/>
      <c r="K34" s="188"/>
      <c r="L34" s="188"/>
      <c r="M34" s="188"/>
      <c r="N34" s="188"/>
      <c r="O34" s="188"/>
      <c r="P34" s="188"/>
      <c r="Q34" s="188"/>
      <c r="R34" s="188"/>
      <c r="S34" s="188"/>
      <c r="T34" s="188"/>
      <c r="U34" s="208"/>
      <c r="V34" s="208"/>
      <c r="W34" s="188"/>
      <c r="X34" s="188"/>
      <c r="Y34" s="188"/>
      <c r="Z34" s="196"/>
      <c r="AA34" s="210"/>
      <c r="AB34" s="188"/>
      <c r="AC34" s="188"/>
      <c r="AD34" s="188"/>
      <c r="AE34" s="188"/>
      <c r="AF34" s="210"/>
      <c r="AG34" s="210"/>
      <c r="AH34" s="210"/>
      <c r="AI34" s="188"/>
      <c r="AJ34" s="188"/>
      <c r="AK34" s="208"/>
      <c r="AL34" s="211"/>
      <c r="AM34" s="211"/>
      <c r="AN34" s="211"/>
      <c r="AO34" s="211"/>
      <c r="AP34" s="208"/>
      <c r="AQ34" s="208"/>
      <c r="AR34" s="210"/>
      <c r="AS34" s="210"/>
      <c r="AT34" s="210"/>
      <c r="BK34" s="210"/>
    </row>
    <row r="35" spans="2:63" s="212" customFormat="1" ht="12.6" customHeight="1" x14ac:dyDescent="0.25">
      <c r="B35" s="196"/>
      <c r="C35" s="208"/>
      <c r="D35" s="209"/>
      <c r="E35" s="188"/>
      <c r="F35" s="188"/>
      <c r="G35" s="188"/>
      <c r="H35" s="188"/>
      <c r="I35" s="188"/>
      <c r="J35" s="188"/>
      <c r="K35" s="188"/>
      <c r="L35" s="188"/>
      <c r="M35" s="188"/>
      <c r="N35" s="188"/>
      <c r="O35" s="188"/>
      <c r="P35" s="188"/>
      <c r="Q35" s="188"/>
      <c r="R35" s="188"/>
      <c r="S35" s="188"/>
      <c r="T35" s="188"/>
      <c r="U35" s="208"/>
      <c r="V35" s="208"/>
      <c r="W35" s="188"/>
      <c r="X35" s="188"/>
      <c r="Y35" s="188"/>
      <c r="Z35" s="196"/>
      <c r="AA35" s="210"/>
      <c r="AB35" s="188"/>
      <c r="AC35" s="188"/>
      <c r="AD35" s="188"/>
      <c r="AE35" s="188"/>
      <c r="AF35" s="210"/>
      <c r="AG35" s="210"/>
      <c r="AH35" s="210"/>
      <c r="AI35" s="188"/>
      <c r="AJ35" s="188"/>
      <c r="AK35" s="208"/>
      <c r="AL35" s="211"/>
      <c r="AM35" s="211"/>
      <c r="AN35" s="211"/>
      <c r="AO35" s="211"/>
      <c r="AP35" s="208"/>
      <c r="AQ35" s="208"/>
      <c r="AR35" s="210"/>
      <c r="AS35" s="210"/>
      <c r="AT35" s="210"/>
      <c r="BK35" s="210"/>
    </row>
    <row r="36" spans="2:63" s="212" customFormat="1" ht="11.85" customHeight="1" x14ac:dyDescent="0.25">
      <c r="B36" s="196"/>
      <c r="C36" s="208"/>
      <c r="D36" s="209"/>
      <c r="E36" s="188"/>
      <c r="F36" s="188"/>
      <c r="G36" s="188"/>
      <c r="H36" s="188"/>
      <c r="I36" s="188"/>
      <c r="J36" s="188"/>
      <c r="K36" s="188"/>
      <c r="L36" s="188"/>
      <c r="M36" s="188"/>
      <c r="N36" s="188"/>
      <c r="O36" s="188"/>
      <c r="P36" s="188"/>
      <c r="Q36" s="188"/>
      <c r="R36" s="188"/>
      <c r="S36" s="188"/>
      <c r="T36" s="188"/>
      <c r="U36" s="208"/>
      <c r="V36" s="208"/>
      <c r="W36" s="188"/>
      <c r="X36" s="188"/>
      <c r="Y36" s="188"/>
      <c r="Z36" s="196"/>
      <c r="AA36" s="210"/>
      <c r="AB36" s="188"/>
      <c r="AC36" s="188"/>
      <c r="AD36" s="188"/>
      <c r="AE36" s="188"/>
      <c r="AF36" s="210"/>
      <c r="AG36" s="210"/>
      <c r="AH36" s="210"/>
      <c r="AI36" s="188"/>
      <c r="AJ36" s="188"/>
      <c r="AK36" s="208"/>
      <c r="AL36" s="211"/>
      <c r="AM36" s="211"/>
      <c r="AN36" s="211"/>
      <c r="AO36" s="211"/>
      <c r="AP36" s="208"/>
      <c r="AQ36" s="208"/>
      <c r="AR36" s="210"/>
      <c r="AS36" s="210"/>
      <c r="AT36" s="210"/>
      <c r="BK36" s="210"/>
    </row>
    <row r="37" spans="2:63" s="212" customFormat="1" ht="11.85" customHeight="1" x14ac:dyDescent="0.25">
      <c r="B37" s="196"/>
      <c r="C37" s="208"/>
      <c r="D37" s="209"/>
      <c r="E37" s="188"/>
      <c r="F37" s="188"/>
      <c r="G37" s="188"/>
      <c r="H37" s="188"/>
      <c r="I37" s="188"/>
      <c r="J37" s="188"/>
      <c r="K37" s="188"/>
      <c r="L37" s="188"/>
      <c r="M37" s="188"/>
      <c r="N37" s="188"/>
      <c r="O37" s="188"/>
      <c r="P37" s="188"/>
      <c r="Q37" s="188"/>
      <c r="R37" s="188"/>
      <c r="S37" s="188"/>
      <c r="T37" s="188"/>
      <c r="U37" s="208"/>
      <c r="V37" s="208"/>
      <c r="W37" s="188"/>
      <c r="X37" s="188"/>
      <c r="Y37" s="188"/>
      <c r="Z37" s="196"/>
      <c r="AA37" s="210"/>
      <c r="AB37" s="188"/>
      <c r="AC37" s="188"/>
      <c r="AD37" s="188"/>
      <c r="AE37" s="188"/>
      <c r="AF37" s="210"/>
      <c r="AG37" s="210"/>
      <c r="AH37" s="210"/>
      <c r="AI37" s="188"/>
      <c r="AJ37" s="188"/>
      <c r="AK37" s="208"/>
      <c r="AL37" s="211"/>
      <c r="AM37" s="211"/>
      <c r="AN37" s="211"/>
      <c r="AO37" s="211"/>
      <c r="AP37" s="208"/>
      <c r="AQ37" s="208"/>
      <c r="AR37" s="210"/>
      <c r="AS37" s="210"/>
      <c r="AT37" s="210"/>
      <c r="BK37" s="210"/>
    </row>
    <row r="38" spans="2:63" s="143" customFormat="1" ht="14.1" customHeight="1" x14ac:dyDescent="0.25">
      <c r="C38" s="142"/>
      <c r="D38" s="141"/>
      <c r="E38" s="141"/>
      <c r="F38" s="141"/>
      <c r="G38" s="141"/>
      <c r="H38" s="141"/>
      <c r="I38" s="141"/>
      <c r="J38" s="141"/>
      <c r="K38" s="141"/>
      <c r="L38" s="141"/>
      <c r="M38" s="141"/>
      <c r="N38" s="141"/>
      <c r="O38" s="141"/>
      <c r="P38" s="141"/>
      <c r="Q38" s="141"/>
      <c r="R38" s="141"/>
      <c r="S38" s="141"/>
      <c r="T38" s="141"/>
      <c r="U38" s="142"/>
      <c r="V38" s="142"/>
      <c r="W38" s="141"/>
      <c r="X38" s="141"/>
      <c r="Y38" s="141"/>
      <c r="Z38" s="215"/>
      <c r="AA38" s="141"/>
      <c r="AB38" s="145"/>
      <c r="AC38" s="145"/>
      <c r="AD38" s="145"/>
      <c r="AE38" s="145"/>
      <c r="AF38" s="141"/>
      <c r="AG38" s="141"/>
      <c r="AH38" s="141"/>
      <c r="AI38" s="145"/>
      <c r="AJ38" s="145"/>
      <c r="AK38" s="216"/>
      <c r="AL38" s="142"/>
      <c r="AM38" s="142"/>
      <c r="AN38" s="142"/>
      <c r="AO38" s="142"/>
      <c r="AP38" s="216"/>
      <c r="AQ38" s="216"/>
      <c r="AR38" s="141"/>
      <c r="AS38" s="141"/>
      <c r="AT38" s="141"/>
      <c r="BK38" s="141"/>
    </row>
    <row r="39" spans="2:63" s="143" customFormat="1" ht="11.85" customHeight="1" x14ac:dyDescent="0.25">
      <c r="C39" s="142"/>
      <c r="D39" s="141"/>
      <c r="E39" s="141"/>
      <c r="F39" s="141"/>
      <c r="G39" s="141"/>
      <c r="H39" s="141"/>
      <c r="I39" s="141"/>
      <c r="J39" s="141"/>
      <c r="K39" s="141"/>
      <c r="L39" s="141"/>
      <c r="M39" s="141"/>
      <c r="N39" s="141"/>
      <c r="O39" s="141"/>
      <c r="P39" s="141"/>
      <c r="Q39" s="141"/>
      <c r="R39" s="141"/>
      <c r="S39" s="141"/>
      <c r="T39" s="141"/>
      <c r="U39" s="142"/>
      <c r="V39" s="142"/>
      <c r="W39" s="141"/>
      <c r="X39" s="141"/>
      <c r="Y39" s="141"/>
      <c r="Z39" s="215"/>
      <c r="AA39" s="141"/>
      <c r="AB39" s="145"/>
      <c r="AC39" s="145"/>
      <c r="AD39" s="145"/>
      <c r="AE39" s="145"/>
      <c r="AF39" s="141"/>
      <c r="AG39" s="141"/>
      <c r="AH39" s="141"/>
      <c r="AI39" s="145"/>
      <c r="AJ39" s="145"/>
      <c r="AK39" s="216"/>
      <c r="AL39" s="142"/>
      <c r="AM39" s="142"/>
      <c r="AN39" s="142"/>
      <c r="AO39" s="142"/>
      <c r="AP39" s="216"/>
      <c r="AQ39" s="216"/>
      <c r="AR39" s="141"/>
      <c r="AS39" s="141"/>
      <c r="AT39" s="141"/>
      <c r="BK39" s="141"/>
    </row>
    <row r="40" spans="2:63" s="143" customFormat="1" ht="11.85" customHeight="1" x14ac:dyDescent="0.25">
      <c r="C40" s="142"/>
      <c r="D40" s="141"/>
      <c r="E40" s="141"/>
      <c r="F40" s="141"/>
      <c r="G40" s="141"/>
      <c r="H40" s="141"/>
      <c r="I40" s="141"/>
      <c r="J40" s="141"/>
      <c r="K40" s="141"/>
      <c r="L40" s="141"/>
      <c r="M40" s="141"/>
      <c r="N40" s="141"/>
      <c r="O40" s="141"/>
      <c r="P40" s="141"/>
      <c r="Q40" s="141"/>
      <c r="R40" s="141"/>
      <c r="S40" s="141"/>
      <c r="T40" s="141"/>
      <c r="U40" s="142"/>
      <c r="V40" s="142"/>
      <c r="W40" s="141"/>
      <c r="X40" s="141"/>
      <c r="Y40" s="141"/>
      <c r="Z40" s="215"/>
      <c r="AA40" s="141"/>
      <c r="AB40" s="145"/>
      <c r="AC40" s="145"/>
      <c r="AD40" s="145"/>
      <c r="AE40" s="145"/>
      <c r="AF40" s="141"/>
      <c r="AG40" s="141"/>
      <c r="AH40" s="141"/>
      <c r="AI40" s="145"/>
      <c r="AJ40" s="145"/>
      <c r="AK40" s="216"/>
      <c r="AL40" s="142"/>
      <c r="AM40" s="142"/>
      <c r="AN40" s="142"/>
      <c r="AO40" s="142"/>
      <c r="AP40" s="216"/>
      <c r="AQ40" s="216"/>
      <c r="AR40" s="141"/>
      <c r="AS40" s="141"/>
      <c r="AT40" s="141"/>
      <c r="BK40" s="141"/>
    </row>
    <row r="41" spans="2:63" s="143" customFormat="1" ht="11.85" customHeight="1" x14ac:dyDescent="0.25">
      <c r="C41" s="142"/>
      <c r="D41" s="141"/>
      <c r="E41" s="141"/>
      <c r="F41" s="141"/>
      <c r="G41" s="141"/>
      <c r="H41" s="141"/>
      <c r="I41" s="141"/>
      <c r="J41" s="141"/>
      <c r="K41" s="141"/>
      <c r="L41" s="141"/>
      <c r="M41" s="141"/>
      <c r="N41" s="141"/>
      <c r="O41" s="141"/>
      <c r="P41" s="141"/>
      <c r="Q41" s="141"/>
      <c r="R41" s="141"/>
      <c r="S41" s="141"/>
      <c r="T41" s="141"/>
      <c r="U41" s="142"/>
      <c r="V41" s="142"/>
      <c r="W41" s="141"/>
      <c r="X41" s="141"/>
      <c r="Y41" s="141"/>
      <c r="Z41" s="215"/>
      <c r="AA41" s="141"/>
      <c r="AB41" s="145"/>
      <c r="AC41" s="145"/>
      <c r="AD41" s="145"/>
      <c r="AE41" s="145"/>
      <c r="AF41" s="141"/>
      <c r="AG41" s="141"/>
      <c r="AH41" s="141"/>
      <c r="AI41" s="145"/>
      <c r="AJ41" s="145"/>
      <c r="AK41" s="216"/>
      <c r="AL41" s="142"/>
      <c r="AM41" s="142"/>
      <c r="AN41" s="142"/>
      <c r="AO41" s="142"/>
      <c r="AP41" s="216"/>
      <c r="AQ41" s="216"/>
      <c r="AR41" s="141"/>
      <c r="AS41" s="141"/>
      <c r="AT41" s="141"/>
      <c r="BK41" s="141"/>
    </row>
  </sheetData>
  <mergeCells count="55">
    <mergeCell ref="C2:Q4"/>
    <mergeCell ref="C5:Q6"/>
    <mergeCell ref="R2:AI4"/>
    <mergeCell ref="AJ2:AU2"/>
    <mergeCell ref="AJ3:AU3"/>
    <mergeCell ref="AJ4:AU4"/>
    <mergeCell ref="B10:D10"/>
    <mergeCell ref="E10:T10"/>
    <mergeCell ref="U10:AT10"/>
    <mergeCell ref="AU10:BJ10"/>
    <mergeCell ref="R5:AI6"/>
    <mergeCell ref="AJ5:AU6"/>
    <mergeCell ref="B7:C7"/>
    <mergeCell ref="D7:Z7"/>
    <mergeCell ref="AA7:AB7"/>
    <mergeCell ref="AC7:AJ7"/>
    <mergeCell ref="AK7:AL7"/>
    <mergeCell ref="AM7:AT7"/>
    <mergeCell ref="AU7:BJ8"/>
    <mergeCell ref="B8:C8"/>
    <mergeCell ref="D8:AL8"/>
    <mergeCell ref="AN8:AT8"/>
    <mergeCell ref="B9:AT9"/>
    <mergeCell ref="AU9:BJ9"/>
    <mergeCell ref="AJ11:AJ12"/>
    <mergeCell ref="AK11:AQ11"/>
    <mergeCell ref="AR11:AR12"/>
    <mergeCell ref="X11:Y11"/>
    <mergeCell ref="B11:B12"/>
    <mergeCell ref="C11:C12"/>
    <mergeCell ref="D11:D12"/>
    <mergeCell ref="E11:G11"/>
    <mergeCell ref="H11:J11"/>
    <mergeCell ref="K11:M11"/>
    <mergeCell ref="N11:P11"/>
    <mergeCell ref="Q11:S11"/>
    <mergeCell ref="U11:U12"/>
    <mergeCell ref="V11:V12"/>
    <mergeCell ref="W11:W12"/>
    <mergeCell ref="B2:B5"/>
    <mergeCell ref="AV6:BJ6"/>
    <mergeCell ref="AT11:AT12"/>
    <mergeCell ref="AU11:AX11"/>
    <mergeCell ref="AY11:BB11"/>
    <mergeCell ref="BC11:BF11"/>
    <mergeCell ref="BG11:BJ11"/>
    <mergeCell ref="AS11:AS12"/>
    <mergeCell ref="Z11:Z12"/>
    <mergeCell ref="AA11:AA12"/>
    <mergeCell ref="AB11:AB12"/>
    <mergeCell ref="AC11:AC12"/>
    <mergeCell ref="AD11:AD12"/>
    <mergeCell ref="AE11:AE12"/>
    <mergeCell ref="AF11:AH11"/>
    <mergeCell ref="AI11:AI12"/>
  </mergeCells>
  <dataValidations count="10">
    <dataValidation type="list" operator="equal" allowBlank="1" showErrorMessage="1" sqref="AK22:AK41">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operator="equal" allowBlank="1" showErrorMessage="1" sqref="AK7">
      <formula1>0</formula1>
      <formula2>0</formula2>
    </dataValidation>
    <dataValidation type="list" operator="equal" allowBlank="1" showErrorMessage="1" sqref="Z22:Z41">
      <formula1>"Eficacia,Eficiencia,Efectividad,"</formula1>
      <formula2>0</formula2>
    </dataValidation>
    <dataValidation type="list" operator="equal" allowBlank="1" showErrorMessage="1" sqref="AP22:AQ41">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AJ13:AJ41">
      <formula1>",Distrital ,Dsitrital-Rural ,Distrital- Urbano,Entidad ,Localidad,UPZ,Departamental,Regional,Nacional"</formula1>
      <formula2>0</formula2>
    </dataValidation>
    <dataValidation type="list" operator="equal" allowBlank="1" showErrorMessage="1" sqref="AI13:AI41">
      <formula1>"Gestión"</formula1>
      <formula2>0</formula2>
    </dataValidation>
    <dataValidation type="list" operator="equal" allowBlank="1" showErrorMessage="1" sqref="AE13:AE41">
      <formula1>"Alta ,Media ,Baja"</formula1>
      <formula2>0</formula2>
    </dataValidation>
    <dataValidation type="list" operator="equal" allowBlank="1" showErrorMessage="1" sqref="AD13:AD41">
      <formula1>"Diario,Semanal,Mensual,Bimestral ,Trimestral,Semestral ,Anual"</formula1>
      <formula2>0</formula2>
    </dataValidation>
    <dataValidation type="list" operator="equal" allowBlank="1" showErrorMessage="1" sqref="AC13:AC41">
      <formula1>"Coeficiente,Índice o razón,Porcentaje,Tasa,Valor absoluto"</formula1>
      <formula2>0</formula2>
    </dataValidation>
    <dataValidation type="list" operator="equal" allowBlank="1" showErrorMessage="1" sqref="AB13:AB41">
      <formula1>"Alcaldía Local,Central,Sectorial,"</formula1>
      <formula2>0</formula2>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4">
        <x14:dataValidation type="list" operator="equal" allowBlank="1" showErrorMessage="1">
          <x14:formula1>
            <xm:f>'https://scjgovcol.sharepoint.com/sites/OficinaAsesoradePlaneacin/Documentos compartidos/EVIDENCIAS SIG/POA/2022/[POA Dir.Seguridad 2022.xlsx]datos'!#REF!</xm:f>
          </x14:formula1>
          <xm:sqref>AP13:AQ21</xm:sqref>
        </x14:dataValidation>
        <x14:dataValidation type="list" allowBlank="1" showInputMessage="1" showErrorMessage="1">
          <x14:formula1>
            <xm:f>'https://scjgovcol.sharepoint.com/sites/OficinaAsesoradePlaneacin/Documentos compartidos/EVIDENCIAS SIG/POA/2022/[POA Dir.Seguridad 2022.xlsx]datos'!#REF!</xm:f>
          </x14:formula1>
          <xm:sqref>AO13:AO21 AK13:AK21</xm:sqref>
        </x14:dataValidation>
        <x14:dataValidation type="list" allowBlank="1" showInputMessage="1" showErrorMessage="1">
          <x14:formula1>
            <xm:f>'C:\Users\luis.arias\Downloads\[F-DS-524_V.xlsx]datos'!#REF!</xm:f>
          </x14:formula1>
          <xm:sqref>AM7:AT7</xm:sqref>
        </x14:dataValidation>
        <x14:dataValidation type="list" errorStyle="information" operator="equal" showInputMessage="1" showErrorMessage="1" prompt="Escoja el Proceso del Menú desplegable">
          <x14:formula1>
            <xm:f>'C:\Users\luis.arias\Downloads\[F-DS-524_V.xlsx]datos'!#REF!</xm:f>
          </x14:formula1>
          <xm:sqref>D7:Z7</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K41"/>
  <sheetViews>
    <sheetView showGridLines="0" topLeftCell="AR1" zoomScale="70" zoomScaleNormal="70" workbookViewId="0">
      <selection activeCell="AU7" sqref="AU7:BJ8"/>
    </sheetView>
  </sheetViews>
  <sheetFormatPr baseColWidth="10" defaultColWidth="20.5703125" defaultRowHeight="12.75" customHeight="1" x14ac:dyDescent="0.25"/>
  <cols>
    <col min="1" max="1" width="2" style="23" customWidth="1"/>
    <col min="2" max="2" width="10" style="23" customWidth="1"/>
    <col min="3" max="3" width="57.28515625" style="59" customWidth="1"/>
    <col min="4" max="4" width="12.140625" style="23" customWidth="1"/>
    <col min="5" max="20" width="11.42578125" style="23" customWidth="1"/>
    <col min="21" max="21" width="47.42578125" style="59" customWidth="1"/>
    <col min="22" max="22" width="67.42578125" style="59" customWidth="1"/>
    <col min="23" max="23" width="21.28515625" style="23" customWidth="1"/>
    <col min="24" max="25" width="21.85546875" style="23" customWidth="1"/>
    <col min="26" max="26" width="21.28515625" style="72" customWidth="1"/>
    <col min="27" max="27" width="21.42578125" style="72" customWidth="1"/>
    <col min="28" max="28" width="20.85546875" style="72" customWidth="1"/>
    <col min="29" max="29" width="21.28515625" style="72" customWidth="1"/>
    <col min="30" max="30" width="21" style="72" customWidth="1"/>
    <col min="31" max="31" width="21.42578125" style="72" customWidth="1"/>
    <col min="32" max="34" width="15.140625" style="72" customWidth="1"/>
    <col min="35" max="36" width="19.85546875" style="72" customWidth="1"/>
    <col min="37" max="37" width="47" style="73" customWidth="1"/>
    <col min="38" max="38" width="26.42578125" style="73" customWidth="1"/>
    <col min="39" max="39" width="19" style="73" customWidth="1"/>
    <col min="40" max="40" width="23.28515625" style="73" customWidth="1"/>
    <col min="41" max="41" width="47" style="73" customWidth="1"/>
    <col min="42" max="42" width="32.7109375" style="73" customWidth="1"/>
    <col min="43" max="43" width="23" style="73" customWidth="1"/>
    <col min="44" max="46" width="22.85546875" style="72" customWidth="1"/>
    <col min="47" max="48" width="20.5703125" style="72" customWidth="1"/>
    <col min="49" max="49" width="72.42578125" style="72" customWidth="1"/>
    <col min="50" max="50" width="33.7109375" style="23" customWidth="1"/>
    <col min="51" max="54" width="20.5703125" style="23" customWidth="1"/>
    <col min="55" max="55" width="8.7109375" style="23" customWidth="1"/>
    <col min="56" max="56" width="9" style="23" customWidth="1"/>
    <col min="57" max="57" width="39" style="23" customWidth="1"/>
    <col min="58" max="58" width="32.140625" style="23" customWidth="1"/>
    <col min="59" max="59" width="17" style="23" customWidth="1"/>
    <col min="60" max="60" width="16" style="23" customWidth="1"/>
    <col min="61" max="61" width="51.5703125" style="23" customWidth="1"/>
    <col min="62" max="62" width="36" style="23" customWidth="1"/>
    <col min="63" max="251" width="20.5703125" style="23" customWidth="1"/>
    <col min="252" max="16384" width="20.5703125" style="23"/>
  </cols>
  <sheetData>
    <row r="1" spans="1:63" s="21" customFormat="1" ht="6" customHeight="1" thickBot="1" x14ac:dyDescent="0.3">
      <c r="C1" s="22"/>
      <c r="U1" s="22"/>
      <c r="V1" s="22"/>
      <c r="Z1" s="61"/>
      <c r="AA1" s="61"/>
      <c r="AB1" s="61"/>
      <c r="AC1" s="61"/>
      <c r="AD1" s="61"/>
      <c r="AE1" s="61"/>
      <c r="AF1" s="61"/>
      <c r="AG1" s="61"/>
      <c r="AH1" s="61"/>
      <c r="AI1" s="61"/>
      <c r="AJ1" s="61"/>
      <c r="AK1" s="62"/>
      <c r="AL1" s="62"/>
      <c r="AM1" s="62"/>
      <c r="AN1" s="62"/>
      <c r="AO1" s="62"/>
      <c r="AP1" s="62"/>
      <c r="AQ1" s="62"/>
      <c r="AR1" s="61"/>
      <c r="AS1" s="61"/>
      <c r="AT1" s="61"/>
      <c r="AU1" s="61"/>
      <c r="AV1" s="61"/>
      <c r="AW1" s="61"/>
    </row>
    <row r="2" spans="1:63" s="779" customFormat="1" ht="15.75" customHeight="1" thickBot="1" x14ac:dyDescent="0.3">
      <c r="A2" s="776"/>
      <c r="B2" s="836" t="s">
        <v>232</v>
      </c>
      <c r="C2" s="839" t="s">
        <v>41</v>
      </c>
      <c r="D2" s="840"/>
      <c r="E2" s="840"/>
      <c r="F2" s="840"/>
      <c r="G2" s="840"/>
      <c r="H2" s="840"/>
      <c r="I2" s="840"/>
      <c r="J2" s="840"/>
      <c r="K2" s="840"/>
      <c r="L2" s="840"/>
      <c r="M2" s="840"/>
      <c r="N2" s="840"/>
      <c r="O2" s="840"/>
      <c r="P2" s="840"/>
      <c r="Q2" s="841"/>
      <c r="R2" s="848" t="s">
        <v>42</v>
      </c>
      <c r="S2" s="849"/>
      <c r="T2" s="849"/>
      <c r="U2" s="849"/>
      <c r="V2" s="849"/>
      <c r="W2" s="849"/>
      <c r="X2" s="849"/>
      <c r="Y2" s="849"/>
      <c r="Z2" s="849"/>
      <c r="AA2" s="849"/>
      <c r="AB2" s="849"/>
      <c r="AC2" s="849"/>
      <c r="AD2" s="849"/>
      <c r="AE2" s="849"/>
      <c r="AF2" s="849"/>
      <c r="AG2" s="849"/>
      <c r="AH2" s="849"/>
      <c r="AI2" s="850"/>
      <c r="AJ2" s="857" t="s">
        <v>43</v>
      </c>
      <c r="AK2" s="858"/>
      <c r="AL2" s="858"/>
      <c r="AM2" s="858"/>
      <c r="AN2" s="858"/>
      <c r="AO2" s="858"/>
      <c r="AP2" s="858"/>
      <c r="AQ2" s="858"/>
      <c r="AR2" s="858"/>
      <c r="AS2" s="858"/>
      <c r="AT2" s="858"/>
      <c r="AU2" s="859"/>
      <c r="AV2" s="794" t="s">
        <v>44</v>
      </c>
      <c r="AW2" s="794"/>
      <c r="AX2" s="794"/>
      <c r="AY2" s="794"/>
      <c r="AZ2" s="794"/>
      <c r="BA2" s="794"/>
      <c r="BB2" s="794"/>
      <c r="BC2" s="794"/>
      <c r="BD2" s="794"/>
      <c r="BE2" s="794"/>
      <c r="BF2" s="794"/>
      <c r="BG2" s="794"/>
      <c r="BH2" s="794"/>
      <c r="BI2" s="794"/>
      <c r="BJ2" s="795"/>
      <c r="BK2" s="776"/>
    </row>
    <row r="3" spans="1:63" s="779" customFormat="1" ht="14.25" customHeight="1" thickBot="1" x14ac:dyDescent="0.3">
      <c r="A3" s="780"/>
      <c r="B3" s="837"/>
      <c r="C3" s="842"/>
      <c r="D3" s="843"/>
      <c r="E3" s="843"/>
      <c r="F3" s="843"/>
      <c r="G3" s="843"/>
      <c r="H3" s="843"/>
      <c r="I3" s="843"/>
      <c r="J3" s="843"/>
      <c r="K3" s="843"/>
      <c r="L3" s="843"/>
      <c r="M3" s="843"/>
      <c r="N3" s="843"/>
      <c r="O3" s="843"/>
      <c r="P3" s="843"/>
      <c r="Q3" s="844"/>
      <c r="R3" s="851"/>
      <c r="S3" s="852"/>
      <c r="T3" s="852"/>
      <c r="U3" s="852"/>
      <c r="V3" s="852"/>
      <c r="W3" s="852"/>
      <c r="X3" s="852"/>
      <c r="Y3" s="852"/>
      <c r="Z3" s="852"/>
      <c r="AA3" s="852"/>
      <c r="AB3" s="852"/>
      <c r="AC3" s="852"/>
      <c r="AD3" s="852"/>
      <c r="AE3" s="852"/>
      <c r="AF3" s="852"/>
      <c r="AG3" s="852"/>
      <c r="AH3" s="852"/>
      <c r="AI3" s="853"/>
      <c r="AJ3" s="857" t="s">
        <v>45</v>
      </c>
      <c r="AK3" s="858"/>
      <c r="AL3" s="858"/>
      <c r="AM3" s="858"/>
      <c r="AN3" s="858"/>
      <c r="AO3" s="858"/>
      <c r="AP3" s="858"/>
      <c r="AQ3" s="858"/>
      <c r="AR3" s="858"/>
      <c r="AS3" s="858"/>
      <c r="AT3" s="858"/>
      <c r="AU3" s="859"/>
      <c r="AV3" s="796"/>
      <c r="AW3" s="796"/>
      <c r="AX3" s="796"/>
      <c r="AY3" s="796"/>
      <c r="AZ3" s="796"/>
      <c r="BA3" s="796"/>
      <c r="BB3" s="796"/>
      <c r="BC3" s="796"/>
      <c r="BD3" s="796"/>
      <c r="BE3" s="796"/>
      <c r="BF3" s="796"/>
      <c r="BG3" s="796"/>
      <c r="BH3" s="796"/>
      <c r="BI3" s="796"/>
      <c r="BJ3" s="797"/>
      <c r="BK3" s="780"/>
    </row>
    <row r="4" spans="1:63" s="779" customFormat="1" ht="12" customHeight="1" thickBot="1" x14ac:dyDescent="0.3">
      <c r="A4" s="780"/>
      <c r="B4" s="837"/>
      <c r="C4" s="845"/>
      <c r="D4" s="846"/>
      <c r="E4" s="846"/>
      <c r="F4" s="846"/>
      <c r="G4" s="846"/>
      <c r="H4" s="846"/>
      <c r="I4" s="846"/>
      <c r="J4" s="846"/>
      <c r="K4" s="846"/>
      <c r="L4" s="846"/>
      <c r="M4" s="846"/>
      <c r="N4" s="846"/>
      <c r="O4" s="846"/>
      <c r="P4" s="846"/>
      <c r="Q4" s="847"/>
      <c r="R4" s="854"/>
      <c r="S4" s="855"/>
      <c r="T4" s="855"/>
      <c r="U4" s="855"/>
      <c r="V4" s="855"/>
      <c r="W4" s="855"/>
      <c r="X4" s="855"/>
      <c r="Y4" s="855"/>
      <c r="Z4" s="855"/>
      <c r="AA4" s="855"/>
      <c r="AB4" s="855"/>
      <c r="AC4" s="855"/>
      <c r="AD4" s="855"/>
      <c r="AE4" s="855"/>
      <c r="AF4" s="855"/>
      <c r="AG4" s="855"/>
      <c r="AH4" s="855"/>
      <c r="AI4" s="856"/>
      <c r="AJ4" s="857" t="s">
        <v>46</v>
      </c>
      <c r="AK4" s="858"/>
      <c r="AL4" s="858"/>
      <c r="AM4" s="858"/>
      <c r="AN4" s="858"/>
      <c r="AO4" s="858"/>
      <c r="AP4" s="858"/>
      <c r="AQ4" s="858"/>
      <c r="AR4" s="858"/>
      <c r="AS4" s="858"/>
      <c r="AT4" s="858"/>
      <c r="AU4" s="859"/>
      <c r="AV4" s="796"/>
      <c r="AW4" s="796"/>
      <c r="AX4" s="796"/>
      <c r="AY4" s="796"/>
      <c r="AZ4" s="796"/>
      <c r="BA4" s="796"/>
      <c r="BB4" s="796"/>
      <c r="BC4" s="796"/>
      <c r="BD4" s="796"/>
      <c r="BE4" s="796"/>
      <c r="BF4" s="796"/>
      <c r="BG4" s="796"/>
      <c r="BH4" s="796"/>
      <c r="BI4" s="796"/>
      <c r="BJ4" s="797"/>
      <c r="BK4" s="780"/>
    </row>
    <row r="5" spans="1:63" s="779" customFormat="1" ht="14.25" customHeight="1" x14ac:dyDescent="0.25">
      <c r="A5" s="780"/>
      <c r="B5" s="838"/>
      <c r="C5" s="839" t="s">
        <v>47</v>
      </c>
      <c r="D5" s="840"/>
      <c r="E5" s="840"/>
      <c r="F5" s="840"/>
      <c r="G5" s="840"/>
      <c r="H5" s="840"/>
      <c r="I5" s="840"/>
      <c r="J5" s="840"/>
      <c r="K5" s="840"/>
      <c r="L5" s="840"/>
      <c r="M5" s="840"/>
      <c r="N5" s="840"/>
      <c r="O5" s="840"/>
      <c r="P5" s="840"/>
      <c r="Q5" s="841"/>
      <c r="R5" s="848" t="s">
        <v>48</v>
      </c>
      <c r="S5" s="849"/>
      <c r="T5" s="849"/>
      <c r="U5" s="849"/>
      <c r="V5" s="849"/>
      <c r="W5" s="849"/>
      <c r="X5" s="849"/>
      <c r="Y5" s="849"/>
      <c r="Z5" s="849"/>
      <c r="AA5" s="849"/>
      <c r="AB5" s="849"/>
      <c r="AC5" s="849"/>
      <c r="AD5" s="849"/>
      <c r="AE5" s="849"/>
      <c r="AF5" s="849"/>
      <c r="AG5" s="849"/>
      <c r="AH5" s="849"/>
      <c r="AI5" s="850"/>
      <c r="AJ5" s="839" t="s">
        <v>49</v>
      </c>
      <c r="AK5" s="840"/>
      <c r="AL5" s="840"/>
      <c r="AM5" s="840"/>
      <c r="AN5" s="840"/>
      <c r="AO5" s="840"/>
      <c r="AP5" s="840"/>
      <c r="AQ5" s="840"/>
      <c r="AR5" s="840"/>
      <c r="AS5" s="840"/>
      <c r="AT5" s="840"/>
      <c r="AU5" s="841"/>
      <c r="AV5" s="798"/>
      <c r="AW5" s="798"/>
      <c r="AX5" s="798"/>
      <c r="AY5" s="798"/>
      <c r="AZ5" s="798"/>
      <c r="BA5" s="798"/>
      <c r="BB5" s="798"/>
      <c r="BC5" s="798"/>
      <c r="BD5" s="798"/>
      <c r="BE5" s="798"/>
      <c r="BF5" s="798"/>
      <c r="BG5" s="798"/>
      <c r="BH5" s="798"/>
      <c r="BI5" s="798"/>
      <c r="BJ5" s="799"/>
      <c r="BK5" s="780"/>
    </row>
    <row r="6" spans="1:63" s="779" customFormat="1" ht="12.75" customHeight="1" thickBot="1" x14ac:dyDescent="0.3">
      <c r="A6" s="776"/>
      <c r="B6" s="780"/>
      <c r="C6" s="845"/>
      <c r="D6" s="846"/>
      <c r="E6" s="846"/>
      <c r="F6" s="846"/>
      <c r="G6" s="846"/>
      <c r="H6" s="846"/>
      <c r="I6" s="846"/>
      <c r="J6" s="846"/>
      <c r="K6" s="846"/>
      <c r="L6" s="846"/>
      <c r="M6" s="846"/>
      <c r="N6" s="846"/>
      <c r="O6" s="846"/>
      <c r="P6" s="846"/>
      <c r="Q6" s="847"/>
      <c r="R6" s="854"/>
      <c r="S6" s="855"/>
      <c r="T6" s="855"/>
      <c r="U6" s="855"/>
      <c r="V6" s="855"/>
      <c r="W6" s="855"/>
      <c r="X6" s="855"/>
      <c r="Y6" s="855"/>
      <c r="Z6" s="855"/>
      <c r="AA6" s="855"/>
      <c r="AB6" s="855"/>
      <c r="AC6" s="855"/>
      <c r="AD6" s="855"/>
      <c r="AE6" s="855"/>
      <c r="AF6" s="855"/>
      <c r="AG6" s="855"/>
      <c r="AH6" s="855"/>
      <c r="AI6" s="856"/>
      <c r="AJ6" s="845"/>
      <c r="AK6" s="846"/>
      <c r="AL6" s="846"/>
      <c r="AM6" s="846"/>
      <c r="AN6" s="846"/>
      <c r="AO6" s="846"/>
      <c r="AP6" s="846"/>
      <c r="AQ6" s="846"/>
      <c r="AR6" s="846"/>
      <c r="AS6" s="846"/>
      <c r="AT6" s="846"/>
      <c r="AU6" s="847"/>
      <c r="AV6" s="882">
        <v>3</v>
      </c>
      <c r="AW6" s="882"/>
      <c r="AX6" s="882"/>
      <c r="AY6" s="882"/>
      <c r="AZ6" s="882"/>
      <c r="BA6" s="882"/>
      <c r="BB6" s="882"/>
      <c r="BC6" s="882"/>
      <c r="BD6" s="882"/>
      <c r="BE6" s="882"/>
      <c r="BF6" s="882"/>
      <c r="BG6" s="882"/>
      <c r="BH6" s="882"/>
      <c r="BI6" s="882"/>
      <c r="BJ6" s="883"/>
      <c r="BK6" s="776"/>
    </row>
    <row r="7" spans="1:63" s="785" customFormat="1" ht="18.75" customHeight="1" x14ac:dyDescent="0.25">
      <c r="B7" s="884" t="s">
        <v>50</v>
      </c>
      <c r="C7" s="885"/>
      <c r="D7" s="886"/>
      <c r="E7" s="886"/>
      <c r="F7" s="886"/>
      <c r="G7" s="886"/>
      <c r="H7" s="886"/>
      <c r="I7" s="886"/>
      <c r="J7" s="886"/>
      <c r="K7" s="886"/>
      <c r="L7" s="886"/>
      <c r="M7" s="886"/>
      <c r="N7" s="886"/>
      <c r="O7" s="886"/>
      <c r="P7" s="886"/>
      <c r="Q7" s="886"/>
      <c r="R7" s="886"/>
      <c r="S7" s="886"/>
      <c r="T7" s="886"/>
      <c r="U7" s="886"/>
      <c r="V7" s="886"/>
      <c r="W7" s="886"/>
      <c r="X7" s="886"/>
      <c r="Y7" s="886"/>
      <c r="Z7" s="886"/>
      <c r="AA7" s="887" t="s">
        <v>51</v>
      </c>
      <c r="AB7" s="887"/>
      <c r="AC7" s="888" t="s">
        <v>1375</v>
      </c>
      <c r="AD7" s="888"/>
      <c r="AE7" s="888"/>
      <c r="AF7" s="888"/>
      <c r="AG7" s="888"/>
      <c r="AH7" s="888"/>
      <c r="AI7" s="888"/>
      <c r="AJ7" s="888"/>
      <c r="AK7" s="889" t="s">
        <v>52</v>
      </c>
      <c r="AL7" s="889"/>
      <c r="AM7" s="890"/>
      <c r="AN7" s="890"/>
      <c r="AO7" s="890"/>
      <c r="AP7" s="890"/>
      <c r="AQ7" s="890"/>
      <c r="AR7" s="890"/>
      <c r="AS7" s="890"/>
      <c r="AT7" s="890"/>
      <c r="AU7" s="891"/>
      <c r="AV7" s="891"/>
      <c r="AW7" s="891"/>
      <c r="AX7" s="891"/>
      <c r="AY7" s="891"/>
      <c r="AZ7" s="891"/>
      <c r="BA7" s="891"/>
      <c r="BB7" s="891"/>
      <c r="BC7" s="891"/>
      <c r="BD7" s="891"/>
      <c r="BE7" s="891"/>
      <c r="BF7" s="891"/>
      <c r="BG7" s="891"/>
      <c r="BH7" s="891"/>
      <c r="BI7" s="891"/>
      <c r="BJ7" s="892"/>
      <c r="BK7" s="786"/>
    </row>
    <row r="8" spans="1:63" s="785" customFormat="1" ht="18.75" customHeight="1" x14ac:dyDescent="0.25">
      <c r="B8" s="880" t="s">
        <v>53</v>
      </c>
      <c r="C8" s="881"/>
      <c r="D8" s="893"/>
      <c r="E8" s="894"/>
      <c r="F8" s="894"/>
      <c r="G8" s="894"/>
      <c r="H8" s="894"/>
      <c r="I8" s="894"/>
      <c r="J8" s="894"/>
      <c r="K8" s="894"/>
      <c r="L8" s="894"/>
      <c r="M8" s="894"/>
      <c r="N8" s="894"/>
      <c r="O8" s="894"/>
      <c r="P8" s="894"/>
      <c r="Q8" s="894"/>
      <c r="R8" s="894"/>
      <c r="S8" s="894"/>
      <c r="T8" s="894"/>
      <c r="U8" s="894"/>
      <c r="V8" s="894"/>
      <c r="W8" s="894"/>
      <c r="X8" s="894"/>
      <c r="Y8" s="894"/>
      <c r="Z8" s="894"/>
      <c r="AA8" s="894"/>
      <c r="AB8" s="894"/>
      <c r="AC8" s="894"/>
      <c r="AD8" s="894"/>
      <c r="AE8" s="894"/>
      <c r="AF8" s="894"/>
      <c r="AG8" s="894"/>
      <c r="AH8" s="894"/>
      <c r="AI8" s="894"/>
      <c r="AJ8" s="894"/>
      <c r="AK8" s="894"/>
      <c r="AL8" s="895"/>
      <c r="AM8" s="787" t="s">
        <v>54</v>
      </c>
      <c r="AN8" s="829"/>
      <c r="AO8" s="830"/>
      <c r="AP8" s="830"/>
      <c r="AQ8" s="830"/>
      <c r="AR8" s="830"/>
      <c r="AS8" s="830"/>
      <c r="AT8" s="830"/>
      <c r="AU8" s="891"/>
      <c r="AV8" s="891"/>
      <c r="AW8" s="891"/>
      <c r="AX8" s="891"/>
      <c r="AY8" s="891"/>
      <c r="AZ8" s="891"/>
      <c r="BA8" s="891"/>
      <c r="BB8" s="891"/>
      <c r="BC8" s="891"/>
      <c r="BD8" s="891"/>
      <c r="BE8" s="891"/>
      <c r="BF8" s="891"/>
      <c r="BG8" s="891"/>
      <c r="BH8" s="891"/>
      <c r="BI8" s="891"/>
      <c r="BJ8" s="892"/>
      <c r="BK8" s="786"/>
    </row>
    <row r="9" spans="1:63" s="775" customFormat="1" ht="27.75" customHeight="1" x14ac:dyDescent="0.25">
      <c r="B9" s="831" t="s">
        <v>233</v>
      </c>
      <c r="C9" s="832"/>
      <c r="D9" s="832"/>
      <c r="E9" s="832"/>
      <c r="F9" s="832"/>
      <c r="G9" s="832"/>
      <c r="H9" s="832"/>
      <c r="I9" s="832"/>
      <c r="J9" s="832"/>
      <c r="K9" s="832"/>
      <c r="L9" s="832"/>
      <c r="M9" s="832"/>
      <c r="N9" s="832"/>
      <c r="O9" s="832"/>
      <c r="P9" s="832"/>
      <c r="Q9" s="832"/>
      <c r="R9" s="832"/>
      <c r="S9" s="832"/>
      <c r="T9" s="832"/>
      <c r="U9" s="832"/>
      <c r="V9" s="832"/>
      <c r="W9" s="832"/>
      <c r="X9" s="832"/>
      <c r="Y9" s="832"/>
      <c r="Z9" s="832"/>
      <c r="AA9" s="832"/>
      <c r="AB9" s="832"/>
      <c r="AC9" s="832"/>
      <c r="AD9" s="832"/>
      <c r="AE9" s="832"/>
      <c r="AF9" s="832"/>
      <c r="AG9" s="832"/>
      <c r="AH9" s="832"/>
      <c r="AI9" s="832"/>
      <c r="AJ9" s="832"/>
      <c r="AK9" s="832"/>
      <c r="AL9" s="832"/>
      <c r="AM9" s="832"/>
      <c r="AN9" s="832"/>
      <c r="AO9" s="832"/>
      <c r="AP9" s="832"/>
      <c r="AQ9" s="832"/>
      <c r="AR9" s="832"/>
      <c r="AS9" s="832"/>
      <c r="AT9" s="832"/>
      <c r="AU9" s="833" t="s">
        <v>234</v>
      </c>
      <c r="AV9" s="834"/>
      <c r="AW9" s="834"/>
      <c r="AX9" s="834"/>
      <c r="AY9" s="834"/>
      <c r="AZ9" s="834"/>
      <c r="BA9" s="834"/>
      <c r="BB9" s="834"/>
      <c r="BC9" s="834"/>
      <c r="BD9" s="834"/>
      <c r="BE9" s="834"/>
      <c r="BF9" s="834"/>
      <c r="BG9" s="834"/>
      <c r="BH9" s="834"/>
      <c r="BI9" s="834"/>
      <c r="BJ9" s="835"/>
    </row>
    <row r="10" spans="1:63" s="774" customFormat="1" ht="25.5" customHeight="1" x14ac:dyDescent="0.25">
      <c r="B10" s="872"/>
      <c r="C10" s="873"/>
      <c r="D10" s="873"/>
      <c r="E10" s="873" t="s">
        <v>55</v>
      </c>
      <c r="F10" s="873"/>
      <c r="G10" s="873"/>
      <c r="H10" s="873"/>
      <c r="I10" s="873"/>
      <c r="J10" s="873"/>
      <c r="K10" s="873"/>
      <c r="L10" s="873"/>
      <c r="M10" s="873"/>
      <c r="N10" s="873"/>
      <c r="O10" s="873"/>
      <c r="P10" s="873"/>
      <c r="Q10" s="873"/>
      <c r="R10" s="873"/>
      <c r="S10" s="873"/>
      <c r="T10" s="873"/>
      <c r="U10" s="873" t="s">
        <v>56</v>
      </c>
      <c r="V10" s="873"/>
      <c r="W10" s="873"/>
      <c r="X10" s="873"/>
      <c r="Y10" s="873"/>
      <c r="Z10" s="873"/>
      <c r="AA10" s="873"/>
      <c r="AB10" s="873"/>
      <c r="AC10" s="873"/>
      <c r="AD10" s="873"/>
      <c r="AE10" s="873"/>
      <c r="AF10" s="873"/>
      <c r="AG10" s="873"/>
      <c r="AH10" s="873"/>
      <c r="AI10" s="873"/>
      <c r="AJ10" s="873"/>
      <c r="AK10" s="873"/>
      <c r="AL10" s="873"/>
      <c r="AM10" s="873"/>
      <c r="AN10" s="873"/>
      <c r="AO10" s="873"/>
      <c r="AP10" s="873"/>
      <c r="AQ10" s="873"/>
      <c r="AR10" s="873"/>
      <c r="AS10" s="873"/>
      <c r="AT10" s="873"/>
      <c r="AU10" s="874"/>
      <c r="AV10" s="874"/>
      <c r="AW10" s="874"/>
      <c r="AX10" s="874"/>
      <c r="AY10" s="874"/>
      <c r="AZ10" s="874"/>
      <c r="BA10" s="874"/>
      <c r="BB10" s="874"/>
      <c r="BC10" s="874"/>
      <c r="BD10" s="874"/>
      <c r="BE10" s="874"/>
      <c r="BF10" s="874"/>
      <c r="BG10" s="874"/>
      <c r="BH10" s="874"/>
      <c r="BI10" s="874"/>
      <c r="BJ10" s="875"/>
      <c r="BK10" s="775"/>
    </row>
    <row r="11" spans="1:63" s="788" customFormat="1" ht="25.5" customHeight="1" x14ac:dyDescent="0.25">
      <c r="B11" s="876" t="s">
        <v>57</v>
      </c>
      <c r="C11" s="876" t="s">
        <v>58</v>
      </c>
      <c r="D11" s="876" t="s">
        <v>59</v>
      </c>
      <c r="E11" s="868" t="s">
        <v>60</v>
      </c>
      <c r="F11" s="868"/>
      <c r="G11" s="868"/>
      <c r="H11" s="868" t="s">
        <v>61</v>
      </c>
      <c r="I11" s="868"/>
      <c r="J11" s="868"/>
      <c r="K11" s="868" t="s">
        <v>62</v>
      </c>
      <c r="L11" s="868"/>
      <c r="M11" s="868"/>
      <c r="N11" s="868" t="s">
        <v>63</v>
      </c>
      <c r="O11" s="868"/>
      <c r="P11" s="868"/>
      <c r="Q11" s="868" t="s">
        <v>64</v>
      </c>
      <c r="R11" s="868"/>
      <c r="S11" s="868"/>
      <c r="T11" s="791" t="s">
        <v>65</v>
      </c>
      <c r="U11" s="878" t="s">
        <v>66</v>
      </c>
      <c r="V11" s="878" t="s">
        <v>67</v>
      </c>
      <c r="W11" s="878" t="s">
        <v>68</v>
      </c>
      <c r="X11" s="868" t="s">
        <v>69</v>
      </c>
      <c r="Y11" s="868"/>
      <c r="Z11" s="870" t="s">
        <v>70</v>
      </c>
      <c r="AA11" s="868" t="s">
        <v>71</v>
      </c>
      <c r="AB11" s="868" t="s">
        <v>72</v>
      </c>
      <c r="AC11" s="868" t="s">
        <v>73</v>
      </c>
      <c r="AD11" s="868" t="s">
        <v>74</v>
      </c>
      <c r="AE11" s="868" t="s">
        <v>75</v>
      </c>
      <c r="AF11" s="868" t="s">
        <v>76</v>
      </c>
      <c r="AG11" s="868"/>
      <c r="AH11" s="868"/>
      <c r="AI11" s="868" t="s">
        <v>77</v>
      </c>
      <c r="AJ11" s="868" t="s">
        <v>78</v>
      </c>
      <c r="AK11" s="862" t="s">
        <v>79</v>
      </c>
      <c r="AL11" s="863"/>
      <c r="AM11" s="863"/>
      <c r="AN11" s="863"/>
      <c r="AO11" s="863"/>
      <c r="AP11" s="863"/>
      <c r="AQ11" s="864"/>
      <c r="AR11" s="865" t="s">
        <v>80</v>
      </c>
      <c r="AS11" s="865" t="s">
        <v>81</v>
      </c>
      <c r="AT11" s="865" t="s">
        <v>82</v>
      </c>
      <c r="AU11" s="867" t="s">
        <v>83</v>
      </c>
      <c r="AV11" s="860" t="s">
        <v>83</v>
      </c>
      <c r="AW11" s="860" t="s">
        <v>83</v>
      </c>
      <c r="AX11" s="860" t="s">
        <v>83</v>
      </c>
      <c r="AY11" s="860" t="s">
        <v>84</v>
      </c>
      <c r="AZ11" s="860" t="s">
        <v>83</v>
      </c>
      <c r="BA11" s="860" t="s">
        <v>83</v>
      </c>
      <c r="BB11" s="860" t="s">
        <v>83</v>
      </c>
      <c r="BC11" s="860" t="s">
        <v>85</v>
      </c>
      <c r="BD11" s="860" t="s">
        <v>85</v>
      </c>
      <c r="BE11" s="860" t="s">
        <v>85</v>
      </c>
      <c r="BF11" s="860" t="s">
        <v>85</v>
      </c>
      <c r="BG11" s="860" t="s">
        <v>86</v>
      </c>
      <c r="BH11" s="860" t="s">
        <v>85</v>
      </c>
      <c r="BI11" s="860" t="s">
        <v>85</v>
      </c>
      <c r="BJ11" s="861" t="s">
        <v>85</v>
      </c>
    </row>
    <row r="12" spans="1:63" s="788" customFormat="1" ht="52.5" customHeight="1" x14ac:dyDescent="0.25">
      <c r="B12" s="877"/>
      <c r="C12" s="877"/>
      <c r="D12" s="877"/>
      <c r="E12" s="793" t="s">
        <v>87</v>
      </c>
      <c r="F12" s="793" t="s">
        <v>88</v>
      </c>
      <c r="G12" s="793" t="s">
        <v>89</v>
      </c>
      <c r="H12" s="793" t="s">
        <v>87</v>
      </c>
      <c r="I12" s="793" t="s">
        <v>88</v>
      </c>
      <c r="J12" s="793" t="s">
        <v>89</v>
      </c>
      <c r="K12" s="793" t="s">
        <v>87</v>
      </c>
      <c r="L12" s="793" t="s">
        <v>88</v>
      </c>
      <c r="M12" s="793" t="s">
        <v>89</v>
      </c>
      <c r="N12" s="793" t="s">
        <v>87</v>
      </c>
      <c r="O12" s="793" t="s">
        <v>88</v>
      </c>
      <c r="P12" s="793" t="s">
        <v>89</v>
      </c>
      <c r="Q12" s="793" t="s">
        <v>87</v>
      </c>
      <c r="R12" s="793" t="s">
        <v>88</v>
      </c>
      <c r="S12" s="793" t="s">
        <v>89</v>
      </c>
      <c r="T12" s="789">
        <f>SUM(T13:T19)</f>
        <v>0.125</v>
      </c>
      <c r="U12" s="879"/>
      <c r="V12" s="879"/>
      <c r="W12" s="879"/>
      <c r="X12" s="790" t="s">
        <v>90</v>
      </c>
      <c r="Y12" s="790" t="s">
        <v>91</v>
      </c>
      <c r="Z12" s="871"/>
      <c r="AA12" s="869"/>
      <c r="AB12" s="869"/>
      <c r="AC12" s="869"/>
      <c r="AD12" s="869"/>
      <c r="AE12" s="868"/>
      <c r="AF12" s="790" t="s">
        <v>92</v>
      </c>
      <c r="AG12" s="790" t="s">
        <v>93</v>
      </c>
      <c r="AH12" s="790" t="s">
        <v>94</v>
      </c>
      <c r="AI12" s="868"/>
      <c r="AJ12" s="868"/>
      <c r="AK12" s="790" t="s">
        <v>95</v>
      </c>
      <c r="AL12" s="790" t="s">
        <v>96</v>
      </c>
      <c r="AM12" s="790" t="s">
        <v>97</v>
      </c>
      <c r="AN12" s="790" t="s">
        <v>98</v>
      </c>
      <c r="AO12" s="790" t="s">
        <v>99</v>
      </c>
      <c r="AP12" s="790" t="s">
        <v>100</v>
      </c>
      <c r="AQ12" s="790" t="s">
        <v>101</v>
      </c>
      <c r="AR12" s="866"/>
      <c r="AS12" s="866"/>
      <c r="AT12" s="866"/>
      <c r="AU12" s="792" t="s">
        <v>102</v>
      </c>
      <c r="AV12" s="792" t="s">
        <v>103</v>
      </c>
      <c r="AW12" s="792" t="s">
        <v>104</v>
      </c>
      <c r="AX12" s="792" t="s">
        <v>105</v>
      </c>
      <c r="AY12" s="792" t="s">
        <v>102</v>
      </c>
      <c r="AZ12" s="792" t="s">
        <v>103</v>
      </c>
      <c r="BA12" s="792" t="s">
        <v>104</v>
      </c>
      <c r="BB12" s="792" t="s">
        <v>105</v>
      </c>
      <c r="BC12" s="792" t="s">
        <v>102</v>
      </c>
      <c r="BD12" s="792" t="s">
        <v>103</v>
      </c>
      <c r="BE12" s="792" t="s">
        <v>104</v>
      </c>
      <c r="BF12" s="792" t="s">
        <v>105</v>
      </c>
      <c r="BG12" s="792" t="s">
        <v>102</v>
      </c>
      <c r="BH12" s="792" t="s">
        <v>103</v>
      </c>
      <c r="BI12" s="792" t="s">
        <v>104</v>
      </c>
      <c r="BJ12" s="792" t="s">
        <v>106</v>
      </c>
    </row>
    <row r="13" spans="1:63" s="93" customFormat="1" ht="174.75" customHeight="1" x14ac:dyDescent="0.25">
      <c r="B13" s="74">
        <v>1</v>
      </c>
      <c r="C13" s="75" t="s">
        <v>672</v>
      </c>
      <c r="D13" s="76">
        <v>0.2</v>
      </c>
      <c r="E13" s="747">
        <v>0.25</v>
      </c>
      <c r="F13" s="747">
        <v>0.25</v>
      </c>
      <c r="G13" s="79">
        <f>IF(ISERROR(F13/E13),"",(F13/E13))</f>
        <v>1</v>
      </c>
      <c r="H13" s="130">
        <v>0.25</v>
      </c>
      <c r="I13" s="78"/>
      <c r="J13" s="79">
        <f>IF(ISERROR(I13/H13),"",(I13/H13))</f>
        <v>0</v>
      </c>
      <c r="K13" s="78">
        <v>0.25</v>
      </c>
      <c r="L13" s="78"/>
      <c r="M13" s="79">
        <f>IF(ISERROR(L13/K13),"",(L13/K13))</f>
        <v>0</v>
      </c>
      <c r="N13" s="78">
        <v>0.25</v>
      </c>
      <c r="O13" s="78"/>
      <c r="P13" s="79">
        <f>IF(ISERROR(O13/N13),"",(O13/N13))</f>
        <v>0</v>
      </c>
      <c r="Q13" s="78">
        <f>+E13+H13+K13+N13</f>
        <v>1</v>
      </c>
      <c r="R13" s="77">
        <f t="shared" ref="R13:R14" si="0">SUM(F13,I13,L13,O13)</f>
        <v>0.25</v>
      </c>
      <c r="S13" s="80">
        <f>IF((IF(ISERROR(R13/Q13),0,(R13/Q13)))&gt;1,1,(IF(ISERROR(R13/Q13),0,(R13/Q13))))</f>
        <v>0.25</v>
      </c>
      <c r="T13" s="80">
        <f>S13*D13</f>
        <v>0.05</v>
      </c>
      <c r="U13" s="75" t="s">
        <v>673</v>
      </c>
      <c r="V13" s="75" t="s">
        <v>674</v>
      </c>
      <c r="W13" s="79" t="s">
        <v>110</v>
      </c>
      <c r="X13" s="79" t="s">
        <v>675</v>
      </c>
      <c r="Y13" s="79" t="s">
        <v>676</v>
      </c>
      <c r="Z13" s="82" t="s">
        <v>452</v>
      </c>
      <c r="AA13" s="79" t="s">
        <v>677</v>
      </c>
      <c r="AB13" s="82" t="s">
        <v>115</v>
      </c>
      <c r="AC13" s="82" t="s">
        <v>110</v>
      </c>
      <c r="AD13" s="82" t="s">
        <v>148</v>
      </c>
      <c r="AE13" s="82" t="s">
        <v>140</v>
      </c>
      <c r="AF13" s="83">
        <v>0</v>
      </c>
      <c r="AG13" s="83">
        <v>0</v>
      </c>
      <c r="AH13" s="83">
        <v>0</v>
      </c>
      <c r="AI13" s="82" t="s">
        <v>119</v>
      </c>
      <c r="AJ13" s="82" t="s">
        <v>199</v>
      </c>
      <c r="AK13" s="75" t="s">
        <v>678</v>
      </c>
      <c r="AL13" s="84"/>
      <c r="AM13" s="85"/>
      <c r="AN13" s="84"/>
      <c r="AO13" s="84" t="s">
        <v>679</v>
      </c>
      <c r="AP13" s="84"/>
      <c r="AQ13" s="84"/>
      <c r="AR13" s="82" t="s">
        <v>680</v>
      </c>
      <c r="AS13" s="81"/>
      <c r="AT13" s="83" t="s">
        <v>681</v>
      </c>
      <c r="AU13" s="746">
        <f>E13</f>
        <v>0.25</v>
      </c>
      <c r="AV13" s="747">
        <v>0.25</v>
      </c>
      <c r="AW13" s="748" t="s">
        <v>682</v>
      </c>
      <c r="AX13" s="749" t="s">
        <v>683</v>
      </c>
      <c r="AY13" s="235">
        <f>H13</f>
        <v>0.25</v>
      </c>
      <c r="AZ13" s="87"/>
      <c r="BA13" s="81"/>
      <c r="BB13" s="81"/>
      <c r="BC13" s="236">
        <f>K13</f>
        <v>0.25</v>
      </c>
      <c r="BD13" s="88"/>
      <c r="BE13" s="89"/>
      <c r="BF13" s="89"/>
      <c r="BG13" s="237">
        <f>+N13</f>
        <v>0.25</v>
      </c>
      <c r="BH13" s="87"/>
      <c r="BI13" s="91"/>
      <c r="BJ13" s="92"/>
    </row>
    <row r="14" spans="1:63" s="93" customFormat="1" ht="409.5" customHeight="1" x14ac:dyDescent="0.25">
      <c r="B14" s="74">
        <v>2</v>
      </c>
      <c r="C14" s="75" t="s">
        <v>684</v>
      </c>
      <c r="D14" s="76">
        <v>0.3</v>
      </c>
      <c r="E14" s="746">
        <v>0.25</v>
      </c>
      <c r="F14" s="746">
        <v>0.25</v>
      </c>
      <c r="G14" s="79">
        <f>IF(ISERROR(F14/E14),"",(F14/E14))</f>
        <v>1</v>
      </c>
      <c r="H14" s="130">
        <v>0.25</v>
      </c>
      <c r="I14" s="78"/>
      <c r="J14" s="79">
        <f>IF(ISERROR(I14/H14),"",(I14/H14))</f>
        <v>0</v>
      </c>
      <c r="K14" s="78">
        <v>0.25</v>
      </c>
      <c r="L14" s="78"/>
      <c r="M14" s="79">
        <f>IF(ISERROR(L14/K14),"",(L14/K14))</f>
        <v>0</v>
      </c>
      <c r="N14" s="78">
        <v>0.25</v>
      </c>
      <c r="O14" s="78"/>
      <c r="P14" s="79">
        <f>IF(ISERROR(O14/N14),"",(O14/N14))</f>
        <v>0</v>
      </c>
      <c r="Q14" s="78">
        <f t="shared" ref="Q14" si="1">+E14+H14+K14+N14</f>
        <v>1</v>
      </c>
      <c r="R14" s="78">
        <f t="shared" si="0"/>
        <v>0.25</v>
      </c>
      <c r="S14" s="80">
        <f>IF((IF(ISERROR(R14/Q14),0,(R14/Q14)))&gt;1,1,(IF(ISERROR(R14/Q14),0,(R14/Q14))))</f>
        <v>0.25</v>
      </c>
      <c r="T14" s="80">
        <f t="shared" ref="T14:T15" si="2">S14*D14</f>
        <v>7.4999999999999997E-2</v>
      </c>
      <c r="U14" s="75" t="s">
        <v>685</v>
      </c>
      <c r="V14" s="75" t="s">
        <v>686</v>
      </c>
      <c r="W14" s="79" t="s">
        <v>110</v>
      </c>
      <c r="X14" s="79" t="s">
        <v>687</v>
      </c>
      <c r="Y14" s="79" t="s">
        <v>688</v>
      </c>
      <c r="Z14" s="82" t="s">
        <v>452</v>
      </c>
      <c r="AA14" s="79" t="s">
        <v>677</v>
      </c>
      <c r="AB14" s="82" t="s">
        <v>115</v>
      </c>
      <c r="AC14" s="82" t="s">
        <v>110</v>
      </c>
      <c r="AD14" s="82" t="s">
        <v>497</v>
      </c>
      <c r="AE14" s="82" t="s">
        <v>117</v>
      </c>
      <c r="AF14" s="82">
        <v>0</v>
      </c>
      <c r="AG14" s="82">
        <v>0</v>
      </c>
      <c r="AH14" s="82">
        <v>0</v>
      </c>
      <c r="AI14" s="82" t="s">
        <v>119</v>
      </c>
      <c r="AJ14" s="82" t="s">
        <v>199</v>
      </c>
      <c r="AK14" s="75" t="s">
        <v>678</v>
      </c>
      <c r="AL14" s="84"/>
      <c r="AM14" s="85"/>
      <c r="AN14" s="84"/>
      <c r="AO14" s="84"/>
      <c r="AP14" s="84"/>
      <c r="AQ14" s="84"/>
      <c r="AR14" s="82" t="s">
        <v>680</v>
      </c>
      <c r="AS14" s="81"/>
      <c r="AT14" s="83" t="s">
        <v>681</v>
      </c>
      <c r="AU14" s="746">
        <f>E14</f>
        <v>0.25</v>
      </c>
      <c r="AV14" s="746">
        <v>0.25</v>
      </c>
      <c r="AW14" s="750" t="s">
        <v>689</v>
      </c>
      <c r="AX14" s="751" t="s">
        <v>690</v>
      </c>
      <c r="AY14" s="235">
        <f>H14</f>
        <v>0.25</v>
      </c>
      <c r="AZ14" s="87"/>
      <c r="BA14" s="81"/>
      <c r="BB14" s="81"/>
      <c r="BC14" s="236">
        <f>K14</f>
        <v>0.25</v>
      </c>
      <c r="BD14" s="88"/>
      <c r="BE14" s="89"/>
      <c r="BF14" s="89"/>
      <c r="BG14" s="237">
        <f>+N14</f>
        <v>0.25</v>
      </c>
      <c r="BH14" s="87"/>
      <c r="BI14" s="91"/>
      <c r="BJ14" s="96"/>
    </row>
    <row r="15" spans="1:63" s="93" customFormat="1" ht="112.5" customHeight="1" x14ac:dyDescent="0.25">
      <c r="B15" s="97">
        <v>3</v>
      </c>
      <c r="C15" s="98" t="s">
        <v>691</v>
      </c>
      <c r="D15" s="99">
        <v>0.5</v>
      </c>
      <c r="E15" s="752">
        <v>0</v>
      </c>
      <c r="F15" s="752">
        <v>0</v>
      </c>
      <c r="G15" s="101" t="str">
        <f>IF(ISERROR(F15/E15),"",(F15/E15))</f>
        <v/>
      </c>
      <c r="H15" s="134">
        <v>0.5</v>
      </c>
      <c r="I15" s="100"/>
      <c r="J15" s="101">
        <f>IF(ISERROR(I15/H15),"",(I15/H15))</f>
        <v>0</v>
      </c>
      <c r="K15" s="100"/>
      <c r="L15" s="100"/>
      <c r="M15" s="101" t="str">
        <f>IF(ISERROR(L15/K15),"",(L15/K15))</f>
        <v/>
      </c>
      <c r="N15" s="100">
        <v>0.5</v>
      </c>
      <c r="O15" s="100"/>
      <c r="P15" s="101">
        <f t="shared" ref="P15" si="3">IF(ISERROR(O15/N15),"",(O15/N15))</f>
        <v>0</v>
      </c>
      <c r="Q15" s="100">
        <f>+E15+H15+K15+N15</f>
        <v>1</v>
      </c>
      <c r="R15" s="100"/>
      <c r="S15" s="102">
        <f t="shared" ref="S15" si="4">IF((IF(ISERROR(R15/Q15),0,(R15/Q15)))&gt;1,1,(IF(ISERROR(R15/Q15),0,(R15/Q15))))</f>
        <v>0</v>
      </c>
      <c r="T15" s="102">
        <f t="shared" si="2"/>
        <v>0</v>
      </c>
      <c r="U15" s="98" t="s">
        <v>692</v>
      </c>
      <c r="V15" s="98" t="s">
        <v>693</v>
      </c>
      <c r="W15" s="101" t="s">
        <v>110</v>
      </c>
      <c r="X15" s="101" t="s">
        <v>694</v>
      </c>
      <c r="Y15" s="101" t="s">
        <v>695</v>
      </c>
      <c r="Z15" s="104" t="s">
        <v>452</v>
      </c>
      <c r="AA15" s="101" t="s">
        <v>677</v>
      </c>
      <c r="AB15" s="104" t="s">
        <v>115</v>
      </c>
      <c r="AC15" s="104" t="s">
        <v>110</v>
      </c>
      <c r="AD15" s="104" t="s">
        <v>244</v>
      </c>
      <c r="AE15" s="104" t="s">
        <v>117</v>
      </c>
      <c r="AF15" s="238">
        <v>1</v>
      </c>
      <c r="AG15" s="104">
        <v>2021</v>
      </c>
      <c r="AH15" s="104">
        <v>2021</v>
      </c>
      <c r="AI15" s="104" t="s">
        <v>119</v>
      </c>
      <c r="AJ15" s="104" t="s">
        <v>199</v>
      </c>
      <c r="AK15" s="98" t="s">
        <v>678</v>
      </c>
      <c r="AL15" s="107"/>
      <c r="AM15" s="107"/>
      <c r="AN15" s="107"/>
      <c r="AO15" s="107"/>
      <c r="AP15" s="107"/>
      <c r="AQ15" s="107"/>
      <c r="AR15" s="104" t="s">
        <v>680</v>
      </c>
      <c r="AS15" s="103"/>
      <c r="AT15" s="108" t="s">
        <v>681</v>
      </c>
      <c r="AU15" s="746">
        <f>E15</f>
        <v>0</v>
      </c>
      <c r="AV15" s="752">
        <v>0</v>
      </c>
      <c r="AW15" s="751"/>
      <c r="AX15" s="751"/>
      <c r="AY15" s="239">
        <f>H15</f>
        <v>0.5</v>
      </c>
      <c r="AZ15" s="112"/>
      <c r="BA15" s="103"/>
      <c r="BB15" s="103"/>
      <c r="BC15" s="240">
        <f>K15</f>
        <v>0</v>
      </c>
      <c r="BD15" s="110"/>
      <c r="BE15" s="111"/>
      <c r="BF15" s="111"/>
      <c r="BG15" s="241">
        <f>+N15</f>
        <v>0.5</v>
      </c>
      <c r="BH15" s="112"/>
      <c r="BI15" s="113"/>
      <c r="BJ15" s="114"/>
    </row>
    <row r="16" spans="1:63" s="125" customFormat="1" ht="19.5" customHeight="1" x14ac:dyDescent="0.25">
      <c r="B16" s="120"/>
      <c r="C16" s="121"/>
      <c r="D16" s="242"/>
      <c r="E16" s="93"/>
      <c r="F16" s="93"/>
      <c r="G16" s="93"/>
      <c r="H16" s="93"/>
      <c r="I16" s="93"/>
      <c r="J16" s="93"/>
      <c r="K16" s="93"/>
      <c r="L16" s="93"/>
      <c r="M16" s="93"/>
      <c r="N16" s="93"/>
      <c r="O16" s="93"/>
      <c r="P16" s="93"/>
      <c r="Q16" s="93"/>
      <c r="R16" s="93"/>
      <c r="S16" s="93"/>
      <c r="T16" s="753"/>
      <c r="U16" s="121"/>
      <c r="V16" s="121"/>
      <c r="W16" s="93"/>
      <c r="X16" s="93"/>
      <c r="Y16" s="93"/>
      <c r="Z16" s="120"/>
      <c r="AA16" s="123"/>
      <c r="AB16" s="93"/>
      <c r="AC16" s="93"/>
      <c r="AD16" s="93"/>
      <c r="AE16" s="93"/>
      <c r="AF16" s="123"/>
      <c r="AG16" s="123"/>
      <c r="AH16" s="123"/>
      <c r="AI16" s="93"/>
      <c r="AJ16" s="93"/>
      <c r="AK16" s="121"/>
      <c r="AL16" s="243"/>
      <c r="AM16" s="243"/>
      <c r="AN16" s="243"/>
      <c r="AO16" s="243"/>
      <c r="AP16" s="121"/>
      <c r="AQ16" s="121"/>
      <c r="AR16" s="123"/>
      <c r="AS16" s="123"/>
      <c r="AT16" s="123"/>
      <c r="BE16" s="126"/>
      <c r="BF16" s="125">
        <f>12+4+2+6+6+11+4+1+5+2+5+5+8+5</f>
        <v>76</v>
      </c>
      <c r="BK16" s="123"/>
    </row>
    <row r="17" spans="2:63" s="125" customFormat="1" ht="11.65" customHeight="1" x14ac:dyDescent="0.25">
      <c r="B17" s="120"/>
      <c r="C17" s="121"/>
      <c r="D17" s="122"/>
      <c r="E17" s="93"/>
      <c r="F17" s="93"/>
      <c r="G17" s="93"/>
      <c r="H17" s="93"/>
      <c r="I17" s="93"/>
      <c r="J17" s="93"/>
      <c r="K17" s="93"/>
      <c r="L17" s="93"/>
      <c r="M17" s="93"/>
      <c r="N17" s="93"/>
      <c r="O17" s="93"/>
      <c r="P17" s="93"/>
      <c r="Q17" s="93"/>
      <c r="R17" s="93"/>
      <c r="S17" s="93"/>
      <c r="T17" s="93"/>
      <c r="U17" s="121"/>
      <c r="V17" s="121"/>
      <c r="W17" s="93"/>
      <c r="X17" s="93"/>
      <c r="Y17" s="93"/>
      <c r="Z17" s="120"/>
      <c r="AA17" s="123"/>
      <c r="AB17" s="93"/>
      <c r="AC17" s="93"/>
      <c r="AD17" s="93"/>
      <c r="AE17" s="93"/>
      <c r="AF17" s="123"/>
      <c r="AG17" s="123"/>
      <c r="AH17" s="123"/>
      <c r="AI17" s="93"/>
      <c r="AJ17" s="93"/>
      <c r="AK17" s="121"/>
      <c r="AL17" s="243"/>
      <c r="AM17" s="243"/>
      <c r="AN17" s="243"/>
      <c r="AO17" s="243"/>
      <c r="AP17" s="121"/>
      <c r="AQ17" s="121"/>
      <c r="AR17" s="123"/>
      <c r="AS17" s="123"/>
      <c r="AT17" s="123"/>
      <c r="BE17" s="126"/>
      <c r="BK17" s="123"/>
    </row>
    <row r="18" spans="2:63" s="125" customFormat="1" ht="11.65" customHeight="1" x14ac:dyDescent="0.25">
      <c r="B18" s="120"/>
      <c r="C18" s="127"/>
      <c r="D18" s="122"/>
      <c r="E18" s="93"/>
      <c r="F18" s="93"/>
      <c r="G18" s="93"/>
      <c r="H18" s="93"/>
      <c r="I18" s="93"/>
      <c r="J18" s="93"/>
      <c r="K18" s="93"/>
      <c r="L18" s="93"/>
      <c r="M18" s="93"/>
      <c r="N18" s="93"/>
      <c r="O18" s="93"/>
      <c r="P18" s="93"/>
      <c r="Q18" s="93"/>
      <c r="R18" s="93"/>
      <c r="S18" s="93"/>
      <c r="T18" s="93"/>
      <c r="U18" s="121"/>
      <c r="V18" s="121"/>
      <c r="W18" s="93"/>
      <c r="X18" s="93"/>
      <c r="Y18" s="93"/>
      <c r="Z18" s="120"/>
      <c r="AA18" s="123"/>
      <c r="AB18" s="93"/>
      <c r="AC18" s="93"/>
      <c r="AD18" s="93"/>
      <c r="AE18" s="93"/>
      <c r="AF18" s="123"/>
      <c r="AG18" s="123"/>
      <c r="AH18" s="123"/>
      <c r="AI18" s="93"/>
      <c r="AJ18" s="93"/>
      <c r="AK18" s="121"/>
      <c r="AL18" s="243"/>
      <c r="AM18" s="243"/>
      <c r="AN18" s="243"/>
      <c r="AO18" s="243"/>
      <c r="AP18" s="121"/>
      <c r="AQ18" s="121"/>
      <c r="AR18" s="123"/>
      <c r="AS18" s="123"/>
      <c r="AT18" s="123"/>
      <c r="BE18" s="126"/>
      <c r="BK18" s="123"/>
    </row>
    <row r="19" spans="2:63" s="125" customFormat="1" ht="11.65" customHeight="1" x14ac:dyDescent="0.25">
      <c r="B19" s="120"/>
      <c r="C19" s="121"/>
      <c r="D19" s="122"/>
      <c r="E19" s="93"/>
      <c r="F19" s="93"/>
      <c r="G19" s="93"/>
      <c r="H19" s="93"/>
      <c r="I19" s="93"/>
      <c r="J19" s="93"/>
      <c r="K19" s="93"/>
      <c r="L19" s="93"/>
      <c r="M19" s="93"/>
      <c r="N19" s="93"/>
      <c r="O19" s="93"/>
      <c r="P19" s="93"/>
      <c r="Q19" s="93"/>
      <c r="R19" s="93"/>
      <c r="S19" s="93"/>
      <c r="T19" s="93"/>
      <c r="U19" s="121"/>
      <c r="V19" s="121"/>
      <c r="W19" s="93"/>
      <c r="X19" s="93"/>
      <c r="Y19" s="93"/>
      <c r="Z19" s="120"/>
      <c r="AA19" s="123"/>
      <c r="AB19" s="93"/>
      <c r="AC19" s="93"/>
      <c r="AD19" s="93"/>
      <c r="AE19" s="93"/>
      <c r="AF19" s="123"/>
      <c r="AG19" s="123"/>
      <c r="AH19" s="123"/>
      <c r="AI19" s="93"/>
      <c r="AJ19" s="93"/>
      <c r="AK19" s="121"/>
      <c r="AL19" s="243"/>
      <c r="AM19" s="243"/>
      <c r="AN19" s="243"/>
      <c r="AO19" s="243"/>
      <c r="AP19" s="121"/>
      <c r="AQ19" s="121"/>
      <c r="AR19" s="123"/>
      <c r="AS19" s="123"/>
      <c r="AT19" s="123"/>
      <c r="BE19" s="244"/>
      <c r="BK19" s="123"/>
    </row>
    <row r="20" spans="2:63" s="125" customFormat="1" ht="11.65" customHeight="1" x14ac:dyDescent="0.25">
      <c r="B20" s="120"/>
      <c r="C20" s="121"/>
      <c r="D20" s="122"/>
      <c r="E20" s="93"/>
      <c r="F20" s="93"/>
      <c r="G20" s="93"/>
      <c r="H20" s="93"/>
      <c r="I20" s="93"/>
      <c r="J20" s="93"/>
      <c r="K20" s="93"/>
      <c r="L20" s="93"/>
      <c r="M20" s="93"/>
      <c r="N20" s="93"/>
      <c r="O20" s="93"/>
      <c r="P20" s="93"/>
      <c r="Q20" s="93"/>
      <c r="R20" s="93"/>
      <c r="S20" s="93"/>
      <c r="T20" s="93"/>
      <c r="U20" s="121"/>
      <c r="V20" s="121"/>
      <c r="W20" s="93"/>
      <c r="X20" s="93"/>
      <c r="Y20" s="93"/>
      <c r="Z20" s="120"/>
      <c r="AA20" s="123"/>
      <c r="AB20" s="93"/>
      <c r="AC20" s="93"/>
      <c r="AD20" s="93"/>
      <c r="AE20" s="93"/>
      <c r="AF20" s="123"/>
      <c r="AG20" s="123"/>
      <c r="AH20" s="123"/>
      <c r="AI20" s="93"/>
      <c r="AJ20" s="93"/>
      <c r="AK20" s="121"/>
      <c r="AL20" s="243"/>
      <c r="AM20" s="243"/>
      <c r="AN20" s="243"/>
      <c r="AO20" s="243"/>
      <c r="AP20" s="121"/>
      <c r="AQ20" s="121"/>
      <c r="AR20" s="123"/>
      <c r="AS20" s="123"/>
      <c r="AT20" s="123"/>
      <c r="BE20" s="126"/>
      <c r="BK20" s="123"/>
    </row>
    <row r="21" spans="2:63" s="125" customFormat="1" ht="11.65" customHeight="1" x14ac:dyDescent="0.25">
      <c r="B21" s="120"/>
      <c r="C21" s="121"/>
      <c r="D21" s="122"/>
      <c r="E21" s="93"/>
      <c r="F21" s="93"/>
      <c r="G21" s="93"/>
      <c r="H21" s="93"/>
      <c r="I21" s="93"/>
      <c r="J21" s="93"/>
      <c r="K21" s="93"/>
      <c r="L21" s="93"/>
      <c r="M21" s="93"/>
      <c r="N21" s="93"/>
      <c r="O21" s="93"/>
      <c r="P21" s="93"/>
      <c r="Q21" s="93"/>
      <c r="R21" s="93"/>
      <c r="S21" s="93"/>
      <c r="T21" s="93"/>
      <c r="U21" s="121"/>
      <c r="V21" s="121"/>
      <c r="W21" s="93"/>
      <c r="X21" s="93"/>
      <c r="Y21" s="93"/>
      <c r="Z21" s="120"/>
      <c r="AA21" s="123"/>
      <c r="AB21" s="93"/>
      <c r="AC21" s="93"/>
      <c r="AD21" s="93"/>
      <c r="AE21" s="93"/>
      <c r="AF21" s="123"/>
      <c r="AG21" s="123"/>
      <c r="AH21" s="123"/>
      <c r="AI21" s="93"/>
      <c r="AJ21" s="93"/>
      <c r="AK21" s="121"/>
      <c r="AL21" s="243"/>
      <c r="AM21" s="243"/>
      <c r="AN21" s="243"/>
      <c r="AO21" s="243"/>
      <c r="AP21" s="121"/>
      <c r="AQ21" s="121"/>
      <c r="AR21" s="123"/>
      <c r="AS21" s="123"/>
      <c r="AT21" s="123"/>
      <c r="BE21" s="126"/>
      <c r="BK21" s="123"/>
    </row>
    <row r="22" spans="2:63" s="125" customFormat="1" ht="11.65" customHeight="1" x14ac:dyDescent="0.25">
      <c r="B22" s="120"/>
      <c r="C22" s="121"/>
      <c r="D22" s="122"/>
      <c r="E22" s="93"/>
      <c r="F22" s="93"/>
      <c r="G22" s="93"/>
      <c r="H22" s="93"/>
      <c r="I22" s="93"/>
      <c r="J22" s="93"/>
      <c r="K22" s="93"/>
      <c r="L22" s="93"/>
      <c r="M22" s="93"/>
      <c r="N22" s="93"/>
      <c r="O22" s="93"/>
      <c r="P22" s="93"/>
      <c r="Q22" s="93"/>
      <c r="R22" s="93"/>
      <c r="S22" s="93"/>
      <c r="T22" s="93"/>
      <c r="U22" s="121"/>
      <c r="V22" s="121"/>
      <c r="W22" s="93"/>
      <c r="X22" s="93"/>
      <c r="Y22" s="93"/>
      <c r="Z22" s="120"/>
      <c r="AA22" s="123"/>
      <c r="AB22" s="93"/>
      <c r="AC22" s="93"/>
      <c r="AD22" s="93"/>
      <c r="AE22" s="93"/>
      <c r="AF22" s="123"/>
      <c r="AG22" s="123"/>
      <c r="AH22" s="123"/>
      <c r="AI22" s="93"/>
      <c r="AJ22" s="93"/>
      <c r="AK22" s="121"/>
      <c r="AL22" s="243"/>
      <c r="AM22" s="243"/>
      <c r="AN22" s="243"/>
      <c r="AO22" s="243"/>
      <c r="AP22" s="121"/>
      <c r="AQ22" s="121"/>
      <c r="AR22" s="123"/>
      <c r="AS22" s="123"/>
      <c r="AT22" s="123"/>
      <c r="BE22" s="126"/>
      <c r="BK22" s="123"/>
    </row>
    <row r="23" spans="2:63" s="125" customFormat="1" ht="11.65" customHeight="1" x14ac:dyDescent="0.25">
      <c r="B23" s="120"/>
      <c r="C23" s="121"/>
      <c r="D23" s="122"/>
      <c r="E23" s="93"/>
      <c r="F23" s="93"/>
      <c r="G23" s="93"/>
      <c r="H23" s="93"/>
      <c r="I23" s="93"/>
      <c r="J23" s="93"/>
      <c r="K23" s="93"/>
      <c r="L23" s="93"/>
      <c r="M23" s="93"/>
      <c r="N23" s="93"/>
      <c r="O23" s="93"/>
      <c r="P23" s="93"/>
      <c r="Q23" s="93"/>
      <c r="R23" s="93"/>
      <c r="S23" s="93"/>
      <c r="T23" s="93"/>
      <c r="U23" s="121"/>
      <c r="V23" s="121"/>
      <c r="W23" s="93"/>
      <c r="X23" s="93"/>
      <c r="Y23" s="93"/>
      <c r="Z23" s="120"/>
      <c r="AA23" s="123"/>
      <c r="AB23" s="93"/>
      <c r="AC23" s="93"/>
      <c r="AD23" s="93"/>
      <c r="AE23" s="93"/>
      <c r="AF23" s="123"/>
      <c r="AG23" s="123"/>
      <c r="AH23" s="123"/>
      <c r="AI23" s="93"/>
      <c r="AJ23" s="93"/>
      <c r="AK23" s="121"/>
      <c r="AL23" s="243"/>
      <c r="AM23" s="243"/>
      <c r="AN23" s="243"/>
      <c r="AO23" s="243"/>
      <c r="AP23" s="121"/>
      <c r="AQ23" s="121"/>
      <c r="AR23" s="123"/>
      <c r="AS23" s="123"/>
      <c r="AT23" s="123"/>
      <c r="BE23" s="126"/>
      <c r="BK23" s="123"/>
    </row>
    <row r="24" spans="2:63" s="125" customFormat="1" ht="11.65" customHeight="1" x14ac:dyDescent="0.25">
      <c r="B24" s="120"/>
      <c r="C24" s="121"/>
      <c r="D24" s="122"/>
      <c r="E24" s="93"/>
      <c r="F24" s="93"/>
      <c r="G24" s="93"/>
      <c r="H24" s="93"/>
      <c r="I24" s="93"/>
      <c r="J24" s="93"/>
      <c r="K24" s="93"/>
      <c r="L24" s="93"/>
      <c r="M24" s="93"/>
      <c r="N24" s="93"/>
      <c r="O24" s="93"/>
      <c r="P24" s="93"/>
      <c r="Q24" s="93"/>
      <c r="R24" s="93"/>
      <c r="S24" s="93"/>
      <c r="T24" s="93"/>
      <c r="U24" s="121"/>
      <c r="V24" s="121"/>
      <c r="W24" s="93"/>
      <c r="X24" s="93"/>
      <c r="Y24" s="93"/>
      <c r="Z24" s="120"/>
      <c r="AA24" s="123"/>
      <c r="AB24" s="93"/>
      <c r="AC24" s="93"/>
      <c r="AD24" s="93"/>
      <c r="AE24" s="93"/>
      <c r="AF24" s="123"/>
      <c r="AG24" s="123"/>
      <c r="AH24" s="123"/>
      <c r="AI24" s="93"/>
      <c r="AJ24" s="93"/>
      <c r="AK24" s="121"/>
      <c r="AL24" s="243"/>
      <c r="AM24" s="243"/>
      <c r="AN24" s="243"/>
      <c r="AO24" s="243"/>
      <c r="AP24" s="121"/>
      <c r="AQ24" s="121"/>
      <c r="AR24" s="123"/>
      <c r="AS24" s="123"/>
      <c r="AT24" s="123"/>
      <c r="BE24" s="126"/>
      <c r="BK24" s="123"/>
    </row>
    <row r="25" spans="2:63" s="125" customFormat="1" ht="14.1" customHeight="1" x14ac:dyDescent="0.25">
      <c r="B25" s="120"/>
      <c r="C25" s="121"/>
      <c r="D25" s="122"/>
      <c r="E25" s="93"/>
      <c r="F25" s="93"/>
      <c r="G25" s="93"/>
      <c r="H25" s="93"/>
      <c r="I25" s="93"/>
      <c r="J25" s="93"/>
      <c r="K25" s="93"/>
      <c r="L25" s="93"/>
      <c r="M25" s="93"/>
      <c r="N25" s="93"/>
      <c r="O25" s="93"/>
      <c r="P25" s="93"/>
      <c r="Q25" s="93"/>
      <c r="R25" s="93"/>
      <c r="S25" s="93"/>
      <c r="T25" s="93"/>
      <c r="U25" s="121"/>
      <c r="V25" s="121"/>
      <c r="W25" s="93"/>
      <c r="X25" s="93"/>
      <c r="Y25" s="93"/>
      <c r="Z25" s="120"/>
      <c r="AA25" s="123"/>
      <c r="AB25" s="93"/>
      <c r="AC25" s="93"/>
      <c r="AD25" s="93"/>
      <c r="AE25" s="93"/>
      <c r="AF25" s="123"/>
      <c r="AG25" s="123"/>
      <c r="AH25" s="123"/>
      <c r="AI25" s="93"/>
      <c r="AJ25" s="93"/>
      <c r="AK25" s="121"/>
      <c r="AL25" s="243"/>
      <c r="AM25" s="243"/>
      <c r="AN25" s="243"/>
      <c r="AO25" s="243"/>
      <c r="AP25" s="121"/>
      <c r="AQ25" s="121"/>
      <c r="AR25" s="123"/>
      <c r="AS25" s="123"/>
      <c r="AT25" s="123"/>
      <c r="BE25" s="126"/>
      <c r="BK25" s="123"/>
    </row>
    <row r="26" spans="2:63" s="125" customFormat="1" ht="11.65" customHeight="1" x14ac:dyDescent="0.25">
      <c r="B26" s="120"/>
      <c r="C26" s="243"/>
      <c r="D26" s="122"/>
      <c r="E26" s="93"/>
      <c r="F26" s="93"/>
      <c r="G26" s="93"/>
      <c r="H26" s="93"/>
      <c r="I26" s="93"/>
      <c r="J26" s="93"/>
      <c r="K26" s="93"/>
      <c r="L26" s="93"/>
      <c r="M26" s="93"/>
      <c r="N26" s="93"/>
      <c r="O26" s="93"/>
      <c r="P26" s="93"/>
      <c r="Q26" s="93"/>
      <c r="R26" s="93"/>
      <c r="S26" s="93"/>
      <c r="T26" s="93"/>
      <c r="U26" s="121"/>
      <c r="V26" s="121"/>
      <c r="W26" s="93"/>
      <c r="X26" s="93"/>
      <c r="Y26" s="93"/>
      <c r="Z26" s="120"/>
      <c r="AA26" s="123"/>
      <c r="AB26" s="93"/>
      <c r="AC26" s="93"/>
      <c r="AD26" s="93"/>
      <c r="AE26" s="93"/>
      <c r="AF26" s="123"/>
      <c r="AG26" s="123"/>
      <c r="AH26" s="123"/>
      <c r="AI26" s="93"/>
      <c r="AJ26" s="93"/>
      <c r="AK26" s="121"/>
      <c r="AL26" s="243"/>
      <c r="AM26" s="243"/>
      <c r="AN26" s="243"/>
      <c r="AO26" s="243"/>
      <c r="AP26" s="121"/>
      <c r="AQ26" s="121"/>
      <c r="AR26" s="123"/>
      <c r="AS26" s="123"/>
      <c r="AT26" s="123"/>
      <c r="BK26" s="123"/>
    </row>
    <row r="27" spans="2:63" s="125" customFormat="1" ht="11.65" customHeight="1" x14ac:dyDescent="0.25">
      <c r="B27" s="120"/>
      <c r="C27" s="121"/>
      <c r="D27" s="122"/>
      <c r="E27" s="93"/>
      <c r="F27" s="93"/>
      <c r="G27" s="93"/>
      <c r="H27" s="93"/>
      <c r="I27" s="93"/>
      <c r="J27" s="93"/>
      <c r="K27" s="93"/>
      <c r="L27" s="93"/>
      <c r="M27" s="93"/>
      <c r="N27" s="93"/>
      <c r="O27" s="93"/>
      <c r="P27" s="93"/>
      <c r="Q27" s="93"/>
      <c r="R27" s="93"/>
      <c r="S27" s="93"/>
      <c r="T27" s="93"/>
      <c r="U27" s="121"/>
      <c r="V27" s="121"/>
      <c r="W27" s="93"/>
      <c r="X27" s="93"/>
      <c r="Y27" s="93"/>
      <c r="Z27" s="120"/>
      <c r="AA27" s="123"/>
      <c r="AB27" s="93"/>
      <c r="AC27" s="93"/>
      <c r="AD27" s="93"/>
      <c r="AE27" s="93"/>
      <c r="AF27" s="123"/>
      <c r="AG27" s="123"/>
      <c r="AH27" s="123"/>
      <c r="AI27" s="93"/>
      <c r="AJ27" s="93"/>
      <c r="AK27" s="121"/>
      <c r="AL27" s="243"/>
      <c r="AM27" s="243"/>
      <c r="AN27" s="243"/>
      <c r="AO27" s="243"/>
      <c r="AP27" s="121"/>
      <c r="AQ27" s="121"/>
      <c r="AR27" s="123"/>
      <c r="AS27" s="123"/>
      <c r="AT27" s="123"/>
      <c r="BK27" s="123"/>
    </row>
    <row r="28" spans="2:63" s="125" customFormat="1" ht="11.65" customHeight="1" x14ac:dyDescent="0.25">
      <c r="B28" s="120"/>
      <c r="C28" s="121"/>
      <c r="D28" s="122"/>
      <c r="E28" s="93"/>
      <c r="F28" s="93"/>
      <c r="G28" s="93"/>
      <c r="H28" s="93"/>
      <c r="I28" s="93"/>
      <c r="J28" s="93"/>
      <c r="K28" s="93"/>
      <c r="L28" s="93"/>
      <c r="M28" s="93"/>
      <c r="N28" s="93"/>
      <c r="O28" s="93"/>
      <c r="P28" s="93"/>
      <c r="Q28" s="93"/>
      <c r="R28" s="93"/>
      <c r="S28" s="93"/>
      <c r="T28" s="93"/>
      <c r="U28" s="121"/>
      <c r="V28" s="121"/>
      <c r="W28" s="93"/>
      <c r="X28" s="93"/>
      <c r="Y28" s="93"/>
      <c r="Z28" s="120"/>
      <c r="AA28" s="123"/>
      <c r="AB28" s="93"/>
      <c r="AC28" s="93"/>
      <c r="AD28" s="93"/>
      <c r="AE28" s="93"/>
      <c r="AF28" s="123"/>
      <c r="AG28" s="123"/>
      <c r="AH28" s="123"/>
      <c r="AI28" s="93"/>
      <c r="AJ28" s="93"/>
      <c r="AK28" s="121"/>
      <c r="AL28" s="243"/>
      <c r="AM28" s="243"/>
      <c r="AN28" s="243"/>
      <c r="AO28" s="243"/>
      <c r="AP28" s="121"/>
      <c r="AQ28" s="121"/>
      <c r="AR28" s="123"/>
      <c r="AS28" s="123"/>
      <c r="AT28" s="123"/>
      <c r="BK28" s="123"/>
    </row>
    <row r="29" spans="2:63" s="125" customFormat="1" ht="11.65" customHeight="1" x14ac:dyDescent="0.25">
      <c r="B29" s="120"/>
      <c r="C29" s="121"/>
      <c r="D29" s="122"/>
      <c r="E29" s="93"/>
      <c r="F29" s="93"/>
      <c r="G29" s="93"/>
      <c r="H29" s="93"/>
      <c r="I29" s="93"/>
      <c r="J29" s="93"/>
      <c r="K29" s="93"/>
      <c r="L29" s="93"/>
      <c r="M29" s="93"/>
      <c r="N29" s="93"/>
      <c r="O29" s="93"/>
      <c r="P29" s="93"/>
      <c r="Q29" s="93"/>
      <c r="R29" s="93"/>
      <c r="S29" s="93"/>
      <c r="T29" s="93"/>
      <c r="U29" s="121"/>
      <c r="V29" s="121"/>
      <c r="W29" s="93"/>
      <c r="X29" s="93"/>
      <c r="Y29" s="93"/>
      <c r="Z29" s="120"/>
      <c r="AA29" s="123"/>
      <c r="AB29" s="93"/>
      <c r="AC29" s="93"/>
      <c r="AD29" s="93"/>
      <c r="AE29" s="93"/>
      <c r="AF29" s="123"/>
      <c r="AG29" s="123"/>
      <c r="AH29" s="123"/>
      <c r="AI29" s="93"/>
      <c r="AJ29" s="93"/>
      <c r="AK29" s="121"/>
      <c r="AL29" s="243"/>
      <c r="AM29" s="243"/>
      <c r="AN29" s="243"/>
      <c r="AO29" s="243"/>
      <c r="AP29" s="121"/>
      <c r="AQ29" s="121"/>
      <c r="AR29" s="123"/>
      <c r="AS29" s="123"/>
      <c r="AT29" s="123"/>
      <c r="BK29" s="123"/>
    </row>
    <row r="30" spans="2:63" s="125" customFormat="1" ht="11.65" customHeight="1" x14ac:dyDescent="0.25">
      <c r="B30" s="120"/>
      <c r="C30" s="121"/>
      <c r="D30" s="122"/>
      <c r="E30" s="93"/>
      <c r="F30" s="93"/>
      <c r="G30" s="93"/>
      <c r="H30" s="93"/>
      <c r="I30" s="93"/>
      <c r="J30" s="93"/>
      <c r="K30" s="93"/>
      <c r="L30" s="93"/>
      <c r="M30" s="93"/>
      <c r="N30" s="93"/>
      <c r="O30" s="93"/>
      <c r="P30" s="93"/>
      <c r="Q30" s="93"/>
      <c r="R30" s="93"/>
      <c r="S30" s="93"/>
      <c r="T30" s="93"/>
      <c r="U30" s="121"/>
      <c r="V30" s="121"/>
      <c r="W30" s="93"/>
      <c r="X30" s="93"/>
      <c r="Y30" s="93"/>
      <c r="Z30" s="120"/>
      <c r="AA30" s="123"/>
      <c r="AB30" s="93"/>
      <c r="AC30" s="93"/>
      <c r="AD30" s="93"/>
      <c r="AE30" s="93"/>
      <c r="AF30" s="123"/>
      <c r="AG30" s="123"/>
      <c r="AH30" s="123"/>
      <c r="AI30" s="93"/>
      <c r="AJ30" s="93"/>
      <c r="AK30" s="121"/>
      <c r="AL30" s="243"/>
      <c r="AM30" s="243"/>
      <c r="AN30" s="243"/>
      <c r="AO30" s="243"/>
      <c r="AP30" s="121"/>
      <c r="AQ30" s="121"/>
      <c r="AR30" s="123"/>
      <c r="AS30" s="123"/>
      <c r="AT30" s="123"/>
      <c r="BK30" s="123"/>
    </row>
    <row r="31" spans="2:63" s="125" customFormat="1" ht="12.6" customHeight="1" x14ac:dyDescent="0.25">
      <c r="B31" s="120"/>
      <c r="C31" s="121"/>
      <c r="D31" s="122"/>
      <c r="E31" s="93"/>
      <c r="F31" s="93"/>
      <c r="G31" s="93"/>
      <c r="H31" s="93"/>
      <c r="I31" s="93"/>
      <c r="J31" s="93"/>
      <c r="K31" s="93"/>
      <c r="L31" s="93"/>
      <c r="M31" s="93"/>
      <c r="N31" s="93"/>
      <c r="O31" s="93"/>
      <c r="P31" s="93"/>
      <c r="Q31" s="93"/>
      <c r="R31" s="93"/>
      <c r="S31" s="93"/>
      <c r="T31" s="93"/>
      <c r="U31" s="121"/>
      <c r="V31" s="121"/>
      <c r="W31" s="93"/>
      <c r="X31" s="93"/>
      <c r="Y31" s="93"/>
      <c r="Z31" s="120"/>
      <c r="AA31" s="123"/>
      <c r="AB31" s="93"/>
      <c r="AC31" s="93"/>
      <c r="AD31" s="93"/>
      <c r="AE31" s="93"/>
      <c r="AF31" s="123"/>
      <c r="AG31" s="123"/>
      <c r="AH31" s="123"/>
      <c r="AI31" s="93"/>
      <c r="AJ31" s="93"/>
      <c r="AK31" s="121"/>
      <c r="AL31" s="243"/>
      <c r="AM31" s="243"/>
      <c r="AN31" s="243"/>
      <c r="AO31" s="243"/>
      <c r="AP31" s="121"/>
      <c r="AQ31" s="121"/>
      <c r="AR31" s="123"/>
      <c r="AS31" s="123"/>
      <c r="AT31" s="123"/>
      <c r="BK31" s="123"/>
    </row>
    <row r="32" spans="2:63" s="125" customFormat="1" ht="12.6" customHeight="1" x14ac:dyDescent="0.25">
      <c r="B32" s="120"/>
      <c r="C32" s="121"/>
      <c r="D32" s="122"/>
      <c r="E32" s="93"/>
      <c r="F32" s="93"/>
      <c r="G32" s="93"/>
      <c r="H32" s="93"/>
      <c r="I32" s="93"/>
      <c r="J32" s="93"/>
      <c r="K32" s="93"/>
      <c r="L32" s="93"/>
      <c r="M32" s="93"/>
      <c r="N32" s="93"/>
      <c r="O32" s="93"/>
      <c r="P32" s="93"/>
      <c r="Q32" s="93"/>
      <c r="R32" s="93"/>
      <c r="S32" s="93"/>
      <c r="T32" s="93"/>
      <c r="U32" s="121"/>
      <c r="V32" s="121"/>
      <c r="W32" s="93"/>
      <c r="X32" s="93"/>
      <c r="Y32" s="93"/>
      <c r="Z32" s="120"/>
      <c r="AA32" s="123"/>
      <c r="AB32" s="93"/>
      <c r="AC32" s="93"/>
      <c r="AD32" s="93"/>
      <c r="AE32" s="93"/>
      <c r="AF32" s="123"/>
      <c r="AG32" s="123"/>
      <c r="AH32" s="123"/>
      <c r="AI32" s="93"/>
      <c r="AJ32" s="93"/>
      <c r="AK32" s="121"/>
      <c r="AL32" s="243"/>
      <c r="AM32" s="243"/>
      <c r="AN32" s="243"/>
      <c r="AO32" s="243"/>
      <c r="AP32" s="121"/>
      <c r="AQ32" s="121"/>
      <c r="AR32" s="123"/>
      <c r="AS32" s="123"/>
      <c r="AT32" s="123"/>
      <c r="BK32" s="123"/>
    </row>
    <row r="33" spans="2:63" s="125" customFormat="1" ht="11.65" customHeight="1" x14ac:dyDescent="0.25">
      <c r="B33" s="120"/>
      <c r="C33" s="121"/>
      <c r="D33" s="122"/>
      <c r="E33" s="93"/>
      <c r="F33" s="93"/>
      <c r="G33" s="93"/>
      <c r="H33" s="93"/>
      <c r="I33" s="93"/>
      <c r="J33" s="93"/>
      <c r="K33" s="93"/>
      <c r="L33" s="93"/>
      <c r="M33" s="93"/>
      <c r="N33" s="93"/>
      <c r="O33" s="93"/>
      <c r="P33" s="93"/>
      <c r="Q33" s="93"/>
      <c r="R33" s="93"/>
      <c r="S33" s="93"/>
      <c r="T33" s="93"/>
      <c r="U33" s="121"/>
      <c r="V33" s="121"/>
      <c r="W33" s="93"/>
      <c r="X33" s="93"/>
      <c r="Y33" s="93"/>
      <c r="Z33" s="120"/>
      <c r="AA33" s="123"/>
      <c r="AB33" s="93"/>
      <c r="AC33" s="93"/>
      <c r="AD33" s="93"/>
      <c r="AE33" s="93"/>
      <c r="AF33" s="123"/>
      <c r="AG33" s="123"/>
      <c r="AH33" s="123"/>
      <c r="AI33" s="93"/>
      <c r="AJ33" s="93"/>
      <c r="AK33" s="121"/>
      <c r="AL33" s="243"/>
      <c r="AM33" s="243"/>
      <c r="AN33" s="243"/>
      <c r="AO33" s="243"/>
      <c r="AP33" s="121"/>
      <c r="AQ33" s="121"/>
      <c r="AR33" s="123"/>
      <c r="AS33" s="123"/>
      <c r="AT33" s="123"/>
      <c r="BK33" s="123"/>
    </row>
    <row r="34" spans="2:63" s="125" customFormat="1" ht="11.65" customHeight="1" x14ac:dyDescent="0.25">
      <c r="B34" s="120"/>
      <c r="C34" s="121"/>
      <c r="D34" s="122"/>
      <c r="E34" s="93"/>
      <c r="F34" s="93"/>
      <c r="G34" s="93"/>
      <c r="H34" s="93"/>
      <c r="I34" s="93"/>
      <c r="J34" s="93"/>
      <c r="K34" s="93"/>
      <c r="L34" s="93"/>
      <c r="M34" s="93"/>
      <c r="N34" s="93"/>
      <c r="O34" s="93"/>
      <c r="P34" s="93"/>
      <c r="Q34" s="93"/>
      <c r="R34" s="93"/>
      <c r="S34" s="93"/>
      <c r="T34" s="93"/>
      <c r="U34" s="121"/>
      <c r="V34" s="121"/>
      <c r="W34" s="93"/>
      <c r="X34" s="93"/>
      <c r="Y34" s="93"/>
      <c r="Z34" s="120"/>
      <c r="AA34" s="123"/>
      <c r="AB34" s="93"/>
      <c r="AC34" s="93"/>
      <c r="AD34" s="93"/>
      <c r="AE34" s="93"/>
      <c r="AF34" s="123"/>
      <c r="AG34" s="123"/>
      <c r="AH34" s="123"/>
      <c r="AI34" s="93"/>
      <c r="AJ34" s="93"/>
      <c r="AK34" s="121"/>
      <c r="AL34" s="243"/>
      <c r="AM34" s="243"/>
      <c r="AN34" s="243"/>
      <c r="AO34" s="243"/>
      <c r="AP34" s="121"/>
      <c r="AQ34" s="121"/>
      <c r="AR34" s="123"/>
      <c r="AS34" s="123"/>
      <c r="AT34" s="123"/>
      <c r="BK34" s="123"/>
    </row>
    <row r="35" spans="2:63" s="125" customFormat="1" ht="14.1" customHeight="1" x14ac:dyDescent="0.25">
      <c r="C35" s="243"/>
      <c r="D35" s="123"/>
      <c r="E35" s="123"/>
      <c r="F35" s="123"/>
      <c r="G35" s="123"/>
      <c r="H35" s="123"/>
      <c r="I35" s="123"/>
      <c r="J35" s="123"/>
      <c r="K35" s="123"/>
      <c r="L35" s="123"/>
      <c r="M35" s="123"/>
      <c r="N35" s="123"/>
      <c r="O35" s="123"/>
      <c r="P35" s="123"/>
      <c r="Q35" s="123"/>
      <c r="R35" s="123"/>
      <c r="S35" s="123"/>
      <c r="T35" s="123"/>
      <c r="U35" s="243"/>
      <c r="V35" s="243"/>
      <c r="W35" s="123"/>
      <c r="X35" s="123"/>
      <c r="Y35" s="123"/>
      <c r="Z35" s="120"/>
      <c r="AA35" s="123"/>
      <c r="AB35" s="93"/>
      <c r="AC35" s="93"/>
      <c r="AD35" s="93"/>
      <c r="AE35" s="93"/>
      <c r="AF35" s="123"/>
      <c r="AG35" s="123"/>
      <c r="AH35" s="123"/>
      <c r="AI35" s="93"/>
      <c r="AJ35" s="93"/>
      <c r="AK35" s="121"/>
      <c r="AL35" s="243"/>
      <c r="AM35" s="243"/>
      <c r="AN35" s="243"/>
      <c r="AO35" s="243"/>
      <c r="AP35" s="121"/>
      <c r="AQ35" s="121"/>
      <c r="AR35" s="123"/>
      <c r="AS35" s="123"/>
      <c r="AT35" s="123"/>
      <c r="BK35" s="123"/>
    </row>
    <row r="36" spans="2:63" s="125" customFormat="1" ht="11.65" customHeight="1" x14ac:dyDescent="0.25">
      <c r="C36" s="243"/>
      <c r="D36" s="123"/>
      <c r="E36" s="123"/>
      <c r="F36" s="123"/>
      <c r="G36" s="123"/>
      <c r="H36" s="123"/>
      <c r="I36" s="123"/>
      <c r="J36" s="123"/>
      <c r="K36" s="123"/>
      <c r="L36" s="123"/>
      <c r="M36" s="123"/>
      <c r="N36" s="123"/>
      <c r="O36" s="123"/>
      <c r="P36" s="123"/>
      <c r="Q36" s="123"/>
      <c r="R36" s="123"/>
      <c r="S36" s="123"/>
      <c r="T36" s="123"/>
      <c r="U36" s="243"/>
      <c r="V36" s="243"/>
      <c r="W36" s="123"/>
      <c r="X36" s="123"/>
      <c r="Y36" s="123"/>
      <c r="Z36" s="120"/>
      <c r="AA36" s="123"/>
      <c r="AB36" s="93"/>
      <c r="AC36" s="93"/>
      <c r="AD36" s="93"/>
      <c r="AE36" s="93"/>
      <c r="AF36" s="123"/>
      <c r="AG36" s="123"/>
      <c r="AH36" s="123"/>
      <c r="AI36" s="93"/>
      <c r="AJ36" s="93"/>
      <c r="AK36" s="121"/>
      <c r="AL36" s="243"/>
      <c r="AM36" s="243"/>
      <c r="AN36" s="243"/>
      <c r="AO36" s="243"/>
      <c r="AP36" s="121"/>
      <c r="AQ36" s="121"/>
      <c r="AR36" s="123"/>
      <c r="AS36" s="123"/>
      <c r="AT36" s="123"/>
      <c r="BK36" s="123"/>
    </row>
    <row r="37" spans="2:63" s="125" customFormat="1" ht="11.65" customHeight="1" x14ac:dyDescent="0.25">
      <c r="C37" s="243"/>
      <c r="D37" s="123"/>
      <c r="E37" s="123"/>
      <c r="F37" s="123"/>
      <c r="G37" s="123"/>
      <c r="H37" s="123"/>
      <c r="I37" s="123"/>
      <c r="J37" s="123"/>
      <c r="K37" s="123"/>
      <c r="L37" s="123"/>
      <c r="M37" s="123"/>
      <c r="N37" s="123"/>
      <c r="O37" s="123"/>
      <c r="P37" s="123"/>
      <c r="Q37" s="123"/>
      <c r="R37" s="123"/>
      <c r="S37" s="123"/>
      <c r="T37" s="123"/>
      <c r="U37" s="243"/>
      <c r="V37" s="243"/>
      <c r="W37" s="123"/>
      <c r="X37" s="123"/>
      <c r="Y37" s="123"/>
      <c r="Z37" s="120"/>
      <c r="AA37" s="123"/>
      <c r="AB37" s="93"/>
      <c r="AC37" s="93"/>
      <c r="AD37" s="93"/>
      <c r="AE37" s="93"/>
      <c r="AF37" s="123"/>
      <c r="AG37" s="123"/>
      <c r="AH37" s="123"/>
      <c r="AI37" s="93"/>
      <c r="AJ37" s="93"/>
      <c r="AK37" s="121"/>
      <c r="AL37" s="243"/>
      <c r="AM37" s="243"/>
      <c r="AN37" s="243"/>
      <c r="AO37" s="243"/>
      <c r="AP37" s="121"/>
      <c r="AQ37" s="121"/>
      <c r="AR37" s="123"/>
      <c r="AS37" s="123"/>
      <c r="AT37" s="123"/>
      <c r="BK37" s="123"/>
    </row>
    <row r="38" spans="2:63" s="125" customFormat="1" ht="11.65" customHeight="1" x14ac:dyDescent="0.25">
      <c r="C38" s="243"/>
      <c r="D38" s="123"/>
      <c r="E38" s="123"/>
      <c r="F38" s="123"/>
      <c r="G38" s="123"/>
      <c r="H38" s="123"/>
      <c r="I38" s="123"/>
      <c r="J38" s="123"/>
      <c r="K38" s="123"/>
      <c r="L38" s="123"/>
      <c r="M38" s="123"/>
      <c r="N38" s="123"/>
      <c r="O38" s="123"/>
      <c r="P38" s="123"/>
      <c r="Q38" s="123"/>
      <c r="R38" s="123"/>
      <c r="S38" s="123"/>
      <c r="T38" s="123"/>
      <c r="U38" s="243"/>
      <c r="V38" s="243"/>
      <c r="W38" s="123"/>
      <c r="X38" s="123"/>
      <c r="Y38" s="123"/>
      <c r="Z38" s="120"/>
      <c r="AA38" s="123"/>
      <c r="AB38" s="93"/>
      <c r="AC38" s="93"/>
      <c r="AD38" s="93"/>
      <c r="AE38" s="93"/>
      <c r="AF38" s="123"/>
      <c r="AG38" s="123"/>
      <c r="AH38" s="123"/>
      <c r="AI38" s="93"/>
      <c r="AJ38" s="93"/>
      <c r="AK38" s="121"/>
      <c r="AL38" s="243"/>
      <c r="AM38" s="243"/>
      <c r="AN38" s="243"/>
      <c r="AO38" s="243"/>
      <c r="AP38" s="121"/>
      <c r="AQ38" s="121"/>
      <c r="AR38" s="123"/>
      <c r="AS38" s="123"/>
      <c r="AT38" s="123"/>
      <c r="BK38" s="123"/>
    </row>
    <row r="39" spans="2:63" s="123" customFormat="1" ht="12.75" customHeight="1" x14ac:dyDescent="0.25">
      <c r="C39" s="243"/>
      <c r="U39" s="243"/>
      <c r="V39" s="243"/>
      <c r="Z39" s="125"/>
      <c r="AA39" s="125"/>
      <c r="AB39" s="125"/>
      <c r="AC39" s="125"/>
      <c r="AD39" s="125"/>
      <c r="AE39" s="125"/>
      <c r="AF39" s="125"/>
      <c r="AG39" s="125"/>
      <c r="AH39" s="125"/>
      <c r="AI39" s="125"/>
      <c r="AJ39" s="125"/>
      <c r="AK39" s="245"/>
      <c r="AL39" s="245"/>
      <c r="AM39" s="245"/>
      <c r="AN39" s="245"/>
      <c r="AO39" s="245"/>
      <c r="AP39" s="245"/>
      <c r="AQ39" s="245"/>
      <c r="AR39" s="125"/>
      <c r="AS39" s="125"/>
      <c r="AT39" s="125"/>
      <c r="AU39" s="125"/>
      <c r="AV39" s="125"/>
      <c r="AW39" s="125"/>
    </row>
    <row r="40" spans="2:63" s="123" customFormat="1" ht="12.75" customHeight="1" x14ac:dyDescent="0.25">
      <c r="C40" s="243"/>
      <c r="U40" s="243"/>
      <c r="V40" s="243"/>
      <c r="Z40" s="125"/>
      <c r="AA40" s="125"/>
      <c r="AB40" s="125"/>
      <c r="AC40" s="125"/>
      <c r="AD40" s="125"/>
      <c r="AE40" s="125"/>
      <c r="AF40" s="125"/>
      <c r="AG40" s="125"/>
      <c r="AH40" s="125"/>
      <c r="AI40" s="125"/>
      <c r="AJ40" s="125"/>
      <c r="AK40" s="245"/>
      <c r="AL40" s="245"/>
      <c r="AM40" s="245"/>
      <c r="AN40" s="245"/>
      <c r="AO40" s="245"/>
      <c r="AP40" s="245"/>
      <c r="AQ40" s="245"/>
      <c r="AR40" s="125"/>
      <c r="AS40" s="125"/>
      <c r="AT40" s="125"/>
      <c r="AU40" s="125"/>
      <c r="AV40" s="125"/>
      <c r="AW40" s="125"/>
    </row>
    <row r="41" spans="2:63" s="123" customFormat="1" ht="12.75" customHeight="1" x14ac:dyDescent="0.25">
      <c r="C41" s="243"/>
      <c r="U41" s="243"/>
      <c r="V41" s="243"/>
      <c r="Z41" s="125"/>
      <c r="AA41" s="125"/>
      <c r="AB41" s="125"/>
      <c r="AC41" s="125"/>
      <c r="AD41" s="125"/>
      <c r="AE41" s="125"/>
      <c r="AF41" s="125"/>
      <c r="AG41" s="125"/>
      <c r="AH41" s="125"/>
      <c r="AI41" s="125"/>
      <c r="AJ41" s="125"/>
      <c r="AK41" s="245"/>
      <c r="AL41" s="245"/>
      <c r="AM41" s="245"/>
      <c r="AN41" s="245"/>
      <c r="AO41" s="245"/>
      <c r="AP41" s="245"/>
      <c r="AQ41" s="245"/>
      <c r="AR41" s="125"/>
      <c r="AS41" s="125"/>
      <c r="AT41" s="125"/>
      <c r="AU41" s="125"/>
      <c r="AV41" s="125"/>
      <c r="AW41" s="125"/>
    </row>
  </sheetData>
  <sheetProtection selectLockedCells="1" selectUnlockedCells="1"/>
  <mergeCells count="55">
    <mergeCell ref="C2:Q4"/>
    <mergeCell ref="C5:Q6"/>
    <mergeCell ref="R2:AI4"/>
    <mergeCell ref="AJ2:AU2"/>
    <mergeCell ref="AJ3:AU3"/>
    <mergeCell ref="AJ4:AU4"/>
    <mergeCell ref="R5:AI6"/>
    <mergeCell ref="AJ5:AU6"/>
    <mergeCell ref="B7:C7"/>
    <mergeCell ref="D7:Z7"/>
    <mergeCell ref="AA7:AB7"/>
    <mergeCell ref="AC7:AJ7"/>
    <mergeCell ref="AK7:AL7"/>
    <mergeCell ref="AM7:AT7"/>
    <mergeCell ref="AU7:BJ8"/>
    <mergeCell ref="W11:W12"/>
    <mergeCell ref="B8:C8"/>
    <mergeCell ref="AN8:AT8"/>
    <mergeCell ref="B9:AT9"/>
    <mergeCell ref="AU9:BJ9"/>
    <mergeCell ref="B10:D10"/>
    <mergeCell ref="E10:T10"/>
    <mergeCell ref="U10:AT10"/>
    <mergeCell ref="AU10:BJ10"/>
    <mergeCell ref="K11:M11"/>
    <mergeCell ref="N11:P11"/>
    <mergeCell ref="Q11:S11"/>
    <mergeCell ref="U11:U12"/>
    <mergeCell ref="V11:V12"/>
    <mergeCell ref="B11:B12"/>
    <mergeCell ref="C11:C12"/>
    <mergeCell ref="D11:D12"/>
    <mergeCell ref="E11:G11"/>
    <mergeCell ref="H11:J11"/>
    <mergeCell ref="AI11:AI12"/>
    <mergeCell ref="AJ11:AJ12"/>
    <mergeCell ref="AK11:AQ11"/>
    <mergeCell ref="AR11:AR12"/>
    <mergeCell ref="X11:Y11"/>
    <mergeCell ref="B2:B5"/>
    <mergeCell ref="AV6:BJ6"/>
    <mergeCell ref="D8:AL8"/>
    <mergeCell ref="AT11:AT12"/>
    <mergeCell ref="AU11:AX11"/>
    <mergeCell ref="AY11:BB11"/>
    <mergeCell ref="BC11:BF11"/>
    <mergeCell ref="BG11:BJ11"/>
    <mergeCell ref="AS11:AS12"/>
    <mergeCell ref="Z11:Z12"/>
    <mergeCell ref="AA11:AA12"/>
    <mergeCell ref="AB11:AB12"/>
    <mergeCell ref="AC11:AC12"/>
    <mergeCell ref="AD11:AD12"/>
    <mergeCell ref="AE11:AE12"/>
    <mergeCell ref="AF11:AH11"/>
  </mergeCells>
  <dataValidations count="10">
    <dataValidation type="list" operator="equal" allowBlank="1" showErrorMessage="1" sqref="AP16:AQ38">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Z16:Z38">
      <formula1>"Eficacia,Eficiencia,Efectividad,"</formula1>
      <formula2>0</formula2>
    </dataValidation>
    <dataValidation operator="equal" allowBlank="1" showErrorMessage="1" sqref="AK7">
      <formula1>0</formula1>
      <formula2>0</formula2>
    </dataValidation>
    <dataValidation type="list" operator="equal" allowBlank="1" showErrorMessage="1" sqref="AK16:AK38">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operator="equal" allowBlank="1" showErrorMessage="1" sqref="AI13:AI38">
      <formula1>"Gestión"</formula1>
      <formula2>0</formula2>
    </dataValidation>
    <dataValidation type="list" operator="equal" allowBlank="1" showErrorMessage="1" sqref="AB13:AB38">
      <formula1>"Alcaldía Local,Central,Sectorial,"</formula1>
      <formula2>0</formula2>
    </dataValidation>
    <dataValidation type="list" operator="equal" allowBlank="1" showErrorMessage="1" sqref="AC13:AC38">
      <formula1>"Coeficiente,Índice o razón,Porcentaje,Tasa,Valor absoluto"</formula1>
      <formula2>0</formula2>
    </dataValidation>
    <dataValidation type="list" operator="equal" allowBlank="1" showErrorMessage="1" sqref="AD13:AD38">
      <formula1>"Diario,Semanal,Mensual,Bimestral ,Trimestral,Semestral ,Anual"</formula1>
      <formula2>0</formula2>
    </dataValidation>
    <dataValidation type="list" operator="equal" allowBlank="1" showErrorMessage="1" sqref="AE13:AE38">
      <formula1>"Alta ,Media ,Baja"</formula1>
      <formula2>0</formula2>
    </dataValidation>
    <dataValidation type="list" operator="equal" allowBlank="1" showErrorMessage="1" sqref="AJ13:AJ38">
      <formula1>",Distrital ,Dsitrital-Rural ,Distrital- Urbano,Entidad ,Localidad,UPZ,Departamental,Regional,Nacional"</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'D:\AAA SDSCJ CPAD\OAP\POA\[3. SAJ  POA 14-01-2022.xlsx]datos'!#REF!</xm:f>
          </x14:formula1>
          <xm:sqref>AO13:AO15 AK13:AK15</xm:sqref>
        </x14:dataValidation>
        <x14:dataValidation type="list" operator="equal" allowBlank="1" showErrorMessage="1">
          <x14:formula1>
            <xm:f>'D:\AAA SDSCJ CPAD\OAP\POA\[3. SAJ  POA 14-01-2022.xlsx]datos'!#REF!</xm:f>
          </x14:formula1>
          <xm:sqref>AP13:AQ15</xm:sqref>
        </x14:dataValidation>
        <x14:dataValidation type="list" allowBlank="1" showInputMessage="1" showErrorMessage="1">
          <x14:formula1>
            <xm:f>'C:\Users\luis.arias\Downloads\[F-DS-524_V.xlsx]datos'!#REF!</xm:f>
          </x14:formula1>
          <xm:sqref>AM7:AT7</xm:sqref>
        </x14:dataValidation>
        <x14:dataValidation type="list" errorStyle="information" operator="equal" showInputMessage="1" showErrorMessage="1" prompt="Escoja el Proceso del Menú desplegable">
          <x14:formula1>
            <xm:f>'C:\Users\luis.arias\Downloads\[F-DS-524_V.xlsx]datos'!#REF!</xm:f>
          </x14:formula1>
          <xm:sqref>D7:Z7</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K42"/>
  <sheetViews>
    <sheetView showGridLines="0" zoomScale="70" zoomScaleNormal="70" workbookViewId="0">
      <pane xSplit="3" ySplit="12" topLeftCell="AU13" activePane="bottomRight" state="frozen"/>
      <selection pane="topRight" activeCell="B2" sqref="B2:BJ25"/>
      <selection pane="bottomLeft" activeCell="B2" sqref="B2:BJ25"/>
      <selection pane="bottomRight" activeCell="AU7" sqref="AU7:BJ8"/>
    </sheetView>
  </sheetViews>
  <sheetFormatPr baseColWidth="10" defaultColWidth="20.5703125" defaultRowHeight="12.75" customHeight="1" x14ac:dyDescent="0.25"/>
  <cols>
    <col min="1" max="1" width="2" style="23" customWidth="1"/>
    <col min="2" max="2" width="10" style="23" customWidth="1"/>
    <col min="3" max="3" width="57.28515625" style="59" customWidth="1"/>
    <col min="4" max="4" width="12.140625" style="23" customWidth="1"/>
    <col min="5" max="20" width="11.42578125" style="23" customWidth="1"/>
    <col min="21" max="21" width="47.42578125" style="59" customWidth="1"/>
    <col min="22" max="22" width="67.42578125" style="59" customWidth="1"/>
    <col min="23" max="23" width="21.28515625" style="23" customWidth="1"/>
    <col min="24" max="25" width="21.85546875" style="23" customWidth="1"/>
    <col min="26" max="26" width="21.28515625" style="72" customWidth="1"/>
    <col min="27" max="27" width="21.42578125" style="72" customWidth="1"/>
    <col min="28" max="28" width="20.85546875" style="72" customWidth="1"/>
    <col min="29" max="29" width="21.28515625" style="72" customWidth="1"/>
    <col min="30" max="30" width="21" style="72" customWidth="1"/>
    <col min="31" max="31" width="21.42578125" style="72" customWidth="1"/>
    <col min="32" max="34" width="15.140625" style="72" customWidth="1"/>
    <col min="35" max="36" width="19.85546875" style="72" customWidth="1"/>
    <col min="37" max="37" width="47" style="73" customWidth="1"/>
    <col min="38" max="38" width="21.85546875" style="73" customWidth="1"/>
    <col min="39" max="39" width="18.42578125" style="73" customWidth="1"/>
    <col min="40" max="40" width="20.140625" style="73" customWidth="1"/>
    <col min="41" max="41" width="29.85546875" style="73" customWidth="1"/>
    <col min="42" max="42" width="28.42578125" style="73" customWidth="1"/>
    <col min="43" max="43" width="34" style="73" customWidth="1"/>
    <col min="44" max="46" width="22.85546875" style="72" customWidth="1"/>
    <col min="47" max="48" width="26" style="72" customWidth="1"/>
    <col min="49" max="49" width="64.7109375" style="72" customWidth="1"/>
    <col min="50" max="50" width="42.85546875" style="23" customWidth="1"/>
    <col min="51" max="62" width="26" style="23" customWidth="1"/>
    <col min="63" max="250" width="20.5703125" style="23" customWidth="1"/>
    <col min="251" max="16384" width="20.5703125" style="23"/>
  </cols>
  <sheetData>
    <row r="1" spans="1:63" s="21" customFormat="1" ht="6" customHeight="1" thickBot="1" x14ac:dyDescent="0.3">
      <c r="C1" s="22"/>
      <c r="U1" s="22"/>
      <c r="V1" s="22"/>
      <c r="Z1" s="61"/>
      <c r="AA1" s="61"/>
      <c r="AB1" s="61"/>
      <c r="AC1" s="61"/>
      <c r="AD1" s="61"/>
      <c r="AE1" s="61"/>
      <c r="AF1" s="61"/>
      <c r="AG1" s="61"/>
      <c r="AH1" s="61"/>
      <c r="AI1" s="61"/>
      <c r="AJ1" s="61"/>
      <c r="AK1" s="62"/>
      <c r="AL1" s="62"/>
      <c r="AM1" s="62"/>
      <c r="AN1" s="62"/>
      <c r="AO1" s="62"/>
      <c r="AP1" s="62"/>
      <c r="AQ1" s="62"/>
      <c r="AR1" s="61"/>
      <c r="AS1" s="61"/>
      <c r="AT1" s="61"/>
      <c r="AU1" s="61" t="e">
        <f>+B:BJB9AU:AZB9AU:AZB9AU:AZAU:AZ</f>
        <v>#NAME?</v>
      </c>
      <c r="AV1" s="61"/>
      <c r="AW1" s="61"/>
    </row>
    <row r="2" spans="1:63" s="779" customFormat="1" ht="15.75" customHeight="1" thickBot="1" x14ac:dyDescent="0.3">
      <c r="A2" s="776"/>
      <c r="B2" s="836" t="s">
        <v>232</v>
      </c>
      <c r="C2" s="839" t="s">
        <v>41</v>
      </c>
      <c r="D2" s="840"/>
      <c r="E2" s="840"/>
      <c r="F2" s="840"/>
      <c r="G2" s="840"/>
      <c r="H2" s="840"/>
      <c r="I2" s="840"/>
      <c r="J2" s="840"/>
      <c r="K2" s="840"/>
      <c r="L2" s="840"/>
      <c r="M2" s="840"/>
      <c r="N2" s="840"/>
      <c r="O2" s="840"/>
      <c r="P2" s="840"/>
      <c r="Q2" s="841"/>
      <c r="R2" s="848" t="s">
        <v>42</v>
      </c>
      <c r="S2" s="849"/>
      <c r="T2" s="849"/>
      <c r="U2" s="849"/>
      <c r="V2" s="849"/>
      <c r="W2" s="849"/>
      <c r="X2" s="849"/>
      <c r="Y2" s="849"/>
      <c r="Z2" s="849"/>
      <c r="AA2" s="849"/>
      <c r="AB2" s="849"/>
      <c r="AC2" s="849"/>
      <c r="AD2" s="849"/>
      <c r="AE2" s="849"/>
      <c r="AF2" s="849"/>
      <c r="AG2" s="849"/>
      <c r="AH2" s="849"/>
      <c r="AI2" s="850"/>
      <c r="AJ2" s="857" t="s">
        <v>43</v>
      </c>
      <c r="AK2" s="858"/>
      <c r="AL2" s="858"/>
      <c r="AM2" s="858"/>
      <c r="AN2" s="858"/>
      <c r="AO2" s="858"/>
      <c r="AP2" s="858"/>
      <c r="AQ2" s="858"/>
      <c r="AR2" s="858"/>
      <c r="AS2" s="858"/>
      <c r="AT2" s="858"/>
      <c r="AU2" s="859"/>
      <c r="AV2" s="794" t="s">
        <v>44</v>
      </c>
      <c r="AW2" s="794"/>
      <c r="AX2" s="794"/>
      <c r="AY2" s="794"/>
      <c r="AZ2" s="794"/>
      <c r="BA2" s="794"/>
      <c r="BB2" s="794"/>
      <c r="BC2" s="794"/>
      <c r="BD2" s="794"/>
      <c r="BE2" s="794"/>
      <c r="BF2" s="794"/>
      <c r="BG2" s="794"/>
      <c r="BH2" s="794"/>
      <c r="BI2" s="794"/>
      <c r="BJ2" s="795"/>
      <c r="BK2" s="776"/>
    </row>
    <row r="3" spans="1:63" s="779" customFormat="1" ht="14.25" customHeight="1" thickBot="1" x14ac:dyDescent="0.3">
      <c r="A3" s="780"/>
      <c r="B3" s="837"/>
      <c r="C3" s="842"/>
      <c r="D3" s="843"/>
      <c r="E3" s="843"/>
      <c r="F3" s="843"/>
      <c r="G3" s="843"/>
      <c r="H3" s="843"/>
      <c r="I3" s="843"/>
      <c r="J3" s="843"/>
      <c r="K3" s="843"/>
      <c r="L3" s="843"/>
      <c r="M3" s="843"/>
      <c r="N3" s="843"/>
      <c r="O3" s="843"/>
      <c r="P3" s="843"/>
      <c r="Q3" s="844"/>
      <c r="R3" s="851"/>
      <c r="S3" s="852"/>
      <c r="T3" s="852"/>
      <c r="U3" s="852"/>
      <c r="V3" s="852"/>
      <c r="W3" s="852"/>
      <c r="X3" s="852"/>
      <c r="Y3" s="852"/>
      <c r="Z3" s="852"/>
      <c r="AA3" s="852"/>
      <c r="AB3" s="852"/>
      <c r="AC3" s="852"/>
      <c r="AD3" s="852"/>
      <c r="AE3" s="852"/>
      <c r="AF3" s="852"/>
      <c r="AG3" s="852"/>
      <c r="AH3" s="852"/>
      <c r="AI3" s="853"/>
      <c r="AJ3" s="857" t="s">
        <v>45</v>
      </c>
      <c r="AK3" s="858"/>
      <c r="AL3" s="858"/>
      <c r="AM3" s="858"/>
      <c r="AN3" s="858"/>
      <c r="AO3" s="858"/>
      <c r="AP3" s="858"/>
      <c r="AQ3" s="858"/>
      <c r="AR3" s="858"/>
      <c r="AS3" s="858"/>
      <c r="AT3" s="858"/>
      <c r="AU3" s="859"/>
      <c r="AV3" s="796"/>
      <c r="AW3" s="796"/>
      <c r="AX3" s="796"/>
      <c r="AY3" s="796"/>
      <c r="AZ3" s="796"/>
      <c r="BA3" s="796"/>
      <c r="BB3" s="796"/>
      <c r="BC3" s="796"/>
      <c r="BD3" s="796"/>
      <c r="BE3" s="796"/>
      <c r="BF3" s="796"/>
      <c r="BG3" s="796"/>
      <c r="BH3" s="796"/>
      <c r="BI3" s="796"/>
      <c r="BJ3" s="797"/>
      <c r="BK3" s="780"/>
    </row>
    <row r="4" spans="1:63" s="779" customFormat="1" ht="12" customHeight="1" thickBot="1" x14ac:dyDescent="0.3">
      <c r="A4" s="780"/>
      <c r="B4" s="837"/>
      <c r="C4" s="845"/>
      <c r="D4" s="846"/>
      <c r="E4" s="846"/>
      <c r="F4" s="846"/>
      <c r="G4" s="846"/>
      <c r="H4" s="846"/>
      <c r="I4" s="846"/>
      <c r="J4" s="846"/>
      <c r="K4" s="846"/>
      <c r="L4" s="846"/>
      <c r="M4" s="846"/>
      <c r="N4" s="846"/>
      <c r="O4" s="846"/>
      <c r="P4" s="846"/>
      <c r="Q4" s="847"/>
      <c r="R4" s="854"/>
      <c r="S4" s="855"/>
      <c r="T4" s="855"/>
      <c r="U4" s="855"/>
      <c r="V4" s="855"/>
      <c r="W4" s="855"/>
      <c r="X4" s="855"/>
      <c r="Y4" s="855"/>
      <c r="Z4" s="855"/>
      <c r="AA4" s="855"/>
      <c r="AB4" s="855"/>
      <c r="AC4" s="855"/>
      <c r="AD4" s="855"/>
      <c r="AE4" s="855"/>
      <c r="AF4" s="855"/>
      <c r="AG4" s="855"/>
      <c r="AH4" s="855"/>
      <c r="AI4" s="856"/>
      <c r="AJ4" s="857" t="s">
        <v>46</v>
      </c>
      <c r="AK4" s="858"/>
      <c r="AL4" s="858"/>
      <c r="AM4" s="858"/>
      <c r="AN4" s="858"/>
      <c r="AO4" s="858"/>
      <c r="AP4" s="858"/>
      <c r="AQ4" s="858"/>
      <c r="AR4" s="858"/>
      <c r="AS4" s="858"/>
      <c r="AT4" s="858"/>
      <c r="AU4" s="859"/>
      <c r="AV4" s="796"/>
      <c r="AW4" s="796"/>
      <c r="AX4" s="796"/>
      <c r="AY4" s="796"/>
      <c r="AZ4" s="796"/>
      <c r="BA4" s="796"/>
      <c r="BB4" s="796"/>
      <c r="BC4" s="796"/>
      <c r="BD4" s="796"/>
      <c r="BE4" s="796"/>
      <c r="BF4" s="796"/>
      <c r="BG4" s="796"/>
      <c r="BH4" s="796"/>
      <c r="BI4" s="796"/>
      <c r="BJ4" s="797"/>
      <c r="BK4" s="780"/>
    </row>
    <row r="5" spans="1:63" s="779" customFormat="1" ht="14.25" customHeight="1" x14ac:dyDescent="0.25">
      <c r="A5" s="780"/>
      <c r="B5" s="838"/>
      <c r="C5" s="839" t="s">
        <v>47</v>
      </c>
      <c r="D5" s="840"/>
      <c r="E5" s="840"/>
      <c r="F5" s="840"/>
      <c r="G5" s="840"/>
      <c r="H5" s="840"/>
      <c r="I5" s="840"/>
      <c r="J5" s="840"/>
      <c r="K5" s="840"/>
      <c r="L5" s="840"/>
      <c r="M5" s="840"/>
      <c r="N5" s="840"/>
      <c r="O5" s="840"/>
      <c r="P5" s="840"/>
      <c r="Q5" s="841"/>
      <c r="R5" s="848" t="s">
        <v>48</v>
      </c>
      <c r="S5" s="849"/>
      <c r="T5" s="849"/>
      <c r="U5" s="849"/>
      <c r="V5" s="849"/>
      <c r="W5" s="849"/>
      <c r="X5" s="849"/>
      <c r="Y5" s="849"/>
      <c r="Z5" s="849"/>
      <c r="AA5" s="849"/>
      <c r="AB5" s="849"/>
      <c r="AC5" s="849"/>
      <c r="AD5" s="849"/>
      <c r="AE5" s="849"/>
      <c r="AF5" s="849"/>
      <c r="AG5" s="849"/>
      <c r="AH5" s="849"/>
      <c r="AI5" s="850"/>
      <c r="AJ5" s="839" t="s">
        <v>49</v>
      </c>
      <c r="AK5" s="840"/>
      <c r="AL5" s="840"/>
      <c r="AM5" s="840"/>
      <c r="AN5" s="840"/>
      <c r="AO5" s="840"/>
      <c r="AP5" s="840"/>
      <c r="AQ5" s="840"/>
      <c r="AR5" s="840"/>
      <c r="AS5" s="840"/>
      <c r="AT5" s="840"/>
      <c r="AU5" s="841"/>
      <c r="AV5" s="798"/>
      <c r="AW5" s="798"/>
      <c r="AX5" s="798"/>
      <c r="AY5" s="798"/>
      <c r="AZ5" s="798"/>
      <c r="BA5" s="798"/>
      <c r="BB5" s="798"/>
      <c r="BC5" s="798"/>
      <c r="BD5" s="798"/>
      <c r="BE5" s="798"/>
      <c r="BF5" s="798"/>
      <c r="BG5" s="798"/>
      <c r="BH5" s="798"/>
      <c r="BI5" s="798"/>
      <c r="BJ5" s="799"/>
      <c r="BK5" s="780"/>
    </row>
    <row r="6" spans="1:63" s="779" customFormat="1" ht="12.75" customHeight="1" thickBot="1" x14ac:dyDescent="0.3">
      <c r="A6" s="776"/>
      <c r="B6" s="780"/>
      <c r="C6" s="845"/>
      <c r="D6" s="846"/>
      <c r="E6" s="846"/>
      <c r="F6" s="846"/>
      <c r="G6" s="846"/>
      <c r="H6" s="846"/>
      <c r="I6" s="846"/>
      <c r="J6" s="846"/>
      <c r="K6" s="846"/>
      <c r="L6" s="846"/>
      <c r="M6" s="846"/>
      <c r="N6" s="846"/>
      <c r="O6" s="846"/>
      <c r="P6" s="846"/>
      <c r="Q6" s="847"/>
      <c r="R6" s="854"/>
      <c r="S6" s="855"/>
      <c r="T6" s="855"/>
      <c r="U6" s="855"/>
      <c r="V6" s="855"/>
      <c r="W6" s="855"/>
      <c r="X6" s="855"/>
      <c r="Y6" s="855"/>
      <c r="Z6" s="855"/>
      <c r="AA6" s="855"/>
      <c r="AB6" s="855"/>
      <c r="AC6" s="855"/>
      <c r="AD6" s="855"/>
      <c r="AE6" s="855"/>
      <c r="AF6" s="855"/>
      <c r="AG6" s="855"/>
      <c r="AH6" s="855"/>
      <c r="AI6" s="856"/>
      <c r="AJ6" s="845"/>
      <c r="AK6" s="846"/>
      <c r="AL6" s="846"/>
      <c r="AM6" s="846"/>
      <c r="AN6" s="846"/>
      <c r="AO6" s="846"/>
      <c r="AP6" s="846"/>
      <c r="AQ6" s="846"/>
      <c r="AR6" s="846"/>
      <c r="AS6" s="846"/>
      <c r="AT6" s="846"/>
      <c r="AU6" s="847"/>
      <c r="AV6" s="882">
        <v>3</v>
      </c>
      <c r="AW6" s="882"/>
      <c r="AX6" s="882"/>
      <c r="AY6" s="882"/>
      <c r="AZ6" s="882"/>
      <c r="BA6" s="882"/>
      <c r="BB6" s="882"/>
      <c r="BC6" s="882"/>
      <c r="BD6" s="882"/>
      <c r="BE6" s="882"/>
      <c r="BF6" s="882"/>
      <c r="BG6" s="882"/>
      <c r="BH6" s="882"/>
      <c r="BI6" s="882"/>
      <c r="BJ6" s="883"/>
      <c r="BK6" s="776"/>
    </row>
    <row r="7" spans="1:63" s="785" customFormat="1" ht="18.75" customHeight="1" x14ac:dyDescent="0.25">
      <c r="B7" s="884" t="s">
        <v>50</v>
      </c>
      <c r="C7" s="885"/>
      <c r="D7" s="886"/>
      <c r="E7" s="886"/>
      <c r="F7" s="886"/>
      <c r="G7" s="886"/>
      <c r="H7" s="886"/>
      <c r="I7" s="886"/>
      <c r="J7" s="886"/>
      <c r="K7" s="886"/>
      <c r="L7" s="886"/>
      <c r="M7" s="886"/>
      <c r="N7" s="886"/>
      <c r="O7" s="886"/>
      <c r="P7" s="886"/>
      <c r="Q7" s="886"/>
      <c r="R7" s="886"/>
      <c r="S7" s="886"/>
      <c r="T7" s="886"/>
      <c r="U7" s="886"/>
      <c r="V7" s="886"/>
      <c r="W7" s="886"/>
      <c r="X7" s="886"/>
      <c r="Y7" s="886"/>
      <c r="Z7" s="886"/>
      <c r="AA7" s="887" t="s">
        <v>51</v>
      </c>
      <c r="AB7" s="887"/>
      <c r="AC7" s="888" t="s">
        <v>1376</v>
      </c>
      <c r="AD7" s="888"/>
      <c r="AE7" s="888"/>
      <c r="AF7" s="888"/>
      <c r="AG7" s="888"/>
      <c r="AH7" s="888"/>
      <c r="AI7" s="888"/>
      <c r="AJ7" s="888"/>
      <c r="AK7" s="889" t="s">
        <v>52</v>
      </c>
      <c r="AL7" s="889"/>
      <c r="AM7" s="890"/>
      <c r="AN7" s="890"/>
      <c r="AO7" s="890"/>
      <c r="AP7" s="890"/>
      <c r="AQ7" s="890"/>
      <c r="AR7" s="890"/>
      <c r="AS7" s="890"/>
      <c r="AT7" s="890"/>
      <c r="AU7" s="891"/>
      <c r="AV7" s="891"/>
      <c r="AW7" s="891"/>
      <c r="AX7" s="891"/>
      <c r="AY7" s="891"/>
      <c r="AZ7" s="891"/>
      <c r="BA7" s="891"/>
      <c r="BB7" s="891"/>
      <c r="BC7" s="891"/>
      <c r="BD7" s="891"/>
      <c r="BE7" s="891"/>
      <c r="BF7" s="891"/>
      <c r="BG7" s="891"/>
      <c r="BH7" s="891"/>
      <c r="BI7" s="891"/>
      <c r="BJ7" s="892"/>
      <c r="BK7" s="786"/>
    </row>
    <row r="8" spans="1:63" s="785" customFormat="1" ht="18.75" customHeight="1" x14ac:dyDescent="0.25">
      <c r="B8" s="880" t="s">
        <v>53</v>
      </c>
      <c r="C8" s="881"/>
      <c r="D8" s="893"/>
      <c r="E8" s="894"/>
      <c r="F8" s="894"/>
      <c r="G8" s="894"/>
      <c r="H8" s="894"/>
      <c r="I8" s="894"/>
      <c r="J8" s="894"/>
      <c r="K8" s="894"/>
      <c r="L8" s="894"/>
      <c r="M8" s="894"/>
      <c r="N8" s="894"/>
      <c r="O8" s="894"/>
      <c r="P8" s="894"/>
      <c r="Q8" s="894"/>
      <c r="R8" s="894"/>
      <c r="S8" s="894"/>
      <c r="T8" s="894"/>
      <c r="U8" s="894"/>
      <c r="V8" s="894"/>
      <c r="W8" s="894"/>
      <c r="X8" s="894"/>
      <c r="Y8" s="894"/>
      <c r="Z8" s="894"/>
      <c r="AA8" s="894"/>
      <c r="AB8" s="894"/>
      <c r="AC8" s="894"/>
      <c r="AD8" s="894"/>
      <c r="AE8" s="894"/>
      <c r="AF8" s="894"/>
      <c r="AG8" s="894"/>
      <c r="AH8" s="894"/>
      <c r="AI8" s="894"/>
      <c r="AJ8" s="894"/>
      <c r="AK8" s="894"/>
      <c r="AL8" s="895"/>
      <c r="AM8" s="787" t="s">
        <v>54</v>
      </c>
      <c r="AN8" s="829"/>
      <c r="AO8" s="830"/>
      <c r="AP8" s="830"/>
      <c r="AQ8" s="830"/>
      <c r="AR8" s="830"/>
      <c r="AS8" s="830"/>
      <c r="AT8" s="830"/>
      <c r="AU8" s="891"/>
      <c r="AV8" s="891"/>
      <c r="AW8" s="891"/>
      <c r="AX8" s="891"/>
      <c r="AY8" s="891"/>
      <c r="AZ8" s="891"/>
      <c r="BA8" s="891"/>
      <c r="BB8" s="891"/>
      <c r="BC8" s="891"/>
      <c r="BD8" s="891"/>
      <c r="BE8" s="891"/>
      <c r="BF8" s="891"/>
      <c r="BG8" s="891"/>
      <c r="BH8" s="891"/>
      <c r="BI8" s="891"/>
      <c r="BJ8" s="892"/>
      <c r="BK8" s="786"/>
    </row>
    <row r="9" spans="1:63" s="775" customFormat="1" ht="27.75" customHeight="1" x14ac:dyDescent="0.25">
      <c r="B9" s="831" t="s">
        <v>233</v>
      </c>
      <c r="C9" s="832"/>
      <c r="D9" s="832"/>
      <c r="E9" s="832"/>
      <c r="F9" s="832"/>
      <c r="G9" s="832"/>
      <c r="H9" s="832"/>
      <c r="I9" s="832"/>
      <c r="J9" s="832"/>
      <c r="K9" s="832"/>
      <c r="L9" s="832"/>
      <c r="M9" s="832"/>
      <c r="N9" s="832"/>
      <c r="O9" s="832"/>
      <c r="P9" s="832"/>
      <c r="Q9" s="832"/>
      <c r="R9" s="832"/>
      <c r="S9" s="832"/>
      <c r="T9" s="832"/>
      <c r="U9" s="832"/>
      <c r="V9" s="832"/>
      <c r="W9" s="832"/>
      <c r="X9" s="832"/>
      <c r="Y9" s="832"/>
      <c r="Z9" s="832"/>
      <c r="AA9" s="832"/>
      <c r="AB9" s="832"/>
      <c r="AC9" s="832"/>
      <c r="AD9" s="832"/>
      <c r="AE9" s="832"/>
      <c r="AF9" s="832"/>
      <c r="AG9" s="832"/>
      <c r="AH9" s="832"/>
      <c r="AI9" s="832"/>
      <c r="AJ9" s="832"/>
      <c r="AK9" s="832"/>
      <c r="AL9" s="832"/>
      <c r="AM9" s="832"/>
      <c r="AN9" s="832"/>
      <c r="AO9" s="832"/>
      <c r="AP9" s="832"/>
      <c r="AQ9" s="832"/>
      <c r="AR9" s="832"/>
      <c r="AS9" s="832"/>
      <c r="AT9" s="832"/>
      <c r="AU9" s="833" t="s">
        <v>234</v>
      </c>
      <c r="AV9" s="834"/>
      <c r="AW9" s="834"/>
      <c r="AX9" s="834"/>
      <c r="AY9" s="834"/>
      <c r="AZ9" s="834"/>
      <c r="BA9" s="834"/>
      <c r="BB9" s="834"/>
      <c r="BC9" s="834"/>
      <c r="BD9" s="834"/>
      <c r="BE9" s="834"/>
      <c r="BF9" s="834"/>
      <c r="BG9" s="834"/>
      <c r="BH9" s="834"/>
      <c r="BI9" s="834"/>
      <c r="BJ9" s="835"/>
    </row>
    <row r="10" spans="1:63" s="774" customFormat="1" ht="25.5" customHeight="1" x14ac:dyDescent="0.25">
      <c r="B10" s="872"/>
      <c r="C10" s="873"/>
      <c r="D10" s="873"/>
      <c r="E10" s="873" t="s">
        <v>55</v>
      </c>
      <c r="F10" s="873"/>
      <c r="G10" s="873"/>
      <c r="H10" s="873"/>
      <c r="I10" s="873"/>
      <c r="J10" s="873"/>
      <c r="K10" s="873"/>
      <c r="L10" s="873"/>
      <c r="M10" s="873"/>
      <c r="N10" s="873"/>
      <c r="O10" s="873"/>
      <c r="P10" s="873"/>
      <c r="Q10" s="873"/>
      <c r="R10" s="873"/>
      <c r="S10" s="873"/>
      <c r="T10" s="873"/>
      <c r="U10" s="873" t="s">
        <v>56</v>
      </c>
      <c r="V10" s="873"/>
      <c r="W10" s="873"/>
      <c r="X10" s="873"/>
      <c r="Y10" s="873"/>
      <c r="Z10" s="873"/>
      <c r="AA10" s="873"/>
      <c r="AB10" s="873"/>
      <c r="AC10" s="873"/>
      <c r="AD10" s="873"/>
      <c r="AE10" s="873"/>
      <c r="AF10" s="873"/>
      <c r="AG10" s="873"/>
      <c r="AH10" s="873"/>
      <c r="AI10" s="873"/>
      <c r="AJ10" s="873"/>
      <c r="AK10" s="873"/>
      <c r="AL10" s="873"/>
      <c r="AM10" s="873"/>
      <c r="AN10" s="873"/>
      <c r="AO10" s="873"/>
      <c r="AP10" s="873"/>
      <c r="AQ10" s="873"/>
      <c r="AR10" s="873"/>
      <c r="AS10" s="873"/>
      <c r="AT10" s="873"/>
      <c r="AU10" s="874"/>
      <c r="AV10" s="874"/>
      <c r="AW10" s="874"/>
      <c r="AX10" s="874"/>
      <c r="AY10" s="874"/>
      <c r="AZ10" s="874"/>
      <c r="BA10" s="874"/>
      <c r="BB10" s="874"/>
      <c r="BC10" s="874"/>
      <c r="BD10" s="874"/>
      <c r="BE10" s="874"/>
      <c r="BF10" s="874"/>
      <c r="BG10" s="874"/>
      <c r="BH10" s="874"/>
      <c r="BI10" s="874"/>
      <c r="BJ10" s="875"/>
      <c r="BK10" s="775"/>
    </row>
    <row r="11" spans="1:63" s="788" customFormat="1" ht="25.5" customHeight="1" x14ac:dyDescent="0.25">
      <c r="B11" s="876" t="s">
        <v>57</v>
      </c>
      <c r="C11" s="876" t="s">
        <v>58</v>
      </c>
      <c r="D11" s="876" t="s">
        <v>59</v>
      </c>
      <c r="E11" s="868" t="s">
        <v>60</v>
      </c>
      <c r="F11" s="868"/>
      <c r="G11" s="868"/>
      <c r="H11" s="868" t="s">
        <v>61</v>
      </c>
      <c r="I11" s="868"/>
      <c r="J11" s="868"/>
      <c r="K11" s="868" t="s">
        <v>62</v>
      </c>
      <c r="L11" s="868"/>
      <c r="M11" s="868"/>
      <c r="N11" s="868" t="s">
        <v>63</v>
      </c>
      <c r="O11" s="868"/>
      <c r="P11" s="868"/>
      <c r="Q11" s="868" t="s">
        <v>64</v>
      </c>
      <c r="R11" s="868"/>
      <c r="S11" s="868"/>
      <c r="T11" s="791" t="s">
        <v>65</v>
      </c>
      <c r="U11" s="878" t="s">
        <v>66</v>
      </c>
      <c r="V11" s="878" t="s">
        <v>67</v>
      </c>
      <c r="W11" s="878" t="s">
        <v>68</v>
      </c>
      <c r="X11" s="868" t="s">
        <v>69</v>
      </c>
      <c r="Y11" s="868"/>
      <c r="Z11" s="870" t="s">
        <v>70</v>
      </c>
      <c r="AA11" s="868" t="s">
        <v>71</v>
      </c>
      <c r="AB11" s="868" t="s">
        <v>72</v>
      </c>
      <c r="AC11" s="868" t="s">
        <v>73</v>
      </c>
      <c r="AD11" s="868" t="s">
        <v>74</v>
      </c>
      <c r="AE11" s="868" t="s">
        <v>75</v>
      </c>
      <c r="AF11" s="868" t="s">
        <v>76</v>
      </c>
      <c r="AG11" s="868"/>
      <c r="AH11" s="868"/>
      <c r="AI11" s="868" t="s">
        <v>77</v>
      </c>
      <c r="AJ11" s="868" t="s">
        <v>78</v>
      </c>
      <c r="AK11" s="862" t="s">
        <v>79</v>
      </c>
      <c r="AL11" s="863"/>
      <c r="AM11" s="863"/>
      <c r="AN11" s="863"/>
      <c r="AO11" s="863"/>
      <c r="AP11" s="863"/>
      <c r="AQ11" s="864"/>
      <c r="AR11" s="865" t="s">
        <v>80</v>
      </c>
      <c r="AS11" s="865" t="s">
        <v>81</v>
      </c>
      <c r="AT11" s="865" t="s">
        <v>82</v>
      </c>
      <c r="AU11" s="867" t="s">
        <v>83</v>
      </c>
      <c r="AV11" s="860" t="s">
        <v>83</v>
      </c>
      <c r="AW11" s="860" t="s">
        <v>83</v>
      </c>
      <c r="AX11" s="860" t="s">
        <v>83</v>
      </c>
      <c r="AY11" s="860" t="s">
        <v>84</v>
      </c>
      <c r="AZ11" s="860" t="s">
        <v>83</v>
      </c>
      <c r="BA11" s="860" t="s">
        <v>83</v>
      </c>
      <c r="BB11" s="860" t="s">
        <v>83</v>
      </c>
      <c r="BC11" s="860" t="s">
        <v>85</v>
      </c>
      <c r="BD11" s="860" t="s">
        <v>85</v>
      </c>
      <c r="BE11" s="860" t="s">
        <v>85</v>
      </c>
      <c r="BF11" s="860" t="s">
        <v>85</v>
      </c>
      <c r="BG11" s="860" t="s">
        <v>86</v>
      </c>
      <c r="BH11" s="860" t="s">
        <v>85</v>
      </c>
      <c r="BI11" s="860" t="s">
        <v>85</v>
      </c>
      <c r="BJ11" s="861" t="s">
        <v>85</v>
      </c>
    </row>
    <row r="12" spans="1:63" s="788" customFormat="1" ht="52.5" customHeight="1" x14ac:dyDescent="0.25">
      <c r="B12" s="877"/>
      <c r="C12" s="877"/>
      <c r="D12" s="877"/>
      <c r="E12" s="793" t="s">
        <v>87</v>
      </c>
      <c r="F12" s="793" t="s">
        <v>88</v>
      </c>
      <c r="G12" s="793" t="s">
        <v>89</v>
      </c>
      <c r="H12" s="793" t="s">
        <v>87</v>
      </c>
      <c r="I12" s="793" t="s">
        <v>88</v>
      </c>
      <c r="J12" s="793" t="s">
        <v>89</v>
      </c>
      <c r="K12" s="793" t="s">
        <v>87</v>
      </c>
      <c r="L12" s="793" t="s">
        <v>88</v>
      </c>
      <c r="M12" s="793" t="s">
        <v>89</v>
      </c>
      <c r="N12" s="793" t="s">
        <v>87</v>
      </c>
      <c r="O12" s="793" t="s">
        <v>88</v>
      </c>
      <c r="P12" s="793" t="s">
        <v>89</v>
      </c>
      <c r="Q12" s="793" t="s">
        <v>87</v>
      </c>
      <c r="R12" s="793" t="s">
        <v>88</v>
      </c>
      <c r="S12" s="793" t="s">
        <v>89</v>
      </c>
      <c r="T12" s="789">
        <f>SUM(T13:T19)</f>
        <v>0.21999999999999997</v>
      </c>
      <c r="U12" s="879"/>
      <c r="V12" s="879"/>
      <c r="W12" s="879"/>
      <c r="X12" s="790" t="s">
        <v>90</v>
      </c>
      <c r="Y12" s="790" t="s">
        <v>91</v>
      </c>
      <c r="Z12" s="871"/>
      <c r="AA12" s="869"/>
      <c r="AB12" s="869"/>
      <c r="AC12" s="869"/>
      <c r="AD12" s="869"/>
      <c r="AE12" s="868"/>
      <c r="AF12" s="790" t="s">
        <v>92</v>
      </c>
      <c r="AG12" s="790" t="s">
        <v>93</v>
      </c>
      <c r="AH12" s="790" t="s">
        <v>94</v>
      </c>
      <c r="AI12" s="868"/>
      <c r="AJ12" s="868"/>
      <c r="AK12" s="790" t="s">
        <v>95</v>
      </c>
      <c r="AL12" s="790" t="s">
        <v>96</v>
      </c>
      <c r="AM12" s="790" t="s">
        <v>97</v>
      </c>
      <c r="AN12" s="790" t="s">
        <v>98</v>
      </c>
      <c r="AO12" s="790" t="s">
        <v>99</v>
      </c>
      <c r="AP12" s="790" t="s">
        <v>100</v>
      </c>
      <c r="AQ12" s="790" t="s">
        <v>101</v>
      </c>
      <c r="AR12" s="866"/>
      <c r="AS12" s="866"/>
      <c r="AT12" s="866"/>
      <c r="AU12" s="792" t="s">
        <v>102</v>
      </c>
      <c r="AV12" s="792" t="s">
        <v>103</v>
      </c>
      <c r="AW12" s="792" t="s">
        <v>104</v>
      </c>
      <c r="AX12" s="792" t="s">
        <v>105</v>
      </c>
      <c r="AY12" s="792" t="s">
        <v>102</v>
      </c>
      <c r="AZ12" s="792" t="s">
        <v>103</v>
      </c>
      <c r="BA12" s="792" t="s">
        <v>104</v>
      </c>
      <c r="BB12" s="792" t="s">
        <v>105</v>
      </c>
      <c r="BC12" s="792" t="s">
        <v>102</v>
      </c>
      <c r="BD12" s="792" t="s">
        <v>103</v>
      </c>
      <c r="BE12" s="792" t="s">
        <v>104</v>
      </c>
      <c r="BF12" s="792" t="s">
        <v>105</v>
      </c>
      <c r="BG12" s="792" t="s">
        <v>102</v>
      </c>
      <c r="BH12" s="792" t="s">
        <v>103</v>
      </c>
      <c r="BI12" s="792" t="s">
        <v>104</v>
      </c>
      <c r="BJ12" s="792" t="s">
        <v>106</v>
      </c>
    </row>
    <row r="13" spans="1:63" s="93" customFormat="1" ht="78.75" customHeight="1" x14ac:dyDescent="0.25">
      <c r="B13" s="74">
        <v>1</v>
      </c>
      <c r="C13" s="75" t="s">
        <v>697</v>
      </c>
      <c r="D13" s="246">
        <v>0.15</v>
      </c>
      <c r="E13" s="247">
        <v>0</v>
      </c>
      <c r="F13" s="78">
        <v>0</v>
      </c>
      <c r="G13" s="79">
        <v>0</v>
      </c>
      <c r="H13" s="248">
        <v>0</v>
      </c>
      <c r="I13" s="78"/>
      <c r="J13" s="79" t="str">
        <f>IF(ISERROR(I13/H13),"",(I13/H13))</f>
        <v/>
      </c>
      <c r="K13" s="248">
        <v>0.3</v>
      </c>
      <c r="L13" s="78"/>
      <c r="M13" s="79">
        <f>IF(ISERROR(L13/K13),"",(L13/K13))</f>
        <v>0</v>
      </c>
      <c r="N13" s="248">
        <v>0.7</v>
      </c>
      <c r="O13" s="78"/>
      <c r="P13" s="79">
        <f>IF(ISERROR(O13/N13),"",(O13/N13))</f>
        <v>0</v>
      </c>
      <c r="Q13" s="78">
        <f>SUM(E13,H13,K13,N13)</f>
        <v>1</v>
      </c>
      <c r="R13" s="77">
        <f t="shared" ref="R13:R19" si="0">SUM(F13,I13,L13,O13)</f>
        <v>0</v>
      </c>
      <c r="S13" s="80">
        <f>IF((IF(ISERROR(R13/Q13),0,(R13/Q13)))&gt;1,1,(IF(ISERROR(R13/Q13),0,(R13/Q13))))</f>
        <v>0</v>
      </c>
      <c r="T13" s="80">
        <f>S13*D13</f>
        <v>0</v>
      </c>
      <c r="U13" s="75" t="s">
        <v>698</v>
      </c>
      <c r="V13" s="75" t="s">
        <v>699</v>
      </c>
      <c r="W13" s="79" t="s">
        <v>700</v>
      </c>
      <c r="X13" s="79" t="s">
        <v>701</v>
      </c>
      <c r="Y13" s="79" t="s">
        <v>702</v>
      </c>
      <c r="Z13" s="79" t="s">
        <v>241</v>
      </c>
      <c r="AA13" s="79" t="s">
        <v>696</v>
      </c>
      <c r="AB13" s="82" t="s">
        <v>115</v>
      </c>
      <c r="AC13" s="82" t="s">
        <v>110</v>
      </c>
      <c r="AD13" s="82" t="s">
        <v>116</v>
      </c>
      <c r="AE13" s="82" t="s">
        <v>117</v>
      </c>
      <c r="AF13" s="83" t="s">
        <v>703</v>
      </c>
      <c r="AG13" s="83">
        <v>2021</v>
      </c>
      <c r="AH13" s="83">
        <v>2021</v>
      </c>
      <c r="AI13" s="82" t="s">
        <v>119</v>
      </c>
      <c r="AJ13" s="82" t="s">
        <v>199</v>
      </c>
      <c r="AK13" s="75" t="s">
        <v>678</v>
      </c>
      <c r="AL13" s="84" t="s">
        <v>704</v>
      </c>
      <c r="AM13" s="85"/>
      <c r="AN13" s="84"/>
      <c r="AO13" s="84" t="s">
        <v>705</v>
      </c>
      <c r="AP13" s="84"/>
      <c r="AQ13" s="84"/>
      <c r="AR13" s="81" t="s">
        <v>706</v>
      </c>
      <c r="AS13" s="81"/>
      <c r="AT13" s="86" t="s">
        <v>696</v>
      </c>
      <c r="AU13" s="249">
        <f>E13</f>
        <v>0</v>
      </c>
      <c r="AV13" s="236">
        <v>0</v>
      </c>
      <c r="AW13" s="89" t="s">
        <v>707</v>
      </c>
      <c r="AX13" s="609" t="s">
        <v>708</v>
      </c>
      <c r="AY13" s="250">
        <f>H13</f>
        <v>0</v>
      </c>
      <c r="AZ13" s="87"/>
      <c r="BA13" s="81"/>
      <c r="BB13" s="81"/>
      <c r="BC13" s="237">
        <f>K13</f>
        <v>0.3</v>
      </c>
      <c r="BD13" s="88"/>
      <c r="BE13" s="89"/>
      <c r="BF13" s="89"/>
      <c r="BG13" s="237">
        <f>N13</f>
        <v>0.7</v>
      </c>
      <c r="BH13" s="87"/>
      <c r="BI13" s="91"/>
      <c r="BJ13" s="92"/>
    </row>
    <row r="14" spans="1:63" s="93" customFormat="1" ht="214.5" customHeight="1" x14ac:dyDescent="0.25">
      <c r="B14" s="74">
        <v>2</v>
      </c>
      <c r="C14" s="75" t="s">
        <v>709</v>
      </c>
      <c r="D14" s="246">
        <v>0.15</v>
      </c>
      <c r="E14" s="247">
        <v>0.3</v>
      </c>
      <c r="F14" s="78">
        <v>0.3</v>
      </c>
      <c r="G14" s="79">
        <f t="shared" ref="G14:G19" si="1">IF(ISERROR(F14/E14),"",(F14/E14))</f>
        <v>1</v>
      </c>
      <c r="H14" s="248">
        <v>0.3</v>
      </c>
      <c r="I14" s="78"/>
      <c r="J14" s="79">
        <f t="shared" ref="J14:J19" si="2">IF(ISERROR(I14/H14),"",(I14/H14))</f>
        <v>0</v>
      </c>
      <c r="K14" s="248">
        <v>0.4</v>
      </c>
      <c r="L14" s="78"/>
      <c r="M14" s="79">
        <f t="shared" ref="M14:M19" si="3">IF(ISERROR(L14/K14),"",(L14/K14))</f>
        <v>0</v>
      </c>
      <c r="N14" s="248"/>
      <c r="O14" s="78"/>
      <c r="P14" s="79" t="str">
        <f t="shared" ref="P14:P19" si="4">IF(ISERROR(O14/N14),"",(O14/N14))</f>
        <v/>
      </c>
      <c r="Q14" s="78">
        <f t="shared" ref="Q14:Q19" si="5">SUM(E14,H14,K14,N14)</f>
        <v>1</v>
      </c>
      <c r="R14" s="80">
        <f>SUM(F14,I14,L14,O14)</f>
        <v>0.3</v>
      </c>
      <c r="S14" s="80">
        <f t="shared" ref="S14:S19" si="6">IF((IF(ISERROR(R14/Q14),0,(R14/Q14)))&gt;1,1,(IF(ISERROR(R14/Q14),0,(R14/Q14))))</f>
        <v>0.3</v>
      </c>
      <c r="T14" s="80">
        <f t="shared" ref="T14:T19" si="7">S14*D14</f>
        <v>4.4999999999999998E-2</v>
      </c>
      <c r="U14" s="75" t="s">
        <v>710</v>
      </c>
      <c r="V14" s="75" t="s">
        <v>711</v>
      </c>
      <c r="W14" s="79" t="s">
        <v>712</v>
      </c>
      <c r="X14" s="79" t="s">
        <v>713</v>
      </c>
      <c r="Y14" s="79" t="s">
        <v>714</v>
      </c>
      <c r="Z14" s="79" t="s">
        <v>113</v>
      </c>
      <c r="AA14" s="79" t="s">
        <v>696</v>
      </c>
      <c r="AB14" s="82" t="s">
        <v>115</v>
      </c>
      <c r="AC14" s="82" t="s">
        <v>110</v>
      </c>
      <c r="AD14" s="82" t="s">
        <v>116</v>
      </c>
      <c r="AE14" s="82" t="s">
        <v>117</v>
      </c>
      <c r="AF14" s="82" t="s">
        <v>715</v>
      </c>
      <c r="AG14" s="82">
        <v>2021</v>
      </c>
      <c r="AH14" s="83">
        <v>2021</v>
      </c>
      <c r="AI14" s="82" t="s">
        <v>119</v>
      </c>
      <c r="AJ14" s="82" t="s">
        <v>199</v>
      </c>
      <c r="AK14" s="75" t="s">
        <v>678</v>
      </c>
      <c r="AL14" s="84" t="s">
        <v>716</v>
      </c>
      <c r="AM14" s="85"/>
      <c r="AN14" s="84"/>
      <c r="AO14" s="84" t="s">
        <v>717</v>
      </c>
      <c r="AP14" s="84"/>
      <c r="AQ14" s="84"/>
      <c r="AR14" s="81" t="s">
        <v>706</v>
      </c>
      <c r="AS14" s="81"/>
      <c r="AT14" s="86" t="s">
        <v>696</v>
      </c>
      <c r="AU14" s="249">
        <f t="shared" ref="AU14:AU19" si="8">E14</f>
        <v>0.3</v>
      </c>
      <c r="AV14" s="249">
        <v>0.3</v>
      </c>
      <c r="AW14" s="89" t="s">
        <v>718</v>
      </c>
      <c r="AX14" s="609" t="s">
        <v>719</v>
      </c>
      <c r="AY14" s="250">
        <f t="shared" ref="AY14:AY18" si="9">H14</f>
        <v>0.3</v>
      </c>
      <c r="AZ14" s="87"/>
      <c r="BA14" s="81"/>
      <c r="BB14" s="81"/>
      <c r="BC14" s="237">
        <f t="shared" ref="BC14:BC18" si="10">K14</f>
        <v>0.4</v>
      </c>
      <c r="BD14" s="88"/>
      <c r="BE14" s="89"/>
      <c r="BF14" s="89"/>
      <c r="BG14" s="237">
        <f t="shared" ref="BG14:BG18" si="11">N14</f>
        <v>0</v>
      </c>
      <c r="BH14" s="87"/>
      <c r="BI14" s="91"/>
      <c r="BJ14" s="92"/>
    </row>
    <row r="15" spans="1:63" s="93" customFormat="1" ht="219" customHeight="1" x14ac:dyDescent="0.25">
      <c r="B15" s="74">
        <v>3</v>
      </c>
      <c r="C15" s="75" t="s">
        <v>720</v>
      </c>
      <c r="D15" s="246">
        <v>0.15</v>
      </c>
      <c r="E15" s="247">
        <v>0.25</v>
      </c>
      <c r="F15" s="78">
        <v>0.25</v>
      </c>
      <c r="G15" s="79">
        <f t="shared" si="1"/>
        <v>1</v>
      </c>
      <c r="H15" s="248">
        <v>0.25</v>
      </c>
      <c r="I15" s="78"/>
      <c r="J15" s="79">
        <f t="shared" si="2"/>
        <v>0</v>
      </c>
      <c r="K15" s="248">
        <v>0.25</v>
      </c>
      <c r="L15" s="78"/>
      <c r="M15" s="79">
        <f t="shared" si="3"/>
        <v>0</v>
      </c>
      <c r="N15" s="248">
        <v>0.25</v>
      </c>
      <c r="O15" s="78"/>
      <c r="P15" s="79">
        <f t="shared" si="4"/>
        <v>0</v>
      </c>
      <c r="Q15" s="78">
        <f t="shared" si="5"/>
        <v>1</v>
      </c>
      <c r="R15" s="130">
        <v>0.25</v>
      </c>
      <c r="S15" s="80">
        <f t="shared" si="6"/>
        <v>0.25</v>
      </c>
      <c r="T15" s="80">
        <f t="shared" si="7"/>
        <v>3.7499999999999999E-2</v>
      </c>
      <c r="U15" s="75" t="s">
        <v>721</v>
      </c>
      <c r="V15" s="75" t="s">
        <v>722</v>
      </c>
      <c r="W15" s="79" t="s">
        <v>723</v>
      </c>
      <c r="X15" s="79" t="s">
        <v>724</v>
      </c>
      <c r="Y15" s="79" t="s">
        <v>725</v>
      </c>
      <c r="Z15" s="79" t="s">
        <v>113</v>
      </c>
      <c r="AA15" s="79" t="s">
        <v>696</v>
      </c>
      <c r="AB15" s="82" t="s">
        <v>115</v>
      </c>
      <c r="AC15" s="82" t="s">
        <v>110</v>
      </c>
      <c r="AD15" s="82" t="s">
        <v>116</v>
      </c>
      <c r="AE15" s="82" t="s">
        <v>117</v>
      </c>
      <c r="AF15" s="82" t="s">
        <v>726</v>
      </c>
      <c r="AG15" s="82">
        <v>2021</v>
      </c>
      <c r="AH15" s="83">
        <v>2021</v>
      </c>
      <c r="AI15" s="82" t="s">
        <v>119</v>
      </c>
      <c r="AJ15" s="82" t="s">
        <v>199</v>
      </c>
      <c r="AK15" s="75" t="s">
        <v>678</v>
      </c>
      <c r="AL15" s="84" t="s">
        <v>727</v>
      </c>
      <c r="AM15" s="84"/>
      <c r="AN15" s="84"/>
      <c r="AO15" s="84" t="s">
        <v>705</v>
      </c>
      <c r="AP15" s="84"/>
      <c r="AQ15" s="84"/>
      <c r="AR15" s="81" t="s">
        <v>706</v>
      </c>
      <c r="AS15" s="81"/>
      <c r="AT15" s="86" t="s">
        <v>696</v>
      </c>
      <c r="AU15" s="249">
        <f t="shared" si="8"/>
        <v>0.25</v>
      </c>
      <c r="AV15" s="249">
        <v>0.25</v>
      </c>
      <c r="AW15" s="89" t="s">
        <v>728</v>
      </c>
      <c r="AX15" s="609" t="s">
        <v>729</v>
      </c>
      <c r="AY15" s="250">
        <f t="shared" si="9"/>
        <v>0.25</v>
      </c>
      <c r="AZ15" s="87"/>
      <c r="BA15" s="81"/>
      <c r="BB15" s="81"/>
      <c r="BC15" s="237">
        <f t="shared" si="10"/>
        <v>0.25</v>
      </c>
      <c r="BD15" s="88"/>
      <c r="BE15" s="89"/>
      <c r="BF15" s="89"/>
      <c r="BG15" s="237">
        <f t="shared" si="11"/>
        <v>0.25</v>
      </c>
      <c r="BH15" s="87"/>
      <c r="BI15" s="91"/>
      <c r="BJ15" s="92"/>
    </row>
    <row r="16" spans="1:63" s="93" customFormat="1" ht="364.5" x14ac:dyDescent="0.25">
      <c r="B16" s="74">
        <v>4</v>
      </c>
      <c r="C16" s="75" t="s">
        <v>730</v>
      </c>
      <c r="D16" s="246">
        <v>0.15</v>
      </c>
      <c r="E16" s="247">
        <v>0.5</v>
      </c>
      <c r="F16" s="78">
        <v>0.5</v>
      </c>
      <c r="G16" s="79">
        <f t="shared" si="1"/>
        <v>1</v>
      </c>
      <c r="H16" s="248">
        <v>0.35</v>
      </c>
      <c r="I16" s="78"/>
      <c r="J16" s="79">
        <f t="shared" si="2"/>
        <v>0</v>
      </c>
      <c r="K16" s="248">
        <v>0.1</v>
      </c>
      <c r="L16" s="78"/>
      <c r="M16" s="79">
        <f t="shared" si="3"/>
        <v>0</v>
      </c>
      <c r="N16" s="248">
        <v>0.05</v>
      </c>
      <c r="O16" s="78"/>
      <c r="P16" s="79">
        <f t="shared" si="4"/>
        <v>0</v>
      </c>
      <c r="Q16" s="78">
        <f t="shared" si="5"/>
        <v>1</v>
      </c>
      <c r="R16" s="130">
        <v>0.5</v>
      </c>
      <c r="S16" s="80">
        <f t="shared" si="6"/>
        <v>0.5</v>
      </c>
      <c r="T16" s="80">
        <f t="shared" si="7"/>
        <v>7.4999999999999997E-2</v>
      </c>
      <c r="U16" s="75" t="s">
        <v>731</v>
      </c>
      <c r="V16" s="75" t="s">
        <v>732</v>
      </c>
      <c r="W16" s="79" t="s">
        <v>733</v>
      </c>
      <c r="X16" s="81" t="s">
        <v>713</v>
      </c>
      <c r="Y16" s="81" t="s">
        <v>714</v>
      </c>
      <c r="Z16" s="79" t="s">
        <v>113</v>
      </c>
      <c r="AA16" s="79" t="s">
        <v>696</v>
      </c>
      <c r="AB16" s="82" t="s">
        <v>115</v>
      </c>
      <c r="AC16" s="82" t="s">
        <v>110</v>
      </c>
      <c r="AD16" s="82" t="s">
        <v>116</v>
      </c>
      <c r="AE16" s="82" t="s">
        <v>117</v>
      </c>
      <c r="AF16" s="251" t="s">
        <v>734</v>
      </c>
      <c r="AG16" s="82">
        <v>2021</v>
      </c>
      <c r="AH16" s="83">
        <v>2021</v>
      </c>
      <c r="AI16" s="82" t="s">
        <v>119</v>
      </c>
      <c r="AJ16" s="82" t="s">
        <v>199</v>
      </c>
      <c r="AK16" s="75" t="s">
        <v>678</v>
      </c>
      <c r="AL16" s="84" t="s">
        <v>716</v>
      </c>
      <c r="AM16" s="84"/>
      <c r="AN16" s="84"/>
      <c r="AO16" s="84" t="s">
        <v>717</v>
      </c>
      <c r="AP16" s="84"/>
      <c r="AQ16" s="84"/>
      <c r="AR16" s="81" t="s">
        <v>706</v>
      </c>
      <c r="AS16" s="81"/>
      <c r="AT16" s="86" t="s">
        <v>696</v>
      </c>
      <c r="AU16" s="249">
        <f t="shared" si="8"/>
        <v>0.5</v>
      </c>
      <c r="AV16" s="236">
        <v>0.5</v>
      </c>
      <c r="AW16" s="89" t="s">
        <v>735</v>
      </c>
      <c r="AX16" s="609" t="s">
        <v>736</v>
      </c>
      <c r="AY16" s="250">
        <f t="shared" si="9"/>
        <v>0.35</v>
      </c>
      <c r="AZ16" s="87"/>
      <c r="BA16" s="81"/>
      <c r="BB16" s="81"/>
      <c r="BC16" s="237">
        <f t="shared" si="10"/>
        <v>0.1</v>
      </c>
      <c r="BD16" s="88"/>
      <c r="BE16" s="89"/>
      <c r="BF16" s="89"/>
      <c r="BG16" s="237">
        <f t="shared" si="11"/>
        <v>0.05</v>
      </c>
      <c r="BH16" s="87"/>
      <c r="BI16" s="91"/>
      <c r="BJ16" s="92"/>
    </row>
    <row r="17" spans="2:62" s="93" customFormat="1" ht="108" x14ac:dyDescent="0.25">
      <c r="B17" s="74">
        <v>5</v>
      </c>
      <c r="C17" s="75" t="s">
        <v>737</v>
      </c>
      <c r="D17" s="246">
        <v>0.15</v>
      </c>
      <c r="E17" s="247">
        <v>0</v>
      </c>
      <c r="F17" s="78">
        <v>0</v>
      </c>
      <c r="G17" s="79" t="str">
        <f t="shared" si="1"/>
        <v/>
      </c>
      <c r="H17" s="248">
        <v>0.1</v>
      </c>
      <c r="I17" s="78"/>
      <c r="J17" s="79">
        <f t="shared" si="2"/>
        <v>0</v>
      </c>
      <c r="K17" s="248">
        <v>0.3</v>
      </c>
      <c r="L17" s="78"/>
      <c r="M17" s="79">
        <f t="shared" si="3"/>
        <v>0</v>
      </c>
      <c r="N17" s="248">
        <v>0.6</v>
      </c>
      <c r="O17" s="78"/>
      <c r="P17" s="79">
        <f t="shared" si="4"/>
        <v>0</v>
      </c>
      <c r="Q17" s="78">
        <f t="shared" si="5"/>
        <v>1</v>
      </c>
      <c r="R17" s="77">
        <f t="shared" si="0"/>
        <v>0</v>
      </c>
      <c r="S17" s="80">
        <f t="shared" si="6"/>
        <v>0</v>
      </c>
      <c r="T17" s="80">
        <f t="shared" si="7"/>
        <v>0</v>
      </c>
      <c r="U17" s="75" t="s">
        <v>738</v>
      </c>
      <c r="V17" s="75" t="s">
        <v>739</v>
      </c>
      <c r="W17" s="79" t="s">
        <v>723</v>
      </c>
      <c r="X17" s="81" t="s">
        <v>740</v>
      </c>
      <c r="Y17" s="81" t="s">
        <v>741</v>
      </c>
      <c r="Z17" s="79" t="s">
        <v>113</v>
      </c>
      <c r="AA17" s="79" t="s">
        <v>696</v>
      </c>
      <c r="AB17" s="82" t="s">
        <v>115</v>
      </c>
      <c r="AC17" s="82" t="s">
        <v>110</v>
      </c>
      <c r="AD17" s="82" t="s">
        <v>116</v>
      </c>
      <c r="AE17" s="82" t="s">
        <v>117</v>
      </c>
      <c r="AF17" s="251" t="s">
        <v>742</v>
      </c>
      <c r="AG17" s="82">
        <v>2021</v>
      </c>
      <c r="AH17" s="83">
        <v>2021</v>
      </c>
      <c r="AI17" s="82" t="s">
        <v>119</v>
      </c>
      <c r="AJ17" s="82" t="s">
        <v>199</v>
      </c>
      <c r="AK17" s="75" t="s">
        <v>678</v>
      </c>
      <c r="AL17" s="84" t="s">
        <v>743</v>
      </c>
      <c r="AM17" s="84"/>
      <c r="AN17" s="84"/>
      <c r="AO17" s="84" t="s">
        <v>705</v>
      </c>
      <c r="AP17" s="84"/>
      <c r="AQ17" s="84"/>
      <c r="AR17" s="81" t="s">
        <v>706</v>
      </c>
      <c r="AS17" s="81"/>
      <c r="AT17" s="86" t="s">
        <v>696</v>
      </c>
      <c r="AU17" s="249">
        <f t="shared" si="8"/>
        <v>0</v>
      </c>
      <c r="AV17" s="236">
        <v>0</v>
      </c>
      <c r="AW17" s="89" t="s">
        <v>744</v>
      </c>
      <c r="AX17" s="609" t="s">
        <v>708</v>
      </c>
      <c r="AY17" s="250">
        <f t="shared" si="9"/>
        <v>0.1</v>
      </c>
      <c r="AZ17" s="87"/>
      <c r="BA17" s="81"/>
      <c r="BB17" s="81"/>
      <c r="BC17" s="237">
        <f t="shared" si="10"/>
        <v>0.3</v>
      </c>
      <c r="BD17" s="88"/>
      <c r="BE17" s="89"/>
      <c r="BF17" s="89"/>
      <c r="BG17" s="237">
        <f t="shared" si="11"/>
        <v>0.6</v>
      </c>
      <c r="BH17" s="87"/>
      <c r="BI17" s="91"/>
      <c r="BJ17" s="92"/>
    </row>
    <row r="18" spans="2:62" s="93" customFormat="1" ht="409.5" x14ac:dyDescent="0.25">
      <c r="B18" s="74">
        <v>6</v>
      </c>
      <c r="C18" s="75" t="s">
        <v>745</v>
      </c>
      <c r="D18" s="246">
        <v>0.125</v>
      </c>
      <c r="E18" s="247">
        <v>0.25</v>
      </c>
      <c r="F18" s="78">
        <v>0.25</v>
      </c>
      <c r="G18" s="79">
        <f t="shared" si="1"/>
        <v>1</v>
      </c>
      <c r="H18" s="248">
        <v>0.25</v>
      </c>
      <c r="I18" s="78"/>
      <c r="J18" s="79">
        <f t="shared" si="2"/>
        <v>0</v>
      </c>
      <c r="K18" s="248">
        <v>0.25</v>
      </c>
      <c r="L18" s="78"/>
      <c r="M18" s="79">
        <f t="shared" si="3"/>
        <v>0</v>
      </c>
      <c r="N18" s="248">
        <v>0.25</v>
      </c>
      <c r="O18" s="78"/>
      <c r="P18" s="79">
        <f t="shared" si="4"/>
        <v>0</v>
      </c>
      <c r="Q18" s="78">
        <f t="shared" si="5"/>
        <v>1</v>
      </c>
      <c r="R18" s="80">
        <f t="shared" si="0"/>
        <v>0.25</v>
      </c>
      <c r="S18" s="80">
        <f t="shared" si="6"/>
        <v>0.25</v>
      </c>
      <c r="T18" s="80">
        <f t="shared" si="7"/>
        <v>3.125E-2</v>
      </c>
      <c r="U18" s="118" t="s">
        <v>746</v>
      </c>
      <c r="V18" s="75" t="s">
        <v>747</v>
      </c>
      <c r="W18" s="79" t="s">
        <v>723</v>
      </c>
      <c r="X18" s="81" t="s">
        <v>748</v>
      </c>
      <c r="Y18" s="252" t="s">
        <v>133</v>
      </c>
      <c r="Z18" s="79" t="s">
        <v>241</v>
      </c>
      <c r="AA18" s="79" t="s">
        <v>696</v>
      </c>
      <c r="AB18" s="82" t="s">
        <v>115</v>
      </c>
      <c r="AC18" s="82" t="s">
        <v>243</v>
      </c>
      <c r="AD18" s="82" t="s">
        <v>116</v>
      </c>
      <c r="AE18" s="82" t="s">
        <v>117</v>
      </c>
      <c r="AF18" s="82" t="s">
        <v>749</v>
      </c>
      <c r="AG18" s="82">
        <v>2021</v>
      </c>
      <c r="AH18" s="83">
        <v>2021</v>
      </c>
      <c r="AI18" s="82" t="s">
        <v>119</v>
      </c>
      <c r="AJ18" s="82" t="s">
        <v>199</v>
      </c>
      <c r="AK18" s="75" t="s">
        <v>678</v>
      </c>
      <c r="AL18" s="84"/>
      <c r="AM18" s="84"/>
      <c r="AN18" s="84"/>
      <c r="AO18" s="84" t="s">
        <v>705</v>
      </c>
      <c r="AP18" s="84" t="s">
        <v>246</v>
      </c>
      <c r="AQ18" s="84"/>
      <c r="AR18" s="81" t="s">
        <v>750</v>
      </c>
      <c r="AS18" s="81"/>
      <c r="AT18" s="86" t="s">
        <v>696</v>
      </c>
      <c r="AU18" s="249">
        <f t="shared" si="8"/>
        <v>0.25</v>
      </c>
      <c r="AV18" s="236">
        <v>0.25</v>
      </c>
      <c r="AW18" s="89" t="s">
        <v>751</v>
      </c>
      <c r="AX18" s="609" t="s">
        <v>752</v>
      </c>
      <c r="AY18" s="250">
        <f t="shared" si="9"/>
        <v>0.25</v>
      </c>
      <c r="AZ18" s="87"/>
      <c r="BA18" s="81"/>
      <c r="BB18" s="81"/>
      <c r="BC18" s="237">
        <f t="shared" si="10"/>
        <v>0.25</v>
      </c>
      <c r="BD18" s="88"/>
      <c r="BE18" s="89"/>
      <c r="BF18" s="89"/>
      <c r="BG18" s="237">
        <f t="shared" si="11"/>
        <v>0.25</v>
      </c>
      <c r="BH18" s="87"/>
      <c r="BI18" s="91"/>
      <c r="BJ18" s="92"/>
    </row>
    <row r="19" spans="2:62" s="93" customFormat="1" ht="189" x14ac:dyDescent="0.25">
      <c r="B19" s="97">
        <v>7</v>
      </c>
      <c r="C19" s="98" t="s">
        <v>753</v>
      </c>
      <c r="D19" s="253">
        <v>0.125</v>
      </c>
      <c r="E19" s="254">
        <v>0.25</v>
      </c>
      <c r="F19" s="100">
        <v>0.25</v>
      </c>
      <c r="G19" s="101">
        <f t="shared" si="1"/>
        <v>1</v>
      </c>
      <c r="H19" s="255">
        <v>0.25</v>
      </c>
      <c r="I19" s="100"/>
      <c r="J19" s="101">
        <f t="shared" si="2"/>
        <v>0</v>
      </c>
      <c r="K19" s="255">
        <v>0.25</v>
      </c>
      <c r="L19" s="100"/>
      <c r="M19" s="101">
        <f t="shared" si="3"/>
        <v>0</v>
      </c>
      <c r="N19" s="255">
        <v>0.25</v>
      </c>
      <c r="O19" s="100"/>
      <c r="P19" s="101">
        <f t="shared" si="4"/>
        <v>0</v>
      </c>
      <c r="Q19" s="100">
        <f t="shared" si="5"/>
        <v>1</v>
      </c>
      <c r="R19" s="102">
        <f t="shared" si="0"/>
        <v>0.25</v>
      </c>
      <c r="S19" s="102">
        <f t="shared" si="6"/>
        <v>0.25</v>
      </c>
      <c r="T19" s="102">
        <f t="shared" si="7"/>
        <v>3.125E-2</v>
      </c>
      <c r="U19" s="98" t="s">
        <v>754</v>
      </c>
      <c r="V19" s="98" t="s">
        <v>755</v>
      </c>
      <c r="W19" s="101" t="s">
        <v>756</v>
      </c>
      <c r="X19" s="103" t="s">
        <v>757</v>
      </c>
      <c r="Y19" s="103" t="s">
        <v>133</v>
      </c>
      <c r="Z19" s="101" t="s">
        <v>241</v>
      </c>
      <c r="AA19" s="101" t="s">
        <v>696</v>
      </c>
      <c r="AB19" s="104" t="s">
        <v>115</v>
      </c>
      <c r="AC19" s="104" t="s">
        <v>243</v>
      </c>
      <c r="AD19" s="104" t="s">
        <v>116</v>
      </c>
      <c r="AE19" s="104" t="s">
        <v>117</v>
      </c>
      <c r="AF19" s="104" t="s">
        <v>321</v>
      </c>
      <c r="AG19" s="104">
        <v>2021</v>
      </c>
      <c r="AH19" s="108">
        <v>2021</v>
      </c>
      <c r="AI19" s="104" t="s">
        <v>119</v>
      </c>
      <c r="AJ19" s="104" t="s">
        <v>199</v>
      </c>
      <c r="AK19" s="98" t="s">
        <v>678</v>
      </c>
      <c r="AL19" s="107"/>
      <c r="AM19" s="107"/>
      <c r="AN19" s="107"/>
      <c r="AO19" s="107" t="s">
        <v>705</v>
      </c>
      <c r="AP19" s="98" t="s">
        <v>123</v>
      </c>
      <c r="AQ19" s="98"/>
      <c r="AR19" s="103" t="s">
        <v>758</v>
      </c>
      <c r="AS19" s="103"/>
      <c r="AT19" s="136" t="s">
        <v>696</v>
      </c>
      <c r="AU19" s="256">
        <f t="shared" si="8"/>
        <v>0.25</v>
      </c>
      <c r="AV19" s="240">
        <v>0.25</v>
      </c>
      <c r="AW19" s="111" t="s">
        <v>759</v>
      </c>
      <c r="AX19" s="771" t="s">
        <v>760</v>
      </c>
      <c r="AY19" s="257">
        <f>H19</f>
        <v>0.25</v>
      </c>
      <c r="AZ19" s="112"/>
      <c r="BA19" s="103"/>
      <c r="BB19" s="103"/>
      <c r="BC19" s="241">
        <f>K19</f>
        <v>0.25</v>
      </c>
      <c r="BD19" s="110"/>
      <c r="BE19" s="111"/>
      <c r="BF19" s="111"/>
      <c r="BG19" s="241">
        <f>N19</f>
        <v>0.25</v>
      </c>
      <c r="BH19" s="112"/>
      <c r="BI19" s="113"/>
      <c r="BJ19" s="119"/>
    </row>
    <row r="20" spans="2:62" s="125" customFormat="1" ht="11.65" customHeight="1" x14ac:dyDescent="0.25">
      <c r="B20" s="120"/>
      <c r="C20" s="121"/>
      <c r="D20" s="122"/>
      <c r="E20" s="93"/>
      <c r="F20" s="753"/>
      <c r="G20" s="93"/>
      <c r="H20" s="93"/>
      <c r="I20" s="93"/>
      <c r="J20" s="93"/>
      <c r="K20" s="93"/>
      <c r="L20" s="93"/>
      <c r="M20" s="93"/>
      <c r="N20" s="93"/>
      <c r="O20" s="93"/>
      <c r="P20" s="93"/>
      <c r="Q20" s="93"/>
      <c r="R20" s="93"/>
      <c r="S20" s="93"/>
      <c r="T20" s="122"/>
      <c r="U20" s="121"/>
      <c r="V20" s="121"/>
      <c r="W20" s="93"/>
      <c r="X20" s="93"/>
      <c r="Y20" s="93"/>
      <c r="Z20" s="120"/>
      <c r="AA20" s="123"/>
      <c r="AB20" s="93"/>
      <c r="AC20" s="93"/>
      <c r="AD20" s="93"/>
      <c r="AE20" s="93"/>
      <c r="AF20" s="123"/>
      <c r="AG20" s="123"/>
      <c r="AH20" s="123"/>
      <c r="AI20" s="93"/>
      <c r="AJ20" s="93"/>
      <c r="AK20" s="121"/>
      <c r="AL20" s="243"/>
      <c r="AM20" s="243"/>
      <c r="AN20" s="243"/>
      <c r="AO20" s="243"/>
      <c r="AP20" s="121"/>
      <c r="AQ20" s="121"/>
      <c r="AR20" s="123"/>
      <c r="AS20" s="123"/>
      <c r="AT20" s="123"/>
      <c r="BE20" s="126"/>
      <c r="BF20" s="125">
        <f>12+4+2+6+6+11+4+1+5+2+5+5+8+5</f>
        <v>76</v>
      </c>
    </row>
    <row r="21" spans="2:62" s="72" customFormat="1" ht="11.65" customHeight="1" x14ac:dyDescent="0.25">
      <c r="B21" s="69"/>
      <c r="C21" s="70"/>
      <c r="D21" s="71"/>
      <c r="E21" s="24"/>
      <c r="F21" s="24"/>
      <c r="G21" s="24"/>
      <c r="H21" s="24"/>
      <c r="I21" s="24"/>
      <c r="J21" s="24"/>
      <c r="K21" s="24"/>
      <c r="L21" s="24"/>
      <c r="M21" s="24"/>
      <c r="N21" s="24"/>
      <c r="O21" s="24"/>
      <c r="P21" s="24"/>
      <c r="Q21" s="24"/>
      <c r="R21" s="24"/>
      <c r="S21" s="24"/>
      <c r="T21" s="24"/>
      <c r="U21" s="70"/>
      <c r="V21" s="70"/>
      <c r="W21" s="24"/>
      <c r="X21" s="24"/>
      <c r="Y21" s="24"/>
      <c r="Z21" s="69"/>
      <c r="AA21" s="23"/>
      <c r="AB21" s="24"/>
      <c r="AC21" s="24"/>
      <c r="AD21" s="24"/>
      <c r="AE21" s="24"/>
      <c r="AF21" s="23"/>
      <c r="AG21" s="23"/>
      <c r="AH21" s="23"/>
      <c r="AI21" s="24"/>
      <c r="AJ21" s="24"/>
      <c r="AK21" s="70"/>
      <c r="AL21" s="59"/>
      <c r="AM21" s="59"/>
      <c r="AN21" s="59"/>
      <c r="AO21" s="59"/>
      <c r="AP21" s="70"/>
      <c r="AQ21" s="70"/>
      <c r="AR21" s="23"/>
      <c r="AS21" s="23"/>
      <c r="AT21" s="23"/>
      <c r="BE21" s="115"/>
    </row>
    <row r="22" spans="2:62" s="72" customFormat="1" ht="11.65" customHeight="1" x14ac:dyDescent="0.25">
      <c r="B22" s="69"/>
      <c r="C22" s="116"/>
      <c r="D22" s="71"/>
      <c r="E22" s="24"/>
      <c r="F22" s="24"/>
      <c r="G22" s="24"/>
      <c r="H22" s="24"/>
      <c r="I22" s="24"/>
      <c r="J22" s="24"/>
      <c r="K22" s="24"/>
      <c r="L22" s="24"/>
      <c r="M22" s="24"/>
      <c r="N22" s="24"/>
      <c r="O22" s="24"/>
      <c r="P22" s="24"/>
      <c r="Q22" s="24"/>
      <c r="R22" s="24"/>
      <c r="S22" s="24"/>
      <c r="T22" s="24"/>
      <c r="U22" s="70"/>
      <c r="V22" s="70"/>
      <c r="W22" s="24"/>
      <c r="X22" s="24"/>
      <c r="Y22" s="24"/>
      <c r="Z22" s="69"/>
      <c r="AA22" s="23"/>
      <c r="AB22" s="24"/>
      <c r="AC22" s="24"/>
      <c r="AD22" s="24"/>
      <c r="AE22" s="24"/>
      <c r="AF22" s="23"/>
      <c r="AG22" s="23"/>
      <c r="AH22" s="23"/>
      <c r="AI22" s="24"/>
      <c r="AJ22" s="24"/>
      <c r="AK22" s="70"/>
      <c r="AL22" s="59"/>
      <c r="AM22" s="59"/>
      <c r="AN22" s="59"/>
      <c r="AO22" s="59"/>
      <c r="AP22" s="70"/>
      <c r="AQ22" s="70"/>
      <c r="AR22" s="23"/>
      <c r="AS22" s="23"/>
      <c r="AT22" s="23"/>
      <c r="BE22" s="115"/>
    </row>
    <row r="23" spans="2:62" s="72" customFormat="1" ht="11.65" customHeight="1" x14ac:dyDescent="0.25">
      <c r="B23" s="69"/>
      <c r="C23" s="70"/>
      <c r="D23" s="71"/>
      <c r="E23" s="24"/>
      <c r="F23" s="24"/>
      <c r="G23" s="24"/>
      <c r="H23" s="24"/>
      <c r="I23" s="24"/>
      <c r="J23" s="24"/>
      <c r="K23" s="24"/>
      <c r="L23" s="24"/>
      <c r="M23" s="24"/>
      <c r="N23" s="24"/>
      <c r="O23" s="24"/>
      <c r="P23" s="24"/>
      <c r="Q23" s="24"/>
      <c r="R23" s="24"/>
      <c r="S23" s="24"/>
      <c r="T23" s="24"/>
      <c r="U23" s="70"/>
      <c r="V23" s="70"/>
      <c r="W23" s="24"/>
      <c r="X23" s="24"/>
      <c r="Y23" s="24"/>
      <c r="Z23" s="69"/>
      <c r="AA23" s="23"/>
      <c r="AB23" s="24"/>
      <c r="AC23" s="24"/>
      <c r="AD23" s="24"/>
      <c r="AE23" s="24"/>
      <c r="AF23" s="23"/>
      <c r="AG23" s="23"/>
      <c r="AH23" s="23"/>
      <c r="AI23" s="24"/>
      <c r="AJ23" s="24"/>
      <c r="AK23" s="70"/>
      <c r="AL23" s="59"/>
      <c r="AM23" s="59"/>
      <c r="AN23" s="59"/>
      <c r="AO23" s="59"/>
      <c r="AP23" s="70"/>
      <c r="AQ23" s="70"/>
      <c r="AR23" s="23"/>
      <c r="AS23" s="23"/>
      <c r="AT23" s="23"/>
      <c r="BE23" s="117"/>
    </row>
    <row r="24" spans="2:62" s="72" customFormat="1" ht="11.65" customHeight="1" x14ac:dyDescent="0.25">
      <c r="B24" s="69"/>
      <c r="C24" s="70"/>
      <c r="D24" s="71"/>
      <c r="E24" s="24"/>
      <c r="F24" s="24"/>
      <c r="G24" s="24"/>
      <c r="H24" s="24"/>
      <c r="I24" s="24"/>
      <c r="J24" s="24"/>
      <c r="K24" s="24"/>
      <c r="L24" s="24"/>
      <c r="M24" s="24"/>
      <c r="N24" s="24"/>
      <c r="O24" s="24"/>
      <c r="P24" s="24"/>
      <c r="Q24" s="24"/>
      <c r="R24" s="24"/>
      <c r="S24" s="24"/>
      <c r="T24" s="24"/>
      <c r="U24" s="70"/>
      <c r="V24" s="70"/>
      <c r="W24" s="24"/>
      <c r="X24" s="24"/>
      <c r="Y24" s="24"/>
      <c r="Z24" s="69"/>
      <c r="AA24" s="23"/>
      <c r="AB24" s="24"/>
      <c r="AC24" s="24"/>
      <c r="AD24" s="24"/>
      <c r="AE24" s="24"/>
      <c r="AF24" s="23"/>
      <c r="AG24" s="23"/>
      <c r="AH24" s="23"/>
      <c r="AI24" s="24"/>
      <c r="AJ24" s="24"/>
      <c r="AK24" s="70"/>
      <c r="AL24" s="59"/>
      <c r="AM24" s="59"/>
      <c r="AN24" s="59"/>
      <c r="AO24" s="59"/>
      <c r="AP24" s="70"/>
      <c r="AQ24" s="70"/>
      <c r="AR24" s="23"/>
      <c r="AS24" s="23"/>
      <c r="AT24" s="23"/>
      <c r="BE24" s="115"/>
    </row>
    <row r="25" spans="2:62" s="72" customFormat="1" ht="11.65" customHeight="1" x14ac:dyDescent="0.25">
      <c r="B25" s="69"/>
      <c r="C25" s="70"/>
      <c r="D25" s="71"/>
      <c r="E25" s="24"/>
      <c r="F25" s="24"/>
      <c r="G25" s="24"/>
      <c r="H25" s="24"/>
      <c r="I25" s="24"/>
      <c r="J25" s="24"/>
      <c r="K25" s="24"/>
      <c r="L25" s="24"/>
      <c r="M25" s="24"/>
      <c r="N25" s="24"/>
      <c r="O25" s="24"/>
      <c r="P25" s="24"/>
      <c r="Q25" s="24"/>
      <c r="R25" s="24"/>
      <c r="S25" s="24"/>
      <c r="T25" s="24"/>
      <c r="U25" s="70"/>
      <c r="V25" s="70"/>
      <c r="W25" s="24"/>
      <c r="X25" s="24"/>
      <c r="Y25" s="24"/>
      <c r="Z25" s="69"/>
      <c r="AA25" s="23"/>
      <c r="AB25" s="24"/>
      <c r="AC25" s="24"/>
      <c r="AD25" s="24"/>
      <c r="AE25" s="24"/>
      <c r="AF25" s="23"/>
      <c r="AG25" s="23"/>
      <c r="AH25" s="23"/>
      <c r="AI25" s="24"/>
      <c r="AJ25" s="24"/>
      <c r="AK25" s="70"/>
      <c r="AL25" s="59"/>
      <c r="AM25" s="59"/>
      <c r="AN25" s="59"/>
      <c r="AO25" s="59"/>
      <c r="AP25" s="70"/>
      <c r="AQ25" s="70"/>
      <c r="AR25" s="23"/>
      <c r="AS25" s="23"/>
      <c r="AT25" s="23"/>
      <c r="BE25" s="115"/>
    </row>
    <row r="26" spans="2:62" s="72" customFormat="1" ht="11.65" customHeight="1" x14ac:dyDescent="0.25">
      <c r="B26" s="69"/>
      <c r="C26" s="70"/>
      <c r="D26" s="71"/>
      <c r="E26" s="24"/>
      <c r="F26" s="24"/>
      <c r="G26" s="24"/>
      <c r="H26" s="24"/>
      <c r="I26" s="24"/>
      <c r="J26" s="24"/>
      <c r="K26" s="24"/>
      <c r="L26" s="24"/>
      <c r="M26" s="24"/>
      <c r="N26" s="24"/>
      <c r="O26" s="24"/>
      <c r="P26" s="24"/>
      <c r="Q26" s="24"/>
      <c r="R26" s="24"/>
      <c r="S26" s="24"/>
      <c r="T26" s="24"/>
      <c r="U26" s="70"/>
      <c r="V26" s="70"/>
      <c r="W26" s="24"/>
      <c r="X26" s="24"/>
      <c r="Y26" s="24"/>
      <c r="Z26" s="69"/>
      <c r="AA26" s="23"/>
      <c r="AB26" s="24"/>
      <c r="AC26" s="24"/>
      <c r="AD26" s="24"/>
      <c r="AE26" s="24"/>
      <c r="AF26" s="23"/>
      <c r="AG26" s="23"/>
      <c r="AH26" s="23"/>
      <c r="AI26" s="24"/>
      <c r="AJ26" s="24"/>
      <c r="AK26" s="70"/>
      <c r="AL26" s="59"/>
      <c r="AM26" s="59"/>
      <c r="AN26" s="59"/>
      <c r="AO26" s="59"/>
      <c r="AP26" s="70"/>
      <c r="AQ26" s="70"/>
      <c r="AR26" s="23"/>
      <c r="AS26" s="23"/>
      <c r="AT26" s="23"/>
      <c r="BE26" s="115"/>
    </row>
    <row r="27" spans="2:62" s="72" customFormat="1" ht="11.65" customHeight="1" x14ac:dyDescent="0.25">
      <c r="B27" s="69"/>
      <c r="C27" s="70"/>
      <c r="D27" s="71"/>
      <c r="E27" s="24"/>
      <c r="F27" s="24"/>
      <c r="G27" s="24"/>
      <c r="H27" s="24"/>
      <c r="I27" s="24"/>
      <c r="J27" s="24"/>
      <c r="K27" s="24"/>
      <c r="L27" s="24"/>
      <c r="M27" s="24"/>
      <c r="N27" s="24"/>
      <c r="O27" s="24"/>
      <c r="P27" s="24"/>
      <c r="Q27" s="24"/>
      <c r="R27" s="24"/>
      <c r="S27" s="24"/>
      <c r="T27" s="24"/>
      <c r="U27" s="70"/>
      <c r="V27" s="70"/>
      <c r="W27" s="24"/>
      <c r="X27" s="24"/>
      <c r="Y27" s="24"/>
      <c r="Z27" s="69"/>
      <c r="AA27" s="23"/>
      <c r="AB27" s="24"/>
      <c r="AC27" s="24"/>
      <c r="AD27" s="24"/>
      <c r="AE27" s="24"/>
      <c r="AF27" s="23"/>
      <c r="AG27" s="23"/>
      <c r="AH27" s="23"/>
      <c r="AI27" s="24"/>
      <c r="AJ27" s="24"/>
      <c r="AK27" s="70"/>
      <c r="AL27" s="59"/>
      <c r="AM27" s="59"/>
      <c r="AN27" s="59"/>
      <c r="AO27" s="59"/>
      <c r="AP27" s="70"/>
      <c r="AQ27" s="70"/>
      <c r="AR27" s="23"/>
      <c r="AS27" s="23"/>
      <c r="AT27" s="23"/>
      <c r="BE27" s="115"/>
    </row>
    <row r="28" spans="2:62" s="72" customFormat="1" ht="11.65" customHeight="1" x14ac:dyDescent="0.25">
      <c r="B28" s="69"/>
      <c r="C28" s="70"/>
      <c r="D28" s="71"/>
      <c r="E28" s="24"/>
      <c r="F28" s="24"/>
      <c r="G28" s="24"/>
      <c r="H28" s="24"/>
      <c r="I28" s="24"/>
      <c r="J28" s="24"/>
      <c r="K28" s="24"/>
      <c r="L28" s="24"/>
      <c r="M28" s="24"/>
      <c r="N28" s="24"/>
      <c r="O28" s="24"/>
      <c r="P28" s="24"/>
      <c r="Q28" s="24"/>
      <c r="R28" s="24"/>
      <c r="S28" s="24"/>
      <c r="T28" s="24"/>
      <c r="U28" s="70"/>
      <c r="V28" s="70"/>
      <c r="W28" s="24"/>
      <c r="X28" s="24"/>
      <c r="Y28" s="24"/>
      <c r="Z28" s="69"/>
      <c r="AA28" s="23"/>
      <c r="AB28" s="24"/>
      <c r="AC28" s="24"/>
      <c r="AD28" s="24"/>
      <c r="AE28" s="24"/>
      <c r="AF28" s="23"/>
      <c r="AG28" s="23"/>
      <c r="AH28" s="23"/>
      <c r="AI28" s="24"/>
      <c r="AJ28" s="24"/>
      <c r="AK28" s="70"/>
      <c r="AL28" s="59"/>
      <c r="AM28" s="59"/>
      <c r="AN28" s="59"/>
      <c r="AO28" s="59"/>
      <c r="AP28" s="70"/>
      <c r="AQ28" s="70"/>
      <c r="AR28" s="23"/>
      <c r="AS28" s="23"/>
      <c r="AT28" s="23"/>
      <c r="BE28" s="115"/>
    </row>
    <row r="29" spans="2:62" s="72" customFormat="1" ht="14.1" customHeight="1" x14ac:dyDescent="0.25">
      <c r="B29" s="69"/>
      <c r="C29" s="70"/>
      <c r="D29" s="71"/>
      <c r="E29" s="24"/>
      <c r="F29" s="24"/>
      <c r="G29" s="24"/>
      <c r="H29" s="24"/>
      <c r="I29" s="24"/>
      <c r="J29" s="24"/>
      <c r="K29" s="24"/>
      <c r="L29" s="24"/>
      <c r="M29" s="24"/>
      <c r="N29" s="24"/>
      <c r="O29" s="24"/>
      <c r="P29" s="24"/>
      <c r="Q29" s="24"/>
      <c r="R29" s="24"/>
      <c r="S29" s="24"/>
      <c r="T29" s="24"/>
      <c r="U29" s="70"/>
      <c r="V29" s="70"/>
      <c r="W29" s="24"/>
      <c r="X29" s="24"/>
      <c r="Y29" s="24"/>
      <c r="Z29" s="69"/>
      <c r="AA29" s="23"/>
      <c r="AB29" s="24"/>
      <c r="AC29" s="24"/>
      <c r="AD29" s="24"/>
      <c r="AE29" s="24"/>
      <c r="AF29" s="23"/>
      <c r="AG29" s="23"/>
      <c r="AH29" s="23"/>
      <c r="AI29" s="24"/>
      <c r="AJ29" s="24"/>
      <c r="AK29" s="70"/>
      <c r="AL29" s="59"/>
      <c r="AM29" s="59"/>
      <c r="AN29" s="59"/>
      <c r="AO29" s="59"/>
      <c r="AP29" s="70"/>
      <c r="AQ29" s="70"/>
      <c r="AR29" s="23"/>
      <c r="AS29" s="23"/>
      <c r="AT29" s="23"/>
      <c r="BE29" s="115"/>
    </row>
    <row r="30" spans="2:62" s="72" customFormat="1" ht="11.65" customHeight="1" x14ac:dyDescent="0.25">
      <c r="B30" s="69"/>
      <c r="C30" s="59"/>
      <c r="D30" s="71"/>
      <c r="E30" s="24"/>
      <c r="F30" s="24"/>
      <c r="G30" s="24"/>
      <c r="H30" s="24"/>
      <c r="I30" s="24"/>
      <c r="J30" s="24"/>
      <c r="K30" s="24"/>
      <c r="L30" s="24"/>
      <c r="M30" s="24"/>
      <c r="N30" s="24"/>
      <c r="O30" s="24"/>
      <c r="P30" s="24"/>
      <c r="Q30" s="24"/>
      <c r="R30" s="24"/>
      <c r="S30" s="24"/>
      <c r="T30" s="24"/>
      <c r="U30" s="70"/>
      <c r="V30" s="70"/>
      <c r="W30" s="24"/>
      <c r="X30" s="24"/>
      <c r="Y30" s="24"/>
      <c r="Z30" s="69"/>
      <c r="AA30" s="23"/>
      <c r="AB30" s="24"/>
      <c r="AC30" s="24"/>
      <c r="AD30" s="24"/>
      <c r="AE30" s="24"/>
      <c r="AF30" s="23"/>
      <c r="AG30" s="23"/>
      <c r="AH30" s="23"/>
      <c r="AI30" s="24"/>
      <c r="AJ30" s="24"/>
      <c r="AK30" s="70"/>
      <c r="AL30" s="59"/>
      <c r="AM30" s="59"/>
      <c r="AN30" s="59"/>
      <c r="AO30" s="59"/>
      <c r="AP30" s="70"/>
      <c r="AQ30" s="70"/>
      <c r="AR30" s="23"/>
      <c r="AS30" s="23"/>
      <c r="AT30" s="23"/>
    </row>
    <row r="31" spans="2:62" s="72" customFormat="1" ht="11.65" customHeight="1" x14ac:dyDescent="0.25">
      <c r="B31" s="69"/>
      <c r="C31" s="70"/>
      <c r="D31" s="71"/>
      <c r="E31" s="24"/>
      <c r="F31" s="24"/>
      <c r="G31" s="24"/>
      <c r="H31" s="24"/>
      <c r="I31" s="24"/>
      <c r="J31" s="24"/>
      <c r="K31" s="24"/>
      <c r="L31" s="24"/>
      <c r="M31" s="24"/>
      <c r="N31" s="24"/>
      <c r="O31" s="24"/>
      <c r="P31" s="24"/>
      <c r="Q31" s="24"/>
      <c r="R31" s="24"/>
      <c r="S31" s="24"/>
      <c r="T31" s="24"/>
      <c r="U31" s="70"/>
      <c r="V31" s="70"/>
      <c r="W31" s="24"/>
      <c r="X31" s="24"/>
      <c r="Y31" s="24"/>
      <c r="Z31" s="69"/>
      <c r="AA31" s="23"/>
      <c r="AB31" s="24"/>
      <c r="AC31" s="24"/>
      <c r="AD31" s="24"/>
      <c r="AE31" s="24"/>
      <c r="AF31" s="23"/>
      <c r="AG31" s="23"/>
      <c r="AH31" s="23"/>
      <c r="AI31" s="24"/>
      <c r="AJ31" s="24"/>
      <c r="AK31" s="70"/>
      <c r="AL31" s="59"/>
      <c r="AM31" s="59"/>
      <c r="AN31" s="59"/>
      <c r="AO31" s="59"/>
      <c r="AP31" s="70"/>
      <c r="AQ31" s="70"/>
      <c r="AR31" s="23"/>
      <c r="AS31" s="23"/>
      <c r="AT31" s="23"/>
    </row>
    <row r="32" spans="2:62" s="72" customFormat="1" ht="11.65" customHeight="1" x14ac:dyDescent="0.25">
      <c r="B32" s="69"/>
      <c r="C32" s="70"/>
      <c r="D32" s="71"/>
      <c r="E32" s="24"/>
      <c r="F32" s="24"/>
      <c r="G32" s="24"/>
      <c r="H32" s="24"/>
      <c r="I32" s="24"/>
      <c r="J32" s="24"/>
      <c r="K32" s="24"/>
      <c r="L32" s="24"/>
      <c r="M32" s="24"/>
      <c r="N32" s="24"/>
      <c r="O32" s="24"/>
      <c r="P32" s="24"/>
      <c r="Q32" s="24"/>
      <c r="R32" s="24"/>
      <c r="S32" s="24"/>
      <c r="T32" s="24"/>
      <c r="U32" s="70"/>
      <c r="V32" s="70"/>
      <c r="W32" s="24"/>
      <c r="X32" s="24"/>
      <c r="Y32" s="24"/>
      <c r="Z32" s="69"/>
      <c r="AA32" s="23"/>
      <c r="AB32" s="24"/>
      <c r="AC32" s="24"/>
      <c r="AD32" s="24"/>
      <c r="AE32" s="24"/>
      <c r="AF32" s="23"/>
      <c r="AG32" s="23"/>
      <c r="AH32" s="23"/>
      <c r="AI32" s="24"/>
      <c r="AJ32" s="24"/>
      <c r="AK32" s="70"/>
      <c r="AL32" s="59"/>
      <c r="AM32" s="59"/>
      <c r="AN32" s="59"/>
      <c r="AO32" s="59"/>
      <c r="AP32" s="70"/>
      <c r="AQ32" s="70"/>
      <c r="AR32" s="23"/>
      <c r="AS32" s="23"/>
      <c r="AT32" s="23"/>
    </row>
    <row r="33" spans="2:46" s="72" customFormat="1" ht="11.65" customHeight="1" x14ac:dyDescent="0.25">
      <c r="B33" s="69"/>
      <c r="C33" s="70"/>
      <c r="D33" s="71"/>
      <c r="E33" s="24"/>
      <c r="F33" s="24"/>
      <c r="G33" s="24"/>
      <c r="H33" s="24"/>
      <c r="I33" s="24"/>
      <c r="J33" s="24"/>
      <c r="K33" s="24"/>
      <c r="L33" s="24"/>
      <c r="M33" s="24"/>
      <c r="N33" s="24"/>
      <c r="O33" s="24"/>
      <c r="P33" s="24"/>
      <c r="Q33" s="24"/>
      <c r="R33" s="24"/>
      <c r="S33" s="24"/>
      <c r="T33" s="24"/>
      <c r="U33" s="70"/>
      <c r="V33" s="70"/>
      <c r="W33" s="24"/>
      <c r="X33" s="24"/>
      <c r="Y33" s="24"/>
      <c r="Z33" s="69"/>
      <c r="AA33" s="23"/>
      <c r="AB33" s="24"/>
      <c r="AC33" s="24"/>
      <c r="AD33" s="24"/>
      <c r="AE33" s="24"/>
      <c r="AF33" s="23"/>
      <c r="AG33" s="23"/>
      <c r="AH33" s="23"/>
      <c r="AI33" s="24"/>
      <c r="AJ33" s="24"/>
      <c r="AK33" s="70"/>
      <c r="AL33" s="59"/>
      <c r="AM33" s="59"/>
      <c r="AN33" s="59"/>
      <c r="AO33" s="59"/>
      <c r="AP33" s="70"/>
      <c r="AQ33" s="70"/>
      <c r="AR33" s="23"/>
      <c r="AS33" s="23"/>
      <c r="AT33" s="23"/>
    </row>
    <row r="34" spans="2:46" s="72" customFormat="1" ht="11.65" customHeight="1" x14ac:dyDescent="0.25">
      <c r="B34" s="69"/>
      <c r="C34" s="70"/>
      <c r="D34" s="71"/>
      <c r="E34" s="24"/>
      <c r="F34" s="24"/>
      <c r="G34" s="24"/>
      <c r="H34" s="24"/>
      <c r="I34" s="24"/>
      <c r="J34" s="24"/>
      <c r="K34" s="24"/>
      <c r="L34" s="24"/>
      <c r="M34" s="24"/>
      <c r="N34" s="24"/>
      <c r="O34" s="24"/>
      <c r="P34" s="24"/>
      <c r="Q34" s="24"/>
      <c r="R34" s="24"/>
      <c r="S34" s="24"/>
      <c r="T34" s="24"/>
      <c r="U34" s="70"/>
      <c r="V34" s="70"/>
      <c r="W34" s="24"/>
      <c r="X34" s="24"/>
      <c r="Y34" s="24"/>
      <c r="Z34" s="69"/>
      <c r="AA34" s="23"/>
      <c r="AB34" s="24"/>
      <c r="AC34" s="24"/>
      <c r="AD34" s="24"/>
      <c r="AE34" s="24"/>
      <c r="AF34" s="23"/>
      <c r="AG34" s="23"/>
      <c r="AH34" s="23"/>
      <c r="AI34" s="24"/>
      <c r="AJ34" s="24"/>
      <c r="AK34" s="70"/>
      <c r="AL34" s="59"/>
      <c r="AM34" s="59"/>
      <c r="AN34" s="59"/>
      <c r="AO34" s="59"/>
      <c r="AP34" s="70"/>
      <c r="AQ34" s="70"/>
      <c r="AR34" s="23"/>
      <c r="AS34" s="23"/>
      <c r="AT34" s="23"/>
    </row>
    <row r="35" spans="2:46" s="72" customFormat="1" ht="12.6" customHeight="1" x14ac:dyDescent="0.25">
      <c r="B35" s="69"/>
      <c r="C35" s="70"/>
      <c r="D35" s="71"/>
      <c r="E35" s="24"/>
      <c r="F35" s="24"/>
      <c r="G35" s="24"/>
      <c r="H35" s="24"/>
      <c r="I35" s="24"/>
      <c r="J35" s="24"/>
      <c r="K35" s="24"/>
      <c r="L35" s="24"/>
      <c r="M35" s="24"/>
      <c r="N35" s="24"/>
      <c r="O35" s="24"/>
      <c r="P35" s="24"/>
      <c r="Q35" s="24"/>
      <c r="R35" s="24"/>
      <c r="S35" s="24"/>
      <c r="T35" s="24"/>
      <c r="U35" s="70"/>
      <c r="V35" s="70"/>
      <c r="W35" s="24"/>
      <c r="X35" s="24"/>
      <c r="Y35" s="24"/>
      <c r="Z35" s="69"/>
      <c r="AA35" s="23"/>
      <c r="AB35" s="24"/>
      <c r="AC35" s="24"/>
      <c r="AD35" s="24"/>
      <c r="AE35" s="24"/>
      <c r="AF35" s="23"/>
      <c r="AG35" s="23"/>
      <c r="AH35" s="23"/>
      <c r="AI35" s="24"/>
      <c r="AJ35" s="24"/>
      <c r="AK35" s="70"/>
      <c r="AL35" s="59"/>
      <c r="AM35" s="59"/>
      <c r="AN35" s="59"/>
      <c r="AO35" s="59"/>
      <c r="AP35" s="70"/>
      <c r="AQ35" s="70"/>
      <c r="AR35" s="23"/>
      <c r="AS35" s="23"/>
      <c r="AT35" s="23"/>
    </row>
    <row r="36" spans="2:46" s="72" customFormat="1" ht="12.6" customHeight="1" x14ac:dyDescent="0.25">
      <c r="B36" s="69"/>
      <c r="C36" s="70"/>
      <c r="D36" s="71"/>
      <c r="E36" s="24"/>
      <c r="F36" s="24"/>
      <c r="G36" s="24"/>
      <c r="H36" s="24"/>
      <c r="I36" s="24"/>
      <c r="J36" s="24"/>
      <c r="K36" s="24"/>
      <c r="L36" s="24"/>
      <c r="M36" s="24"/>
      <c r="N36" s="24"/>
      <c r="O36" s="24"/>
      <c r="P36" s="24"/>
      <c r="Q36" s="24"/>
      <c r="R36" s="24"/>
      <c r="S36" s="24"/>
      <c r="T36" s="24"/>
      <c r="U36" s="70"/>
      <c r="V36" s="70"/>
      <c r="W36" s="24"/>
      <c r="X36" s="24"/>
      <c r="Y36" s="24"/>
      <c r="Z36" s="69"/>
      <c r="AA36" s="23"/>
      <c r="AB36" s="24"/>
      <c r="AC36" s="24"/>
      <c r="AD36" s="24"/>
      <c r="AE36" s="24"/>
      <c r="AF36" s="23"/>
      <c r="AG36" s="23"/>
      <c r="AH36" s="23"/>
      <c r="AI36" s="24"/>
      <c r="AJ36" s="24"/>
      <c r="AK36" s="70"/>
      <c r="AL36" s="59"/>
      <c r="AM36" s="59"/>
      <c r="AN36" s="59"/>
      <c r="AO36" s="59"/>
      <c r="AP36" s="70"/>
      <c r="AQ36" s="70"/>
      <c r="AR36" s="23"/>
      <c r="AS36" s="23"/>
      <c r="AT36" s="23"/>
    </row>
    <row r="37" spans="2:46" s="72" customFormat="1" ht="11.65" customHeight="1" x14ac:dyDescent="0.25">
      <c r="B37" s="69"/>
      <c r="C37" s="70"/>
      <c r="D37" s="71"/>
      <c r="E37" s="24"/>
      <c r="F37" s="24"/>
      <c r="G37" s="24"/>
      <c r="H37" s="24"/>
      <c r="I37" s="24"/>
      <c r="J37" s="24"/>
      <c r="K37" s="24"/>
      <c r="L37" s="24"/>
      <c r="M37" s="24"/>
      <c r="N37" s="24"/>
      <c r="O37" s="24"/>
      <c r="P37" s="24"/>
      <c r="Q37" s="24"/>
      <c r="R37" s="24"/>
      <c r="S37" s="24"/>
      <c r="T37" s="24"/>
      <c r="U37" s="70"/>
      <c r="V37" s="70"/>
      <c r="W37" s="24"/>
      <c r="X37" s="24"/>
      <c r="Y37" s="24"/>
      <c r="Z37" s="69"/>
      <c r="AA37" s="23"/>
      <c r="AB37" s="24"/>
      <c r="AC37" s="24"/>
      <c r="AD37" s="24"/>
      <c r="AE37" s="24"/>
      <c r="AF37" s="23"/>
      <c r="AG37" s="23"/>
      <c r="AH37" s="23"/>
      <c r="AI37" s="24"/>
      <c r="AJ37" s="24"/>
      <c r="AK37" s="70"/>
      <c r="AL37" s="59"/>
      <c r="AM37" s="59"/>
      <c r="AN37" s="59"/>
      <c r="AO37" s="59"/>
      <c r="AP37" s="70"/>
      <c r="AQ37" s="70"/>
      <c r="AR37" s="23"/>
      <c r="AS37" s="23"/>
      <c r="AT37" s="23"/>
    </row>
    <row r="38" spans="2:46" s="72" customFormat="1" ht="11.65" customHeight="1" x14ac:dyDescent="0.25">
      <c r="B38" s="69"/>
      <c r="C38" s="70"/>
      <c r="D38" s="71"/>
      <c r="E38" s="24"/>
      <c r="F38" s="24"/>
      <c r="G38" s="24"/>
      <c r="H38" s="24"/>
      <c r="I38" s="24"/>
      <c r="J38" s="24"/>
      <c r="K38" s="24"/>
      <c r="L38" s="24"/>
      <c r="M38" s="24"/>
      <c r="N38" s="24"/>
      <c r="O38" s="24"/>
      <c r="P38" s="24"/>
      <c r="Q38" s="24"/>
      <c r="R38" s="24"/>
      <c r="S38" s="24"/>
      <c r="T38" s="24"/>
      <c r="U38" s="70"/>
      <c r="V38" s="70"/>
      <c r="W38" s="24"/>
      <c r="X38" s="24"/>
      <c r="Y38" s="24"/>
      <c r="Z38" s="69"/>
      <c r="AA38" s="23"/>
      <c r="AB38" s="24"/>
      <c r="AC38" s="24"/>
      <c r="AD38" s="24"/>
      <c r="AE38" s="24"/>
      <c r="AF38" s="23"/>
      <c r="AG38" s="23"/>
      <c r="AH38" s="23"/>
      <c r="AI38" s="24"/>
      <c r="AJ38" s="24"/>
      <c r="AK38" s="70"/>
      <c r="AL38" s="59"/>
      <c r="AM38" s="59"/>
      <c r="AN38" s="59"/>
      <c r="AO38" s="59"/>
      <c r="AP38" s="70"/>
      <c r="AQ38" s="70"/>
      <c r="AR38" s="23"/>
      <c r="AS38" s="23"/>
      <c r="AT38" s="23"/>
    </row>
    <row r="39" spans="2:46" s="72" customFormat="1" ht="14.1" customHeight="1" x14ac:dyDescent="0.25">
      <c r="C39" s="59"/>
      <c r="D39" s="23"/>
      <c r="E39" s="23"/>
      <c r="F39" s="23"/>
      <c r="G39" s="23"/>
      <c r="H39" s="23"/>
      <c r="I39" s="23"/>
      <c r="J39" s="23"/>
      <c r="K39" s="23"/>
      <c r="L39" s="23"/>
      <c r="M39" s="23"/>
      <c r="N39" s="23"/>
      <c r="O39" s="23"/>
      <c r="P39" s="23"/>
      <c r="Q39" s="23"/>
      <c r="R39" s="23"/>
      <c r="S39" s="23"/>
      <c r="T39" s="23"/>
      <c r="U39" s="59"/>
      <c r="V39" s="59"/>
      <c r="W39" s="23"/>
      <c r="X39" s="23"/>
      <c r="Y39" s="23"/>
      <c r="Z39" s="69"/>
      <c r="AA39" s="23"/>
      <c r="AB39" s="24"/>
      <c r="AC39" s="24"/>
      <c r="AD39" s="24"/>
      <c r="AE39" s="24"/>
      <c r="AF39" s="23"/>
      <c r="AG39" s="23"/>
      <c r="AH39" s="23"/>
      <c r="AI39" s="24"/>
      <c r="AJ39" s="24"/>
      <c r="AK39" s="70"/>
      <c r="AL39" s="59"/>
      <c r="AM39" s="59"/>
      <c r="AN39" s="59"/>
      <c r="AO39" s="59"/>
      <c r="AP39" s="70"/>
      <c r="AQ39" s="70"/>
      <c r="AR39" s="23"/>
      <c r="AS39" s="23"/>
      <c r="AT39" s="23"/>
    </row>
    <row r="40" spans="2:46" s="72" customFormat="1" ht="11.65" customHeight="1" x14ac:dyDescent="0.25">
      <c r="C40" s="59"/>
      <c r="D40" s="23"/>
      <c r="E40" s="23"/>
      <c r="F40" s="23"/>
      <c r="G40" s="23"/>
      <c r="H40" s="23"/>
      <c r="I40" s="23"/>
      <c r="J40" s="23"/>
      <c r="K40" s="23"/>
      <c r="L40" s="23"/>
      <c r="M40" s="23"/>
      <c r="N40" s="23"/>
      <c r="O40" s="23"/>
      <c r="P40" s="23"/>
      <c r="Q40" s="23"/>
      <c r="R40" s="23"/>
      <c r="S40" s="23"/>
      <c r="T40" s="23"/>
      <c r="U40" s="59"/>
      <c r="V40" s="59"/>
      <c r="W40" s="23"/>
      <c r="X40" s="23"/>
      <c r="Y40" s="23"/>
      <c r="Z40" s="69"/>
      <c r="AA40" s="23"/>
      <c r="AB40" s="24"/>
      <c r="AC40" s="24"/>
      <c r="AD40" s="24"/>
      <c r="AE40" s="24"/>
      <c r="AF40" s="23"/>
      <c r="AG40" s="23"/>
      <c r="AH40" s="23"/>
      <c r="AI40" s="24"/>
      <c r="AJ40" s="24"/>
      <c r="AK40" s="70"/>
      <c r="AL40" s="59"/>
      <c r="AM40" s="59"/>
      <c r="AN40" s="59"/>
      <c r="AO40" s="59"/>
      <c r="AP40" s="70"/>
      <c r="AQ40" s="70"/>
      <c r="AR40" s="23"/>
      <c r="AS40" s="23"/>
      <c r="AT40" s="23"/>
    </row>
    <row r="41" spans="2:46" s="72" customFormat="1" ht="11.65" customHeight="1" x14ac:dyDescent="0.25">
      <c r="C41" s="59"/>
      <c r="D41" s="23"/>
      <c r="E41" s="23"/>
      <c r="F41" s="23"/>
      <c r="G41" s="23"/>
      <c r="H41" s="23"/>
      <c r="I41" s="23"/>
      <c r="J41" s="23"/>
      <c r="K41" s="23"/>
      <c r="L41" s="23"/>
      <c r="M41" s="23"/>
      <c r="N41" s="23"/>
      <c r="O41" s="23"/>
      <c r="P41" s="23"/>
      <c r="Q41" s="23"/>
      <c r="R41" s="23"/>
      <c r="S41" s="23"/>
      <c r="T41" s="23"/>
      <c r="U41" s="59"/>
      <c r="V41" s="59"/>
      <c r="W41" s="23"/>
      <c r="X41" s="23"/>
      <c r="Y41" s="23"/>
      <c r="Z41" s="69"/>
      <c r="AA41" s="23"/>
      <c r="AB41" s="24"/>
      <c r="AC41" s="24"/>
      <c r="AD41" s="24"/>
      <c r="AE41" s="24"/>
      <c r="AF41" s="23"/>
      <c r="AG41" s="23"/>
      <c r="AH41" s="23"/>
      <c r="AI41" s="24"/>
      <c r="AJ41" s="24"/>
      <c r="AK41" s="70"/>
      <c r="AL41" s="59"/>
      <c r="AM41" s="59"/>
      <c r="AN41" s="59"/>
      <c r="AO41" s="59"/>
      <c r="AP41" s="70"/>
      <c r="AQ41" s="70"/>
      <c r="AR41" s="23"/>
      <c r="AS41" s="23"/>
      <c r="AT41" s="23"/>
    </row>
    <row r="42" spans="2:46" s="72" customFormat="1" ht="11.65" customHeight="1" x14ac:dyDescent="0.25">
      <c r="C42" s="59"/>
      <c r="D42" s="23"/>
      <c r="E42" s="23"/>
      <c r="F42" s="23"/>
      <c r="G42" s="23"/>
      <c r="H42" s="23"/>
      <c r="I42" s="23"/>
      <c r="J42" s="23"/>
      <c r="K42" s="23"/>
      <c r="L42" s="23"/>
      <c r="M42" s="23"/>
      <c r="N42" s="23"/>
      <c r="O42" s="23"/>
      <c r="P42" s="23"/>
      <c r="Q42" s="23"/>
      <c r="R42" s="23"/>
      <c r="S42" s="23"/>
      <c r="T42" s="23"/>
      <c r="U42" s="59"/>
      <c r="V42" s="59"/>
      <c r="W42" s="23"/>
      <c r="X42" s="23"/>
      <c r="Y42" s="23"/>
      <c r="Z42" s="69"/>
      <c r="AA42" s="23"/>
      <c r="AB42" s="24"/>
      <c r="AC42" s="24"/>
      <c r="AD42" s="24"/>
      <c r="AE42" s="24"/>
      <c r="AF42" s="23"/>
      <c r="AG42" s="23"/>
      <c r="AH42" s="23"/>
      <c r="AI42" s="24"/>
      <c r="AJ42" s="24"/>
      <c r="AK42" s="70"/>
      <c r="AL42" s="59"/>
      <c r="AM42" s="59"/>
      <c r="AN42" s="59"/>
      <c r="AO42" s="59"/>
      <c r="AP42" s="70"/>
      <c r="AQ42" s="70"/>
      <c r="AR42" s="23"/>
      <c r="AS42" s="23"/>
      <c r="AT42" s="23"/>
    </row>
  </sheetData>
  <sheetProtection selectLockedCells="1" selectUnlockedCells="1"/>
  <mergeCells count="55">
    <mergeCell ref="AM7:AT7"/>
    <mergeCell ref="AU7:BJ8"/>
    <mergeCell ref="B7:C7"/>
    <mergeCell ref="D7:Z7"/>
    <mergeCell ref="AA7:AB7"/>
    <mergeCell ref="AC7:AJ7"/>
    <mergeCell ref="AK7:AL7"/>
    <mergeCell ref="C5:Q6"/>
    <mergeCell ref="R5:AI6"/>
    <mergeCell ref="AJ5:AU6"/>
    <mergeCell ref="B2:B5"/>
    <mergeCell ref="AV6:BJ6"/>
    <mergeCell ref="C2:Q4"/>
    <mergeCell ref="R2:AI4"/>
    <mergeCell ref="AJ2:AU2"/>
    <mergeCell ref="AJ3:AU3"/>
    <mergeCell ref="AJ4:AU4"/>
    <mergeCell ref="AU9:BJ9"/>
    <mergeCell ref="B10:D10"/>
    <mergeCell ref="E10:T10"/>
    <mergeCell ref="U10:AT10"/>
    <mergeCell ref="AU10:BJ10"/>
    <mergeCell ref="K11:M11"/>
    <mergeCell ref="B8:C8"/>
    <mergeCell ref="D8:AL8"/>
    <mergeCell ref="AN8:AT8"/>
    <mergeCell ref="B9:AT9"/>
    <mergeCell ref="B11:B12"/>
    <mergeCell ref="C11:C12"/>
    <mergeCell ref="D11:D12"/>
    <mergeCell ref="E11:G11"/>
    <mergeCell ref="H11:J11"/>
    <mergeCell ref="AE11:AE12"/>
    <mergeCell ref="N11:P11"/>
    <mergeCell ref="Q11:S11"/>
    <mergeCell ref="U11:U12"/>
    <mergeCell ref="V11:V12"/>
    <mergeCell ref="W11:W12"/>
    <mergeCell ref="X11:Y11"/>
    <mergeCell ref="Z11:Z12"/>
    <mergeCell ref="AA11:AA12"/>
    <mergeCell ref="AB11:AB12"/>
    <mergeCell ref="AC11:AC12"/>
    <mergeCell ref="AD11:AD12"/>
    <mergeCell ref="AF11:AH11"/>
    <mergeCell ref="AI11:AI12"/>
    <mergeCell ref="AJ11:AJ12"/>
    <mergeCell ref="AK11:AQ11"/>
    <mergeCell ref="BC11:BF11"/>
    <mergeCell ref="BG11:BJ11"/>
    <mergeCell ref="AR11:AR12"/>
    <mergeCell ref="AS11:AS12"/>
    <mergeCell ref="AT11:AT12"/>
    <mergeCell ref="AU11:AX11"/>
    <mergeCell ref="AY11:BB11"/>
  </mergeCells>
  <dataValidations count="10">
    <dataValidation type="list" operator="equal" allowBlank="1" showErrorMessage="1" sqref="AB13:AB42">
      <formula1>"Alcaldía Local,Central,Sectorial,"</formula1>
      <formula2>0</formula2>
    </dataValidation>
    <dataValidation type="list" operator="equal" allowBlank="1" showErrorMessage="1" sqref="AC13:AC42">
      <formula1>"Coeficiente,Índice o razón,Porcentaje,Tasa,Valor absoluto"</formula1>
      <formula2>0</formula2>
    </dataValidation>
    <dataValidation type="list" operator="equal" allowBlank="1" showErrorMessage="1" sqref="AD13:AD42">
      <formula1>"Diario,Semanal,Mensual,Bimestral ,Trimestral,Semestral ,Anual"</formula1>
      <formula2>0</formula2>
    </dataValidation>
    <dataValidation type="list" operator="equal" allowBlank="1" showErrorMessage="1" sqref="AE13:AE42">
      <formula1>"Alta ,Media ,Baja"</formula1>
      <formula2>0</formula2>
    </dataValidation>
    <dataValidation type="list" operator="equal" allowBlank="1" showErrorMessage="1" sqref="AI13:AI42">
      <formula1>"Gestión"</formula1>
      <formula2>0</formula2>
    </dataValidation>
    <dataValidation type="list" operator="equal" allowBlank="1" showErrorMessage="1" sqref="AJ13:AJ42">
      <formula1>",Distrital ,Dsitrital-Rural ,Distrital- Urbano,Entidad ,Localidad,UPZ,Departamental,Regional,Nacional"</formula1>
      <formula2>0</formula2>
    </dataValidation>
    <dataValidation type="list" operator="equal" allowBlank="1" showErrorMessage="1" sqref="AP20:AQ42">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Z20:Z42">
      <formula1>"Eficacia,Eficiencia,Efectividad,"</formula1>
      <formula2>0</formula2>
    </dataValidation>
    <dataValidation operator="equal" allowBlank="1" showErrorMessage="1" sqref="AK7">
      <formula1>0</formula1>
      <formula2>0</formula2>
    </dataValidation>
    <dataValidation type="list" operator="equal" allowBlank="1" showErrorMessage="1" sqref="AK20:AK42">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'D:\AAA SDSCJ CPAD\OAP\POA\[3.1 DAJ Ajustado 14-01-2022.xlsx]datos'!#REF!</xm:f>
          </x14:formula1>
          <xm:sqref>AO13:AO19 AK13:AK19</xm:sqref>
        </x14:dataValidation>
        <x14:dataValidation type="list" operator="equal" allowBlank="1" showErrorMessage="1">
          <x14:formula1>
            <xm:f>'D:\AAA SDSCJ CPAD\OAP\POA\[3.1 DAJ Ajustado 14-01-2022.xlsx]datos'!#REF!</xm:f>
          </x14:formula1>
          <xm:sqref>AP13:AQ19</xm:sqref>
        </x14:dataValidation>
        <x14:dataValidation type="list" allowBlank="1" showInputMessage="1" showErrorMessage="1">
          <x14:formula1>
            <xm:f>'C:\Users\luis.arias\Downloads\[F-DS-524_V.xlsx]datos'!#REF!</xm:f>
          </x14:formula1>
          <xm:sqref>AM7:AT7</xm:sqref>
        </x14:dataValidation>
        <x14:dataValidation type="list" errorStyle="information" operator="equal" showInputMessage="1" showErrorMessage="1" prompt="Escoja el Proceso del Menú desplegable">
          <x14:formula1>
            <xm:f>'C:\Users\luis.arias\Downloads\[F-DS-524_V.xlsx]datos'!#REF!</xm:f>
          </x14:formula1>
          <xm:sqref>D7:Z7</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K173"/>
  <sheetViews>
    <sheetView showGridLines="0" topLeftCell="AR1" zoomScale="70" zoomScaleNormal="70" workbookViewId="0">
      <selection activeCell="AU7" sqref="AU7:BJ8"/>
    </sheetView>
  </sheetViews>
  <sheetFormatPr baseColWidth="10" defaultColWidth="20.5703125" defaultRowHeight="12.75" customHeight="1" x14ac:dyDescent="0.25"/>
  <cols>
    <col min="1" max="1" width="2" style="23" customWidth="1"/>
    <col min="2" max="2" width="10" style="23" customWidth="1"/>
    <col min="3" max="3" width="57.28515625" style="59" customWidth="1"/>
    <col min="4" max="4" width="12.140625" style="23" customWidth="1"/>
    <col min="5" max="20" width="11.42578125" style="23" customWidth="1"/>
    <col min="21" max="21" width="47.42578125" style="59" customWidth="1"/>
    <col min="22" max="22" width="67.42578125" style="59" customWidth="1"/>
    <col min="23" max="23" width="21.28515625" style="23" customWidth="1"/>
    <col min="24" max="24" width="27.42578125" style="23" customWidth="1"/>
    <col min="25" max="25" width="29.5703125" style="23" customWidth="1"/>
    <col min="26" max="26" width="21.28515625" style="72" customWidth="1"/>
    <col min="27" max="27" width="21.42578125" style="72" customWidth="1"/>
    <col min="28" max="28" width="20.85546875" style="72" customWidth="1"/>
    <col min="29" max="29" width="21.28515625" style="72" customWidth="1"/>
    <col min="30" max="30" width="21" style="72" customWidth="1"/>
    <col min="31" max="31" width="21.42578125" style="72" customWidth="1"/>
    <col min="32" max="34" width="15.140625" style="72" customWidth="1"/>
    <col min="35" max="36" width="19.85546875" style="72" customWidth="1"/>
    <col min="37" max="37" width="47" style="73" customWidth="1"/>
    <col min="38" max="38" width="28.42578125" style="73" customWidth="1"/>
    <col min="39" max="39" width="21.42578125" style="73" customWidth="1"/>
    <col min="40" max="41" width="19" style="73" customWidth="1"/>
    <col min="42" max="42" width="26" style="73" customWidth="1"/>
    <col min="43" max="43" width="20.42578125" style="73" customWidth="1"/>
    <col min="44" max="46" width="22.85546875" style="72" customWidth="1"/>
    <col min="47" max="48" width="26" style="72" customWidth="1"/>
    <col min="49" max="49" width="71.7109375" style="72" customWidth="1"/>
    <col min="50" max="50" width="34.5703125" style="23" customWidth="1"/>
    <col min="51" max="62" width="26" style="23" customWidth="1"/>
    <col min="63" max="250" width="20.5703125" style="23" customWidth="1"/>
    <col min="251" max="16384" width="20.5703125" style="23"/>
  </cols>
  <sheetData>
    <row r="1" spans="1:63" s="21" customFormat="1" ht="31.5" customHeight="1" thickBot="1" x14ac:dyDescent="0.3">
      <c r="C1" s="22"/>
      <c r="U1" s="22"/>
      <c r="V1" s="22"/>
      <c r="Z1" s="61"/>
      <c r="AA1" s="61"/>
      <c r="AB1" s="61"/>
      <c r="AC1" s="61"/>
      <c r="AD1" s="61"/>
      <c r="AE1" s="61"/>
      <c r="AF1" s="61"/>
      <c r="AG1" s="61"/>
      <c r="AH1" s="61"/>
      <c r="AI1" s="61"/>
      <c r="AJ1" s="61"/>
      <c r="AK1" s="62"/>
      <c r="AL1" s="62"/>
      <c r="AM1" s="62"/>
      <c r="AN1" s="62"/>
      <c r="AO1" s="62"/>
      <c r="AP1" s="62"/>
      <c r="AQ1" s="62"/>
      <c r="AR1" s="61"/>
      <c r="AS1" s="61"/>
      <c r="AT1" s="61"/>
      <c r="AU1" s="61"/>
      <c r="AV1" s="61"/>
      <c r="AW1" s="61"/>
    </row>
    <row r="2" spans="1:63" s="779" customFormat="1" ht="15.75" customHeight="1" thickBot="1" x14ac:dyDescent="0.3">
      <c r="A2" s="776"/>
      <c r="B2" s="836" t="s">
        <v>232</v>
      </c>
      <c r="C2" s="839" t="s">
        <v>41</v>
      </c>
      <c r="D2" s="840"/>
      <c r="E2" s="840"/>
      <c r="F2" s="840"/>
      <c r="G2" s="840"/>
      <c r="H2" s="840"/>
      <c r="I2" s="840"/>
      <c r="J2" s="840"/>
      <c r="K2" s="840"/>
      <c r="L2" s="840"/>
      <c r="M2" s="840"/>
      <c r="N2" s="840"/>
      <c r="O2" s="840"/>
      <c r="P2" s="840"/>
      <c r="Q2" s="841"/>
      <c r="R2" s="848" t="s">
        <v>42</v>
      </c>
      <c r="S2" s="849"/>
      <c r="T2" s="849"/>
      <c r="U2" s="849"/>
      <c r="V2" s="849"/>
      <c r="W2" s="849"/>
      <c r="X2" s="849"/>
      <c r="Y2" s="849"/>
      <c r="Z2" s="849"/>
      <c r="AA2" s="849"/>
      <c r="AB2" s="849"/>
      <c r="AC2" s="849"/>
      <c r="AD2" s="849"/>
      <c r="AE2" s="849"/>
      <c r="AF2" s="849"/>
      <c r="AG2" s="849"/>
      <c r="AH2" s="849"/>
      <c r="AI2" s="850"/>
      <c r="AJ2" s="857" t="s">
        <v>43</v>
      </c>
      <c r="AK2" s="858"/>
      <c r="AL2" s="858"/>
      <c r="AM2" s="858"/>
      <c r="AN2" s="858"/>
      <c r="AO2" s="858"/>
      <c r="AP2" s="858"/>
      <c r="AQ2" s="858"/>
      <c r="AR2" s="858"/>
      <c r="AS2" s="858"/>
      <c r="AT2" s="858"/>
      <c r="AU2" s="859"/>
      <c r="AV2" s="794" t="s">
        <v>44</v>
      </c>
      <c r="AW2" s="794"/>
      <c r="AX2" s="794"/>
      <c r="AY2" s="794"/>
      <c r="AZ2" s="794"/>
      <c r="BA2" s="794"/>
      <c r="BB2" s="794"/>
      <c r="BC2" s="794"/>
      <c r="BD2" s="794"/>
      <c r="BE2" s="794"/>
      <c r="BF2" s="794"/>
      <c r="BG2" s="794"/>
      <c r="BH2" s="794"/>
      <c r="BI2" s="794"/>
      <c r="BJ2" s="795"/>
      <c r="BK2" s="776"/>
    </row>
    <row r="3" spans="1:63" s="779" customFormat="1" ht="14.25" customHeight="1" thickBot="1" x14ac:dyDescent="0.3">
      <c r="A3" s="780"/>
      <c r="B3" s="837"/>
      <c r="C3" s="842"/>
      <c r="D3" s="843"/>
      <c r="E3" s="843"/>
      <c r="F3" s="843"/>
      <c r="G3" s="843"/>
      <c r="H3" s="843"/>
      <c r="I3" s="843"/>
      <c r="J3" s="843"/>
      <c r="K3" s="843"/>
      <c r="L3" s="843"/>
      <c r="M3" s="843"/>
      <c r="N3" s="843"/>
      <c r="O3" s="843"/>
      <c r="P3" s="843"/>
      <c r="Q3" s="844"/>
      <c r="R3" s="851"/>
      <c r="S3" s="852"/>
      <c r="T3" s="852"/>
      <c r="U3" s="852"/>
      <c r="V3" s="852"/>
      <c r="W3" s="852"/>
      <c r="X3" s="852"/>
      <c r="Y3" s="852"/>
      <c r="Z3" s="852"/>
      <c r="AA3" s="852"/>
      <c r="AB3" s="852"/>
      <c r="AC3" s="852"/>
      <c r="AD3" s="852"/>
      <c r="AE3" s="852"/>
      <c r="AF3" s="852"/>
      <c r="AG3" s="852"/>
      <c r="AH3" s="852"/>
      <c r="AI3" s="853"/>
      <c r="AJ3" s="857" t="s">
        <v>45</v>
      </c>
      <c r="AK3" s="858"/>
      <c r="AL3" s="858"/>
      <c r="AM3" s="858"/>
      <c r="AN3" s="858"/>
      <c r="AO3" s="858"/>
      <c r="AP3" s="858"/>
      <c r="AQ3" s="858"/>
      <c r="AR3" s="858"/>
      <c r="AS3" s="858"/>
      <c r="AT3" s="858"/>
      <c r="AU3" s="859"/>
      <c r="AV3" s="796"/>
      <c r="AW3" s="796"/>
      <c r="AX3" s="796"/>
      <c r="AY3" s="796"/>
      <c r="AZ3" s="796"/>
      <c r="BA3" s="796"/>
      <c r="BB3" s="796"/>
      <c r="BC3" s="796"/>
      <c r="BD3" s="796"/>
      <c r="BE3" s="796"/>
      <c r="BF3" s="796"/>
      <c r="BG3" s="796"/>
      <c r="BH3" s="796"/>
      <c r="BI3" s="796"/>
      <c r="BJ3" s="797"/>
      <c r="BK3" s="780"/>
    </row>
    <row r="4" spans="1:63" s="779" customFormat="1" ht="12" customHeight="1" thickBot="1" x14ac:dyDescent="0.3">
      <c r="A4" s="780"/>
      <c r="B4" s="837"/>
      <c r="C4" s="845"/>
      <c r="D4" s="846"/>
      <c r="E4" s="846"/>
      <c r="F4" s="846"/>
      <c r="G4" s="846"/>
      <c r="H4" s="846"/>
      <c r="I4" s="846"/>
      <c r="J4" s="846"/>
      <c r="K4" s="846"/>
      <c r="L4" s="846"/>
      <c r="M4" s="846"/>
      <c r="N4" s="846"/>
      <c r="O4" s="846"/>
      <c r="P4" s="846"/>
      <c r="Q4" s="847"/>
      <c r="R4" s="854"/>
      <c r="S4" s="855"/>
      <c r="T4" s="855"/>
      <c r="U4" s="855"/>
      <c r="V4" s="855"/>
      <c r="W4" s="855"/>
      <c r="X4" s="855"/>
      <c r="Y4" s="855"/>
      <c r="Z4" s="855"/>
      <c r="AA4" s="855"/>
      <c r="AB4" s="855"/>
      <c r="AC4" s="855"/>
      <c r="AD4" s="855"/>
      <c r="AE4" s="855"/>
      <c r="AF4" s="855"/>
      <c r="AG4" s="855"/>
      <c r="AH4" s="855"/>
      <c r="AI4" s="856"/>
      <c r="AJ4" s="857" t="s">
        <v>46</v>
      </c>
      <c r="AK4" s="858"/>
      <c r="AL4" s="858"/>
      <c r="AM4" s="858"/>
      <c r="AN4" s="858"/>
      <c r="AO4" s="858"/>
      <c r="AP4" s="858"/>
      <c r="AQ4" s="858"/>
      <c r="AR4" s="858"/>
      <c r="AS4" s="858"/>
      <c r="AT4" s="858"/>
      <c r="AU4" s="859"/>
      <c r="AV4" s="796"/>
      <c r="AW4" s="796"/>
      <c r="AX4" s="796"/>
      <c r="AY4" s="796"/>
      <c r="AZ4" s="796"/>
      <c r="BA4" s="796"/>
      <c r="BB4" s="796"/>
      <c r="BC4" s="796"/>
      <c r="BD4" s="796"/>
      <c r="BE4" s="796"/>
      <c r="BF4" s="796"/>
      <c r="BG4" s="796"/>
      <c r="BH4" s="796"/>
      <c r="BI4" s="796"/>
      <c r="BJ4" s="797"/>
      <c r="BK4" s="780"/>
    </row>
    <row r="5" spans="1:63" s="779" customFormat="1" ht="14.25" customHeight="1" x14ac:dyDescent="0.25">
      <c r="A5" s="780"/>
      <c r="B5" s="838"/>
      <c r="C5" s="839" t="s">
        <v>47</v>
      </c>
      <c r="D5" s="840"/>
      <c r="E5" s="840"/>
      <c r="F5" s="840"/>
      <c r="G5" s="840"/>
      <c r="H5" s="840"/>
      <c r="I5" s="840"/>
      <c r="J5" s="840"/>
      <c r="K5" s="840"/>
      <c r="L5" s="840"/>
      <c r="M5" s="840"/>
      <c r="N5" s="840"/>
      <c r="O5" s="840"/>
      <c r="P5" s="840"/>
      <c r="Q5" s="841"/>
      <c r="R5" s="848" t="s">
        <v>48</v>
      </c>
      <c r="S5" s="849"/>
      <c r="T5" s="849"/>
      <c r="U5" s="849"/>
      <c r="V5" s="849"/>
      <c r="W5" s="849"/>
      <c r="X5" s="849"/>
      <c r="Y5" s="849"/>
      <c r="Z5" s="849"/>
      <c r="AA5" s="849"/>
      <c r="AB5" s="849"/>
      <c r="AC5" s="849"/>
      <c r="AD5" s="849"/>
      <c r="AE5" s="849"/>
      <c r="AF5" s="849"/>
      <c r="AG5" s="849"/>
      <c r="AH5" s="849"/>
      <c r="AI5" s="850"/>
      <c r="AJ5" s="839" t="s">
        <v>49</v>
      </c>
      <c r="AK5" s="840"/>
      <c r="AL5" s="840"/>
      <c r="AM5" s="840"/>
      <c r="AN5" s="840"/>
      <c r="AO5" s="840"/>
      <c r="AP5" s="840"/>
      <c r="AQ5" s="840"/>
      <c r="AR5" s="840"/>
      <c r="AS5" s="840"/>
      <c r="AT5" s="840"/>
      <c r="AU5" s="841"/>
      <c r="AV5" s="798"/>
      <c r="AW5" s="798"/>
      <c r="AX5" s="798"/>
      <c r="AY5" s="798"/>
      <c r="AZ5" s="798"/>
      <c r="BA5" s="798"/>
      <c r="BB5" s="798"/>
      <c r="BC5" s="798"/>
      <c r="BD5" s="798"/>
      <c r="BE5" s="798"/>
      <c r="BF5" s="798"/>
      <c r="BG5" s="798"/>
      <c r="BH5" s="798"/>
      <c r="BI5" s="798"/>
      <c r="BJ5" s="799"/>
      <c r="BK5" s="780"/>
    </row>
    <row r="6" spans="1:63" s="779" customFormat="1" ht="12.75" customHeight="1" thickBot="1" x14ac:dyDescent="0.3">
      <c r="A6" s="776"/>
      <c r="B6" s="780"/>
      <c r="C6" s="845"/>
      <c r="D6" s="846"/>
      <c r="E6" s="846"/>
      <c r="F6" s="846"/>
      <c r="G6" s="846"/>
      <c r="H6" s="846"/>
      <c r="I6" s="846"/>
      <c r="J6" s="846"/>
      <c r="K6" s="846"/>
      <c r="L6" s="846"/>
      <c r="M6" s="846"/>
      <c r="N6" s="846"/>
      <c r="O6" s="846"/>
      <c r="P6" s="846"/>
      <c r="Q6" s="847"/>
      <c r="R6" s="854"/>
      <c r="S6" s="855"/>
      <c r="T6" s="855"/>
      <c r="U6" s="855"/>
      <c r="V6" s="855"/>
      <c r="W6" s="855"/>
      <c r="X6" s="855"/>
      <c r="Y6" s="855"/>
      <c r="Z6" s="855"/>
      <c r="AA6" s="855"/>
      <c r="AB6" s="855"/>
      <c r="AC6" s="855"/>
      <c r="AD6" s="855"/>
      <c r="AE6" s="855"/>
      <c r="AF6" s="855"/>
      <c r="AG6" s="855"/>
      <c r="AH6" s="855"/>
      <c r="AI6" s="856"/>
      <c r="AJ6" s="845"/>
      <c r="AK6" s="846"/>
      <c r="AL6" s="846"/>
      <c r="AM6" s="846"/>
      <c r="AN6" s="846"/>
      <c r="AO6" s="846"/>
      <c r="AP6" s="846"/>
      <c r="AQ6" s="846"/>
      <c r="AR6" s="846"/>
      <c r="AS6" s="846"/>
      <c r="AT6" s="846"/>
      <c r="AU6" s="847"/>
      <c r="AV6" s="882">
        <v>3</v>
      </c>
      <c r="AW6" s="882"/>
      <c r="AX6" s="882"/>
      <c r="AY6" s="882"/>
      <c r="AZ6" s="882"/>
      <c r="BA6" s="882"/>
      <c r="BB6" s="882"/>
      <c r="BC6" s="882"/>
      <c r="BD6" s="882"/>
      <c r="BE6" s="882"/>
      <c r="BF6" s="882"/>
      <c r="BG6" s="882"/>
      <c r="BH6" s="882"/>
      <c r="BI6" s="882"/>
      <c r="BJ6" s="883"/>
      <c r="BK6" s="776"/>
    </row>
    <row r="7" spans="1:63" s="785" customFormat="1" ht="18.75" customHeight="1" x14ac:dyDescent="0.25">
      <c r="B7" s="884" t="s">
        <v>50</v>
      </c>
      <c r="C7" s="885"/>
      <c r="D7" s="886"/>
      <c r="E7" s="886"/>
      <c r="F7" s="886"/>
      <c r="G7" s="886"/>
      <c r="H7" s="886"/>
      <c r="I7" s="886"/>
      <c r="J7" s="886"/>
      <c r="K7" s="886"/>
      <c r="L7" s="886"/>
      <c r="M7" s="886"/>
      <c r="N7" s="886"/>
      <c r="O7" s="886"/>
      <c r="P7" s="886"/>
      <c r="Q7" s="886"/>
      <c r="R7" s="886"/>
      <c r="S7" s="886"/>
      <c r="T7" s="886"/>
      <c r="U7" s="886"/>
      <c r="V7" s="886"/>
      <c r="W7" s="886"/>
      <c r="X7" s="886"/>
      <c r="Y7" s="886"/>
      <c r="Z7" s="886"/>
      <c r="AA7" s="887" t="s">
        <v>51</v>
      </c>
      <c r="AB7" s="887"/>
      <c r="AC7" s="888" t="s">
        <v>1377</v>
      </c>
      <c r="AD7" s="888"/>
      <c r="AE7" s="888"/>
      <c r="AF7" s="888"/>
      <c r="AG7" s="888"/>
      <c r="AH7" s="888"/>
      <c r="AI7" s="888"/>
      <c r="AJ7" s="888"/>
      <c r="AK7" s="889" t="s">
        <v>52</v>
      </c>
      <c r="AL7" s="889"/>
      <c r="AM7" s="890"/>
      <c r="AN7" s="890"/>
      <c r="AO7" s="890"/>
      <c r="AP7" s="890"/>
      <c r="AQ7" s="890"/>
      <c r="AR7" s="890"/>
      <c r="AS7" s="890"/>
      <c r="AT7" s="890"/>
      <c r="AU7" s="891"/>
      <c r="AV7" s="891"/>
      <c r="AW7" s="891"/>
      <c r="AX7" s="891"/>
      <c r="AY7" s="891"/>
      <c r="AZ7" s="891"/>
      <c r="BA7" s="891"/>
      <c r="BB7" s="891"/>
      <c r="BC7" s="891"/>
      <c r="BD7" s="891"/>
      <c r="BE7" s="891"/>
      <c r="BF7" s="891"/>
      <c r="BG7" s="891"/>
      <c r="BH7" s="891"/>
      <c r="BI7" s="891"/>
      <c r="BJ7" s="892"/>
      <c r="BK7" s="786"/>
    </row>
    <row r="8" spans="1:63" s="785" customFormat="1" ht="18.75" customHeight="1" x14ac:dyDescent="0.25">
      <c r="B8" s="880" t="s">
        <v>53</v>
      </c>
      <c r="C8" s="881"/>
      <c r="D8" s="893"/>
      <c r="E8" s="894"/>
      <c r="F8" s="894"/>
      <c r="G8" s="894"/>
      <c r="H8" s="894"/>
      <c r="I8" s="894"/>
      <c r="J8" s="894"/>
      <c r="K8" s="894"/>
      <c r="L8" s="894"/>
      <c r="M8" s="894"/>
      <c r="N8" s="894"/>
      <c r="O8" s="894"/>
      <c r="P8" s="894"/>
      <c r="Q8" s="894"/>
      <c r="R8" s="894"/>
      <c r="S8" s="894"/>
      <c r="T8" s="894"/>
      <c r="U8" s="894"/>
      <c r="V8" s="894"/>
      <c r="W8" s="894"/>
      <c r="X8" s="894"/>
      <c r="Y8" s="894"/>
      <c r="Z8" s="894"/>
      <c r="AA8" s="894"/>
      <c r="AB8" s="894"/>
      <c r="AC8" s="894"/>
      <c r="AD8" s="894"/>
      <c r="AE8" s="894"/>
      <c r="AF8" s="894"/>
      <c r="AG8" s="894"/>
      <c r="AH8" s="894"/>
      <c r="AI8" s="894"/>
      <c r="AJ8" s="894"/>
      <c r="AK8" s="894"/>
      <c r="AL8" s="895"/>
      <c r="AM8" s="787" t="s">
        <v>54</v>
      </c>
      <c r="AN8" s="829"/>
      <c r="AO8" s="830"/>
      <c r="AP8" s="830"/>
      <c r="AQ8" s="830"/>
      <c r="AR8" s="830"/>
      <c r="AS8" s="830"/>
      <c r="AT8" s="830"/>
      <c r="AU8" s="891"/>
      <c r="AV8" s="891"/>
      <c r="AW8" s="891"/>
      <c r="AX8" s="891"/>
      <c r="AY8" s="891"/>
      <c r="AZ8" s="891"/>
      <c r="BA8" s="891"/>
      <c r="BB8" s="891"/>
      <c r="BC8" s="891"/>
      <c r="BD8" s="891"/>
      <c r="BE8" s="891"/>
      <c r="BF8" s="891"/>
      <c r="BG8" s="891"/>
      <c r="BH8" s="891"/>
      <c r="BI8" s="891"/>
      <c r="BJ8" s="892"/>
      <c r="BK8" s="786"/>
    </row>
    <row r="9" spans="1:63" s="775" customFormat="1" ht="27.75" customHeight="1" x14ac:dyDescent="0.25">
      <c r="B9" s="831" t="s">
        <v>233</v>
      </c>
      <c r="C9" s="832"/>
      <c r="D9" s="832"/>
      <c r="E9" s="832"/>
      <c r="F9" s="832"/>
      <c r="G9" s="832"/>
      <c r="H9" s="832"/>
      <c r="I9" s="832"/>
      <c r="J9" s="832"/>
      <c r="K9" s="832"/>
      <c r="L9" s="832"/>
      <c r="M9" s="832"/>
      <c r="N9" s="832"/>
      <c r="O9" s="832"/>
      <c r="P9" s="832"/>
      <c r="Q9" s="832"/>
      <c r="R9" s="832"/>
      <c r="S9" s="832"/>
      <c r="T9" s="832"/>
      <c r="U9" s="832"/>
      <c r="V9" s="832"/>
      <c r="W9" s="832"/>
      <c r="X9" s="832"/>
      <c r="Y9" s="832"/>
      <c r="Z9" s="832"/>
      <c r="AA9" s="832"/>
      <c r="AB9" s="832"/>
      <c r="AC9" s="832"/>
      <c r="AD9" s="832"/>
      <c r="AE9" s="832"/>
      <c r="AF9" s="832"/>
      <c r="AG9" s="832"/>
      <c r="AH9" s="832"/>
      <c r="AI9" s="832"/>
      <c r="AJ9" s="832"/>
      <c r="AK9" s="832"/>
      <c r="AL9" s="832"/>
      <c r="AM9" s="832"/>
      <c r="AN9" s="832"/>
      <c r="AO9" s="832"/>
      <c r="AP9" s="832"/>
      <c r="AQ9" s="832"/>
      <c r="AR9" s="832"/>
      <c r="AS9" s="832"/>
      <c r="AT9" s="832"/>
      <c r="AU9" s="833" t="s">
        <v>234</v>
      </c>
      <c r="AV9" s="834"/>
      <c r="AW9" s="834"/>
      <c r="AX9" s="834"/>
      <c r="AY9" s="834"/>
      <c r="AZ9" s="834"/>
      <c r="BA9" s="834"/>
      <c r="BB9" s="834"/>
      <c r="BC9" s="834"/>
      <c r="BD9" s="834"/>
      <c r="BE9" s="834"/>
      <c r="BF9" s="834"/>
      <c r="BG9" s="834"/>
      <c r="BH9" s="834"/>
      <c r="BI9" s="834"/>
      <c r="BJ9" s="835"/>
    </row>
    <row r="10" spans="1:63" s="774" customFormat="1" ht="25.5" customHeight="1" x14ac:dyDescent="0.25">
      <c r="B10" s="872"/>
      <c r="C10" s="873"/>
      <c r="D10" s="873"/>
      <c r="E10" s="873" t="s">
        <v>55</v>
      </c>
      <c r="F10" s="873"/>
      <c r="G10" s="873"/>
      <c r="H10" s="873"/>
      <c r="I10" s="873"/>
      <c r="J10" s="873"/>
      <c r="K10" s="873"/>
      <c r="L10" s="873"/>
      <c r="M10" s="873"/>
      <c r="N10" s="873"/>
      <c r="O10" s="873"/>
      <c r="P10" s="873"/>
      <c r="Q10" s="873"/>
      <c r="R10" s="873"/>
      <c r="S10" s="873"/>
      <c r="T10" s="873"/>
      <c r="U10" s="873" t="s">
        <v>56</v>
      </c>
      <c r="V10" s="873"/>
      <c r="W10" s="873"/>
      <c r="X10" s="873"/>
      <c r="Y10" s="873"/>
      <c r="Z10" s="873"/>
      <c r="AA10" s="873"/>
      <c r="AB10" s="873"/>
      <c r="AC10" s="873"/>
      <c r="AD10" s="873"/>
      <c r="AE10" s="873"/>
      <c r="AF10" s="873"/>
      <c r="AG10" s="873"/>
      <c r="AH10" s="873"/>
      <c r="AI10" s="873"/>
      <c r="AJ10" s="873"/>
      <c r="AK10" s="873"/>
      <c r="AL10" s="873"/>
      <c r="AM10" s="873"/>
      <c r="AN10" s="873"/>
      <c r="AO10" s="873"/>
      <c r="AP10" s="873"/>
      <c r="AQ10" s="873"/>
      <c r="AR10" s="873"/>
      <c r="AS10" s="873"/>
      <c r="AT10" s="873"/>
      <c r="AU10" s="874"/>
      <c r="AV10" s="874"/>
      <c r="AW10" s="874"/>
      <c r="AX10" s="874"/>
      <c r="AY10" s="874"/>
      <c r="AZ10" s="874"/>
      <c r="BA10" s="874"/>
      <c r="BB10" s="874"/>
      <c r="BC10" s="874"/>
      <c r="BD10" s="874"/>
      <c r="BE10" s="874"/>
      <c r="BF10" s="874"/>
      <c r="BG10" s="874"/>
      <c r="BH10" s="874"/>
      <c r="BI10" s="874"/>
      <c r="BJ10" s="875"/>
      <c r="BK10" s="775"/>
    </row>
    <row r="11" spans="1:63" s="788" customFormat="1" ht="25.5" customHeight="1" x14ac:dyDescent="0.25">
      <c r="B11" s="876" t="s">
        <v>57</v>
      </c>
      <c r="C11" s="876" t="s">
        <v>58</v>
      </c>
      <c r="D11" s="876" t="s">
        <v>59</v>
      </c>
      <c r="E11" s="868" t="s">
        <v>60</v>
      </c>
      <c r="F11" s="868"/>
      <c r="G11" s="868"/>
      <c r="H11" s="868" t="s">
        <v>61</v>
      </c>
      <c r="I11" s="868"/>
      <c r="J11" s="868"/>
      <c r="K11" s="868" t="s">
        <v>62</v>
      </c>
      <c r="L11" s="868"/>
      <c r="M11" s="868"/>
      <c r="N11" s="868" t="s">
        <v>63</v>
      </c>
      <c r="O11" s="868"/>
      <c r="P11" s="868"/>
      <c r="Q11" s="868" t="s">
        <v>64</v>
      </c>
      <c r="R11" s="868"/>
      <c r="S11" s="868"/>
      <c r="T11" s="791" t="s">
        <v>65</v>
      </c>
      <c r="U11" s="878" t="s">
        <v>66</v>
      </c>
      <c r="V11" s="878" t="s">
        <v>67</v>
      </c>
      <c r="W11" s="878" t="s">
        <v>68</v>
      </c>
      <c r="X11" s="868" t="s">
        <v>69</v>
      </c>
      <c r="Y11" s="868"/>
      <c r="Z11" s="870" t="s">
        <v>70</v>
      </c>
      <c r="AA11" s="868" t="s">
        <v>71</v>
      </c>
      <c r="AB11" s="868" t="s">
        <v>72</v>
      </c>
      <c r="AC11" s="868" t="s">
        <v>73</v>
      </c>
      <c r="AD11" s="868" t="s">
        <v>74</v>
      </c>
      <c r="AE11" s="868" t="s">
        <v>75</v>
      </c>
      <c r="AF11" s="868" t="s">
        <v>76</v>
      </c>
      <c r="AG11" s="868"/>
      <c r="AH11" s="868"/>
      <c r="AI11" s="868" t="s">
        <v>77</v>
      </c>
      <c r="AJ11" s="868" t="s">
        <v>78</v>
      </c>
      <c r="AK11" s="862" t="s">
        <v>79</v>
      </c>
      <c r="AL11" s="863"/>
      <c r="AM11" s="863"/>
      <c r="AN11" s="863"/>
      <c r="AO11" s="863"/>
      <c r="AP11" s="863"/>
      <c r="AQ11" s="864"/>
      <c r="AR11" s="865" t="s">
        <v>80</v>
      </c>
      <c r="AS11" s="865" t="s">
        <v>81</v>
      </c>
      <c r="AT11" s="865" t="s">
        <v>82</v>
      </c>
      <c r="AU11" s="867" t="s">
        <v>83</v>
      </c>
      <c r="AV11" s="860" t="s">
        <v>83</v>
      </c>
      <c r="AW11" s="860" t="s">
        <v>83</v>
      </c>
      <c r="AX11" s="860" t="s">
        <v>83</v>
      </c>
      <c r="AY11" s="860" t="s">
        <v>84</v>
      </c>
      <c r="AZ11" s="860" t="s">
        <v>83</v>
      </c>
      <c r="BA11" s="860" t="s">
        <v>83</v>
      </c>
      <c r="BB11" s="860" t="s">
        <v>83</v>
      </c>
      <c r="BC11" s="860" t="s">
        <v>85</v>
      </c>
      <c r="BD11" s="860" t="s">
        <v>85</v>
      </c>
      <c r="BE11" s="860" t="s">
        <v>85</v>
      </c>
      <c r="BF11" s="860" t="s">
        <v>85</v>
      </c>
      <c r="BG11" s="860" t="s">
        <v>86</v>
      </c>
      <c r="BH11" s="860" t="s">
        <v>85</v>
      </c>
      <c r="BI11" s="860" t="s">
        <v>85</v>
      </c>
      <c r="BJ11" s="861" t="s">
        <v>85</v>
      </c>
    </row>
    <row r="12" spans="1:63" s="788" customFormat="1" ht="52.5" customHeight="1" x14ac:dyDescent="0.25">
      <c r="B12" s="877"/>
      <c r="C12" s="877"/>
      <c r="D12" s="877"/>
      <c r="E12" s="793" t="s">
        <v>87</v>
      </c>
      <c r="F12" s="793" t="s">
        <v>88</v>
      </c>
      <c r="G12" s="793" t="s">
        <v>89</v>
      </c>
      <c r="H12" s="793" t="s">
        <v>87</v>
      </c>
      <c r="I12" s="793" t="s">
        <v>88</v>
      </c>
      <c r="J12" s="793" t="s">
        <v>89</v>
      </c>
      <c r="K12" s="793" t="s">
        <v>87</v>
      </c>
      <c r="L12" s="793" t="s">
        <v>88</v>
      </c>
      <c r="M12" s="793" t="s">
        <v>89</v>
      </c>
      <c r="N12" s="793" t="s">
        <v>87</v>
      </c>
      <c r="O12" s="793" t="s">
        <v>88</v>
      </c>
      <c r="P12" s="793" t="s">
        <v>89</v>
      </c>
      <c r="Q12" s="793" t="s">
        <v>87</v>
      </c>
      <c r="R12" s="793" t="s">
        <v>88</v>
      </c>
      <c r="S12" s="793" t="s">
        <v>89</v>
      </c>
      <c r="T12" s="789">
        <f>SUM(T13:T19)</f>
        <v>0.24413333333333331</v>
      </c>
      <c r="U12" s="879"/>
      <c r="V12" s="879"/>
      <c r="W12" s="879"/>
      <c r="X12" s="790" t="s">
        <v>90</v>
      </c>
      <c r="Y12" s="790" t="s">
        <v>91</v>
      </c>
      <c r="Z12" s="871"/>
      <c r="AA12" s="869"/>
      <c r="AB12" s="869"/>
      <c r="AC12" s="869"/>
      <c r="AD12" s="869"/>
      <c r="AE12" s="868"/>
      <c r="AF12" s="790" t="s">
        <v>92</v>
      </c>
      <c r="AG12" s="790" t="s">
        <v>93</v>
      </c>
      <c r="AH12" s="790" t="s">
        <v>94</v>
      </c>
      <c r="AI12" s="868"/>
      <c r="AJ12" s="868"/>
      <c r="AK12" s="790" t="s">
        <v>95</v>
      </c>
      <c r="AL12" s="790" t="s">
        <v>96</v>
      </c>
      <c r="AM12" s="790" t="s">
        <v>97</v>
      </c>
      <c r="AN12" s="790" t="s">
        <v>98</v>
      </c>
      <c r="AO12" s="790" t="s">
        <v>99</v>
      </c>
      <c r="AP12" s="790" t="s">
        <v>100</v>
      </c>
      <c r="AQ12" s="790" t="s">
        <v>101</v>
      </c>
      <c r="AR12" s="866"/>
      <c r="AS12" s="866"/>
      <c r="AT12" s="866"/>
      <c r="AU12" s="792" t="s">
        <v>102</v>
      </c>
      <c r="AV12" s="792" t="s">
        <v>103</v>
      </c>
      <c r="AW12" s="792" t="s">
        <v>104</v>
      </c>
      <c r="AX12" s="792" t="s">
        <v>105</v>
      </c>
      <c r="AY12" s="792" t="s">
        <v>102</v>
      </c>
      <c r="AZ12" s="792" t="s">
        <v>103</v>
      </c>
      <c r="BA12" s="792" t="s">
        <v>104</v>
      </c>
      <c r="BB12" s="792" t="s">
        <v>105</v>
      </c>
      <c r="BC12" s="792" t="s">
        <v>102</v>
      </c>
      <c r="BD12" s="792" t="s">
        <v>103</v>
      </c>
      <c r="BE12" s="792" t="s">
        <v>104</v>
      </c>
      <c r="BF12" s="792" t="s">
        <v>105</v>
      </c>
      <c r="BG12" s="792" t="s">
        <v>102</v>
      </c>
      <c r="BH12" s="792" t="s">
        <v>103</v>
      </c>
      <c r="BI12" s="792" t="s">
        <v>104</v>
      </c>
      <c r="BJ12" s="792" t="s">
        <v>106</v>
      </c>
    </row>
    <row r="13" spans="1:63" s="93" customFormat="1" ht="169.5" customHeight="1" x14ac:dyDescent="0.25">
      <c r="B13" s="74">
        <v>1</v>
      </c>
      <c r="C13" s="75" t="s">
        <v>761</v>
      </c>
      <c r="D13" s="155">
        <v>0.3</v>
      </c>
      <c r="E13" s="78">
        <v>0.25</v>
      </c>
      <c r="F13" s="78">
        <v>0.25</v>
      </c>
      <c r="G13" s="155">
        <f>+E13/F13</f>
        <v>1</v>
      </c>
      <c r="H13" s="78">
        <v>0.25</v>
      </c>
      <c r="I13" s="78"/>
      <c r="J13" s="155"/>
      <c r="K13" s="78">
        <v>0.25</v>
      </c>
      <c r="L13" s="78"/>
      <c r="M13" s="155">
        <v>1</v>
      </c>
      <c r="N13" s="78">
        <v>0.25</v>
      </c>
      <c r="O13" s="78"/>
      <c r="P13" s="155">
        <v>1</v>
      </c>
      <c r="Q13" s="78">
        <v>1</v>
      </c>
      <c r="R13" s="130">
        <v>0.25</v>
      </c>
      <c r="S13" s="80">
        <f>IF((IF(ISERROR(R13/Q13),0,(R13/Q13)))&gt;1,1,(IF(ISERROR(R13/Q13),0,(R13/Q13))))</f>
        <v>0.25</v>
      </c>
      <c r="T13" s="80">
        <f>S13*D13</f>
        <v>7.4999999999999997E-2</v>
      </c>
      <c r="U13" s="75" t="s">
        <v>762</v>
      </c>
      <c r="V13" s="75" t="s">
        <v>763</v>
      </c>
      <c r="W13" s="79" t="s">
        <v>110</v>
      </c>
      <c r="X13" s="79" t="s">
        <v>764</v>
      </c>
      <c r="Y13" s="81" t="s">
        <v>765</v>
      </c>
      <c r="Z13" s="82" t="s">
        <v>766</v>
      </c>
      <c r="AA13" s="79" t="s">
        <v>767</v>
      </c>
      <c r="AB13" s="82" t="s">
        <v>115</v>
      </c>
      <c r="AC13" s="82" t="s">
        <v>110</v>
      </c>
      <c r="AD13" s="82" t="s">
        <v>116</v>
      </c>
      <c r="AE13" s="82" t="s">
        <v>117</v>
      </c>
      <c r="AF13" s="258">
        <v>4</v>
      </c>
      <c r="AG13" s="82">
        <v>2022</v>
      </c>
      <c r="AH13" s="82">
        <v>2021</v>
      </c>
      <c r="AI13" s="82" t="s">
        <v>119</v>
      </c>
      <c r="AJ13" s="82" t="s">
        <v>199</v>
      </c>
      <c r="AK13" s="75" t="s">
        <v>768</v>
      </c>
      <c r="AL13" s="84"/>
      <c r="AM13" s="85" t="s">
        <v>769</v>
      </c>
      <c r="AN13" s="84"/>
      <c r="AO13" s="84">
        <v>7640</v>
      </c>
      <c r="AP13" s="84"/>
      <c r="AQ13" s="84"/>
      <c r="AR13" s="82" t="s">
        <v>770</v>
      </c>
      <c r="AS13" s="81"/>
      <c r="AT13" s="83" t="s">
        <v>771</v>
      </c>
      <c r="AU13" s="249">
        <f t="shared" ref="AU13:AV16" si="0">+E13</f>
        <v>0.25</v>
      </c>
      <c r="AV13" s="614">
        <f t="shared" si="0"/>
        <v>0.25</v>
      </c>
      <c r="AW13" s="89" t="s">
        <v>772</v>
      </c>
      <c r="AX13" s="89" t="s">
        <v>773</v>
      </c>
      <c r="AY13" s="250">
        <f>H13</f>
        <v>0.25</v>
      </c>
      <c r="AZ13" s="87"/>
      <c r="BA13" s="81"/>
      <c r="BB13" s="81"/>
      <c r="BC13" s="237">
        <f>K13</f>
        <v>0.25</v>
      </c>
      <c r="BD13" s="88"/>
      <c r="BE13" s="89"/>
      <c r="BF13" s="89"/>
      <c r="BG13" s="237">
        <f>N13</f>
        <v>0.25</v>
      </c>
      <c r="BH13" s="87"/>
      <c r="BI13" s="91"/>
      <c r="BJ13" s="92"/>
    </row>
    <row r="14" spans="1:63" s="93" customFormat="1" ht="175.5" x14ac:dyDescent="0.25">
      <c r="B14" s="74">
        <v>2</v>
      </c>
      <c r="C14" s="75" t="s">
        <v>774</v>
      </c>
      <c r="D14" s="76">
        <v>0.3</v>
      </c>
      <c r="E14" s="259">
        <v>40</v>
      </c>
      <c r="F14" s="259">
        <v>59</v>
      </c>
      <c r="G14" s="613">
        <f>+F14/E14</f>
        <v>1.4750000000000001</v>
      </c>
      <c r="H14" s="259">
        <v>75</v>
      </c>
      <c r="I14" s="259"/>
      <c r="J14" s="79"/>
      <c r="K14" s="259">
        <v>75</v>
      </c>
      <c r="L14" s="259"/>
      <c r="M14" s="79"/>
      <c r="N14" s="259">
        <v>60</v>
      </c>
      <c r="O14" s="259"/>
      <c r="P14" s="79"/>
      <c r="Q14" s="260">
        <f>+E14+H14+K14+N14</f>
        <v>250</v>
      </c>
      <c r="R14" s="77">
        <f t="shared" ref="R14:R15" si="1">SUM(F14,I14,L14,O14)</f>
        <v>59</v>
      </c>
      <c r="S14" s="80">
        <f t="shared" ref="S14:S16" si="2">IF((IF(ISERROR(R14/Q14),0,(R14/Q14)))&gt;1,1,(IF(ISERROR(R14/Q14),0,(R14/Q14))))</f>
        <v>0.23599999999999999</v>
      </c>
      <c r="T14" s="80">
        <f t="shared" ref="T14:T16" si="3">S14*D14</f>
        <v>7.0799999999999988E-2</v>
      </c>
      <c r="U14" s="75" t="s">
        <v>775</v>
      </c>
      <c r="V14" s="75" t="s">
        <v>776</v>
      </c>
      <c r="W14" s="79" t="s">
        <v>131</v>
      </c>
      <c r="X14" s="79" t="s">
        <v>777</v>
      </c>
      <c r="Y14" s="79" t="s">
        <v>778</v>
      </c>
      <c r="Z14" s="82" t="s">
        <v>766</v>
      </c>
      <c r="AA14" s="79" t="s">
        <v>767</v>
      </c>
      <c r="AB14" s="82" t="s">
        <v>115</v>
      </c>
      <c r="AC14" s="82" t="s">
        <v>243</v>
      </c>
      <c r="AD14" s="82" t="s">
        <v>116</v>
      </c>
      <c r="AE14" s="82" t="s">
        <v>117</v>
      </c>
      <c r="AF14" s="258">
        <v>308</v>
      </c>
      <c r="AG14" s="82">
        <v>2022</v>
      </c>
      <c r="AH14" s="82">
        <v>2021</v>
      </c>
      <c r="AI14" s="82" t="s">
        <v>119</v>
      </c>
      <c r="AJ14" s="82" t="s">
        <v>199</v>
      </c>
      <c r="AK14" s="75" t="s">
        <v>768</v>
      </c>
      <c r="AL14" s="84" t="s">
        <v>769</v>
      </c>
      <c r="AM14" s="85" t="s">
        <v>769</v>
      </c>
      <c r="AN14" s="84"/>
      <c r="AO14" s="84">
        <v>7640</v>
      </c>
      <c r="AP14" s="84"/>
      <c r="AQ14" s="84"/>
      <c r="AR14" s="82" t="s">
        <v>770</v>
      </c>
      <c r="AS14" s="81"/>
      <c r="AT14" s="83" t="s">
        <v>771</v>
      </c>
      <c r="AU14" s="615">
        <f t="shared" si="0"/>
        <v>40</v>
      </c>
      <c r="AV14" s="616">
        <f t="shared" si="0"/>
        <v>59</v>
      </c>
      <c r="AW14" s="89" t="s">
        <v>779</v>
      </c>
      <c r="AX14" s="89" t="s">
        <v>780</v>
      </c>
      <c r="AY14" s="250">
        <f t="shared" ref="AY14:AY16" si="4">H14</f>
        <v>75</v>
      </c>
      <c r="AZ14" s="87"/>
      <c r="BA14" s="81"/>
      <c r="BB14" s="81"/>
      <c r="BC14" s="237">
        <f t="shared" ref="BC14:BC16" si="5">K14</f>
        <v>75</v>
      </c>
      <c r="BD14" s="88"/>
      <c r="BE14" s="89"/>
      <c r="BF14" s="89"/>
      <c r="BG14" s="237">
        <f t="shared" ref="BG14:BG16" si="6">N14</f>
        <v>60</v>
      </c>
      <c r="BH14" s="87"/>
      <c r="BI14" s="91"/>
      <c r="BJ14" s="92"/>
    </row>
    <row r="15" spans="1:63" s="93" customFormat="1" ht="202.5" x14ac:dyDescent="0.25">
      <c r="B15" s="74">
        <v>3</v>
      </c>
      <c r="C15" s="75" t="s">
        <v>781</v>
      </c>
      <c r="D15" s="76">
        <v>0.25</v>
      </c>
      <c r="E15" s="259">
        <v>2</v>
      </c>
      <c r="F15" s="259">
        <v>2</v>
      </c>
      <c r="G15" s="613">
        <f>+E15/F15</f>
        <v>1</v>
      </c>
      <c r="H15" s="259">
        <v>1</v>
      </c>
      <c r="I15" s="259"/>
      <c r="J15" s="79"/>
      <c r="K15" s="259">
        <v>2</v>
      </c>
      <c r="L15" s="259"/>
      <c r="M15" s="79"/>
      <c r="N15" s="259">
        <v>1</v>
      </c>
      <c r="O15" s="259"/>
      <c r="P15" s="79"/>
      <c r="Q15" s="260">
        <f>+E15+H15+K15+N15</f>
        <v>6</v>
      </c>
      <c r="R15" s="77">
        <f t="shared" si="1"/>
        <v>2</v>
      </c>
      <c r="S15" s="80">
        <f t="shared" si="2"/>
        <v>0.33333333333333331</v>
      </c>
      <c r="T15" s="80">
        <f t="shared" si="3"/>
        <v>8.3333333333333329E-2</v>
      </c>
      <c r="U15" s="75" t="s">
        <v>782</v>
      </c>
      <c r="V15" s="75" t="s">
        <v>783</v>
      </c>
      <c r="W15" s="79" t="s">
        <v>131</v>
      </c>
      <c r="X15" s="81" t="s">
        <v>784</v>
      </c>
      <c r="Y15" s="81" t="s">
        <v>785</v>
      </c>
      <c r="Z15" s="82" t="s">
        <v>766</v>
      </c>
      <c r="AA15" s="77" t="s">
        <v>767</v>
      </c>
      <c r="AB15" s="82" t="s">
        <v>115</v>
      </c>
      <c r="AC15" s="82" t="s">
        <v>243</v>
      </c>
      <c r="AD15" s="82" t="s">
        <v>116</v>
      </c>
      <c r="AE15" s="82" t="s">
        <v>117</v>
      </c>
      <c r="AF15" s="258">
        <v>6</v>
      </c>
      <c r="AG15" s="82">
        <v>2022</v>
      </c>
      <c r="AH15" s="82">
        <v>2021</v>
      </c>
      <c r="AI15" s="82" t="s">
        <v>119</v>
      </c>
      <c r="AJ15" s="82" t="s">
        <v>199</v>
      </c>
      <c r="AK15" s="75" t="s">
        <v>768</v>
      </c>
      <c r="AL15" s="84"/>
      <c r="AM15" s="84"/>
      <c r="AN15" s="84" t="s">
        <v>769</v>
      </c>
      <c r="AO15" s="84">
        <v>7640</v>
      </c>
      <c r="AP15" s="84"/>
      <c r="AQ15" s="84"/>
      <c r="AR15" s="82" t="s">
        <v>786</v>
      </c>
      <c r="AS15" s="81"/>
      <c r="AT15" s="83" t="s">
        <v>771</v>
      </c>
      <c r="AU15" s="615">
        <f t="shared" si="0"/>
        <v>2</v>
      </c>
      <c r="AV15" s="616">
        <f t="shared" si="0"/>
        <v>2</v>
      </c>
      <c r="AW15" s="89" t="s">
        <v>787</v>
      </c>
      <c r="AX15" s="89" t="s">
        <v>788</v>
      </c>
      <c r="AY15" s="250">
        <f t="shared" si="4"/>
        <v>1</v>
      </c>
      <c r="AZ15" s="87"/>
      <c r="BA15" s="81"/>
      <c r="BB15" s="81"/>
      <c r="BC15" s="237">
        <f t="shared" si="5"/>
        <v>2</v>
      </c>
      <c r="BD15" s="88"/>
      <c r="BE15" s="89"/>
      <c r="BF15" s="89"/>
      <c r="BG15" s="237">
        <f t="shared" si="6"/>
        <v>1</v>
      </c>
      <c r="BH15" s="87"/>
      <c r="BI15" s="91"/>
      <c r="BJ15" s="92"/>
    </row>
    <row r="16" spans="1:63" s="93" customFormat="1" ht="148.5" x14ac:dyDescent="0.25">
      <c r="B16" s="74">
        <v>4</v>
      </c>
      <c r="C16" s="98" t="s">
        <v>789</v>
      </c>
      <c r="D16" s="99">
        <v>0.15</v>
      </c>
      <c r="E16" s="100">
        <v>0.1</v>
      </c>
      <c r="F16" s="100">
        <v>0.1</v>
      </c>
      <c r="G16" s="613">
        <f>+E16/F16</f>
        <v>1</v>
      </c>
      <c r="H16" s="100">
        <v>0.5</v>
      </c>
      <c r="I16" s="263"/>
      <c r="J16" s="101"/>
      <c r="K16" s="100">
        <v>0.7</v>
      </c>
      <c r="L16" s="100"/>
      <c r="M16" s="101"/>
      <c r="N16" s="100">
        <v>1</v>
      </c>
      <c r="O16" s="100"/>
      <c r="P16" s="101"/>
      <c r="Q16" s="100">
        <v>1</v>
      </c>
      <c r="R16" s="130">
        <v>0.1</v>
      </c>
      <c r="S16" s="80">
        <f t="shared" si="2"/>
        <v>0.1</v>
      </c>
      <c r="T16" s="80">
        <f t="shared" si="3"/>
        <v>1.4999999999999999E-2</v>
      </c>
      <c r="U16" s="98" t="s">
        <v>790</v>
      </c>
      <c r="V16" s="98" t="s">
        <v>791</v>
      </c>
      <c r="W16" s="101" t="s">
        <v>110</v>
      </c>
      <c r="X16" s="103" t="s">
        <v>792</v>
      </c>
      <c r="Y16" s="103" t="s">
        <v>793</v>
      </c>
      <c r="Z16" s="82" t="s">
        <v>766</v>
      </c>
      <c r="AA16" s="105" t="s">
        <v>767</v>
      </c>
      <c r="AB16" s="104" t="s">
        <v>115</v>
      </c>
      <c r="AC16" s="104" t="s">
        <v>110</v>
      </c>
      <c r="AD16" s="104" t="s">
        <v>116</v>
      </c>
      <c r="AE16" s="104" t="s">
        <v>117</v>
      </c>
      <c r="AF16" s="264" t="s">
        <v>133</v>
      </c>
      <c r="AG16" s="104">
        <v>2022</v>
      </c>
      <c r="AH16" s="104" t="s">
        <v>133</v>
      </c>
      <c r="AI16" s="104" t="s">
        <v>119</v>
      </c>
      <c r="AJ16" s="104" t="s">
        <v>199</v>
      </c>
      <c r="AK16" s="98" t="s">
        <v>768</v>
      </c>
      <c r="AL16" s="107"/>
      <c r="AM16" s="107"/>
      <c r="AN16" s="107" t="s">
        <v>769</v>
      </c>
      <c r="AO16" s="107">
        <v>7640</v>
      </c>
      <c r="AP16" s="84"/>
      <c r="AQ16" s="84"/>
      <c r="AR16" s="104" t="s">
        <v>770</v>
      </c>
      <c r="AS16" s="81"/>
      <c r="AT16" s="108" t="s">
        <v>771</v>
      </c>
      <c r="AU16" s="249">
        <f t="shared" si="0"/>
        <v>0.1</v>
      </c>
      <c r="AV16" s="614">
        <f t="shared" si="0"/>
        <v>0.1</v>
      </c>
      <c r="AW16" s="89" t="s">
        <v>794</v>
      </c>
      <c r="AX16" s="89" t="s">
        <v>795</v>
      </c>
      <c r="AY16" s="250">
        <f t="shared" si="4"/>
        <v>0.5</v>
      </c>
      <c r="AZ16" s="87"/>
      <c r="BA16" s="81"/>
      <c r="BB16" s="81"/>
      <c r="BC16" s="237">
        <f t="shared" si="5"/>
        <v>0.7</v>
      </c>
      <c r="BD16" s="88"/>
      <c r="BE16" s="89"/>
      <c r="BF16" s="89"/>
      <c r="BG16" s="237">
        <f t="shared" si="6"/>
        <v>1</v>
      </c>
      <c r="BH16" s="87"/>
      <c r="BI16" s="91"/>
      <c r="BJ16" s="92"/>
    </row>
    <row r="17" spans="2:58" s="125" customFormat="1" ht="11.65" customHeight="1" x14ac:dyDescent="0.25">
      <c r="B17" s="120"/>
      <c r="C17" s="121"/>
      <c r="D17" s="122"/>
      <c r="E17" s="93"/>
      <c r="F17" s="93"/>
      <c r="G17" s="93"/>
      <c r="H17" s="93"/>
      <c r="I17" s="93"/>
      <c r="J17" s="93"/>
      <c r="K17" s="93"/>
      <c r="L17" s="93"/>
      <c r="M17" s="93"/>
      <c r="N17" s="93"/>
      <c r="O17" s="93"/>
      <c r="P17" s="93"/>
      <c r="Q17" s="93"/>
      <c r="R17" s="93"/>
      <c r="S17" s="93"/>
      <c r="T17" s="93"/>
      <c r="U17" s="121"/>
      <c r="V17" s="121"/>
      <c r="W17" s="93"/>
      <c r="X17" s="93"/>
      <c r="Y17" s="93"/>
      <c r="Z17" s="120"/>
      <c r="AA17" s="123"/>
      <c r="AB17" s="93"/>
      <c r="AC17" s="93"/>
      <c r="AD17" s="93"/>
      <c r="AE17" s="93"/>
      <c r="AF17" s="123"/>
      <c r="AG17" s="123"/>
      <c r="AH17" s="123"/>
      <c r="AI17" s="93"/>
      <c r="AJ17" s="93"/>
      <c r="AK17" s="121"/>
      <c r="AL17" s="243"/>
      <c r="AM17" s="243"/>
      <c r="AN17" s="243"/>
      <c r="AO17" s="243"/>
      <c r="AP17" s="121"/>
      <c r="AQ17" s="121"/>
      <c r="AR17" s="123"/>
      <c r="AS17" s="123"/>
      <c r="AT17" s="123"/>
      <c r="BE17" s="126"/>
      <c r="BF17" s="125">
        <f>12+4+2+6+6+11+4+1+5+2+5+5+8+5</f>
        <v>76</v>
      </c>
    </row>
    <row r="18" spans="2:58" s="72" customFormat="1" ht="11.65" customHeight="1" x14ac:dyDescent="0.25">
      <c r="B18" s="69"/>
      <c r="C18" s="70"/>
      <c r="D18" s="71"/>
      <c r="E18" s="24"/>
      <c r="F18" s="24"/>
      <c r="G18" s="754"/>
      <c r="H18" s="24"/>
      <c r="I18" s="24"/>
      <c r="J18" s="24"/>
      <c r="K18" s="24"/>
      <c r="L18" s="24"/>
      <c r="M18" s="24"/>
      <c r="N18" s="24"/>
      <c r="O18" s="24"/>
      <c r="P18" s="24"/>
      <c r="Q18" s="24"/>
      <c r="R18" s="24"/>
      <c r="S18" s="24"/>
      <c r="T18" s="71"/>
      <c r="U18" s="70"/>
      <c r="V18" s="70"/>
      <c r="W18" s="24"/>
      <c r="X18" s="24"/>
      <c r="Y18" s="24"/>
      <c r="Z18" s="69"/>
      <c r="AA18" s="23"/>
      <c r="AB18" s="24"/>
      <c r="AC18" s="24"/>
      <c r="AD18" s="24"/>
      <c r="AE18" s="24"/>
      <c r="AF18" s="23"/>
      <c r="AG18" s="23"/>
      <c r="AH18" s="23"/>
      <c r="AI18" s="24"/>
      <c r="AJ18" s="24"/>
      <c r="AK18" s="70"/>
      <c r="AL18" s="59"/>
      <c r="AM18" s="59"/>
      <c r="AN18" s="59"/>
      <c r="AO18" s="59"/>
      <c r="AP18" s="70"/>
      <c r="AQ18" s="70"/>
      <c r="AR18" s="23"/>
      <c r="AS18" s="23"/>
      <c r="AT18" s="23"/>
      <c r="BE18" s="115"/>
    </row>
    <row r="19" spans="2:58" s="72" customFormat="1" ht="11.65" customHeight="1" x14ac:dyDescent="0.25">
      <c r="B19" s="69"/>
      <c r="C19" s="116"/>
      <c r="D19" s="71"/>
      <c r="E19" s="24"/>
      <c r="F19" s="24"/>
      <c r="G19" s="24"/>
      <c r="H19" s="24"/>
      <c r="I19" s="24"/>
      <c r="J19" s="24"/>
      <c r="K19" s="24"/>
      <c r="L19" s="24"/>
      <c r="M19" s="24"/>
      <c r="N19" s="24"/>
      <c r="O19" s="24"/>
      <c r="P19" s="24"/>
      <c r="Q19" s="24"/>
      <c r="R19" s="24"/>
      <c r="S19" s="71"/>
      <c r="T19" s="24"/>
      <c r="U19" s="70"/>
      <c r="V19" s="70"/>
      <c r="W19" s="24"/>
      <c r="X19" s="24"/>
      <c r="Y19" s="24"/>
      <c r="Z19" s="69"/>
      <c r="AA19" s="23"/>
      <c r="AB19" s="24"/>
      <c r="AC19" s="24"/>
      <c r="AD19" s="24"/>
      <c r="AE19" s="24"/>
      <c r="AF19" s="23"/>
      <c r="AG19" s="23"/>
      <c r="AH19" s="23"/>
      <c r="AI19" s="24"/>
      <c r="AJ19" s="24"/>
      <c r="AK19" s="70"/>
      <c r="AL19" s="59"/>
      <c r="AM19" s="59"/>
      <c r="AN19" s="59"/>
      <c r="AO19" s="59"/>
      <c r="AP19" s="70"/>
      <c r="AQ19" s="70"/>
      <c r="AR19" s="23"/>
      <c r="AS19" s="23"/>
      <c r="AT19" s="23"/>
      <c r="BE19" s="115"/>
    </row>
    <row r="20" spans="2:58" s="72" customFormat="1" ht="11.65" customHeight="1" x14ac:dyDescent="0.25">
      <c r="B20" s="69"/>
      <c r="C20" s="70"/>
      <c r="D20" s="71"/>
      <c r="E20" s="24"/>
      <c r="F20" s="24"/>
      <c r="G20" s="24"/>
      <c r="H20" s="24"/>
      <c r="I20" s="24"/>
      <c r="J20" s="24"/>
      <c r="K20" s="24"/>
      <c r="L20" s="24"/>
      <c r="M20" s="24"/>
      <c r="N20" s="24"/>
      <c r="O20" s="24"/>
      <c r="P20" s="24"/>
      <c r="Q20" s="24"/>
      <c r="R20" s="24"/>
      <c r="S20" s="24"/>
      <c r="T20" s="24"/>
      <c r="U20" s="70"/>
      <c r="V20" s="70"/>
      <c r="W20" s="24"/>
      <c r="X20" s="24"/>
      <c r="Y20" s="24"/>
      <c r="Z20" s="69"/>
      <c r="AA20" s="23"/>
      <c r="AB20" s="24"/>
      <c r="AC20" s="24"/>
      <c r="AD20" s="24"/>
      <c r="AE20" s="24"/>
      <c r="AF20" s="23"/>
      <c r="AG20" s="23"/>
      <c r="AH20" s="23"/>
      <c r="AI20" s="24"/>
      <c r="AJ20" s="24"/>
      <c r="AK20" s="70"/>
      <c r="AL20" s="59"/>
      <c r="AM20" s="59"/>
      <c r="AN20" s="59"/>
      <c r="AO20" s="59"/>
      <c r="AP20" s="70"/>
      <c r="AQ20" s="70"/>
      <c r="AR20" s="23"/>
      <c r="AS20" s="23"/>
      <c r="AT20" s="23"/>
      <c r="BE20" s="117"/>
    </row>
    <row r="21" spans="2:58" s="72" customFormat="1" ht="11.65" customHeight="1" x14ac:dyDescent="0.25">
      <c r="B21" s="69"/>
      <c r="C21" s="70"/>
      <c r="D21" s="71"/>
      <c r="E21" s="24"/>
      <c r="F21" s="24"/>
      <c r="G21" s="24"/>
      <c r="H21" s="24"/>
      <c r="I21" s="24"/>
      <c r="J21" s="24"/>
      <c r="K21" s="24"/>
      <c r="L21" s="24"/>
      <c r="M21" s="24"/>
      <c r="N21" s="24"/>
      <c r="O21" s="24"/>
      <c r="P21" s="24"/>
      <c r="Q21" s="24"/>
      <c r="R21" s="24"/>
      <c r="S21" s="24"/>
      <c r="T21" s="24"/>
      <c r="U21" s="70"/>
      <c r="V21" s="70"/>
      <c r="W21" s="24"/>
      <c r="X21" s="24"/>
      <c r="Y21" s="24"/>
      <c r="Z21" s="69"/>
      <c r="AA21" s="23"/>
      <c r="AB21" s="24"/>
      <c r="AC21" s="24"/>
      <c r="AD21" s="24"/>
      <c r="AE21" s="24"/>
      <c r="AF21" s="23"/>
      <c r="AG21" s="23"/>
      <c r="AH21" s="23"/>
      <c r="AI21" s="24"/>
      <c r="AJ21" s="24"/>
      <c r="AK21" s="70"/>
      <c r="AL21" s="59"/>
      <c r="AM21" s="59"/>
      <c r="AN21" s="59"/>
      <c r="AO21" s="59"/>
      <c r="AP21" s="70"/>
      <c r="AQ21" s="70"/>
      <c r="AR21" s="23"/>
      <c r="AS21" s="23"/>
      <c r="AT21" s="23"/>
      <c r="BE21" s="115"/>
    </row>
    <row r="22" spans="2:58" s="72" customFormat="1" ht="11.65" customHeight="1" x14ac:dyDescent="0.25">
      <c r="B22" s="69"/>
      <c r="C22" s="70"/>
      <c r="D22" s="71"/>
      <c r="E22" s="24"/>
      <c r="F22" s="24"/>
      <c r="G22" s="24"/>
      <c r="H22" s="24"/>
      <c r="I22" s="24"/>
      <c r="J22" s="24"/>
      <c r="K22" s="24"/>
      <c r="L22" s="24"/>
      <c r="M22" s="24"/>
      <c r="N22" s="24"/>
      <c r="O22" s="24"/>
      <c r="P22" s="24"/>
      <c r="Q22" s="24"/>
      <c r="R22" s="24"/>
      <c r="S22" s="24"/>
      <c r="T22" s="24"/>
      <c r="U22" s="70"/>
      <c r="V22" s="70"/>
      <c r="W22" s="24"/>
      <c r="X22" s="24"/>
      <c r="Y22" s="24"/>
      <c r="Z22" s="69"/>
      <c r="AA22" s="23"/>
      <c r="AB22" s="24"/>
      <c r="AC22" s="24"/>
      <c r="AD22" s="24"/>
      <c r="AE22" s="24"/>
      <c r="AF22" s="23"/>
      <c r="AG22" s="23"/>
      <c r="AH22" s="23"/>
      <c r="AI22" s="24"/>
      <c r="AJ22" s="24"/>
      <c r="AK22" s="70"/>
      <c r="AL22" s="59"/>
      <c r="AM22" s="59"/>
      <c r="AN22" s="59"/>
      <c r="AO22" s="59"/>
      <c r="AP22" s="70"/>
      <c r="AQ22" s="70"/>
      <c r="AR22" s="23"/>
      <c r="AS22" s="23"/>
      <c r="AT22" s="23"/>
      <c r="BE22" s="115"/>
    </row>
    <row r="23" spans="2:58" s="72" customFormat="1" ht="11.65" customHeight="1" x14ac:dyDescent="0.25">
      <c r="B23" s="69"/>
      <c r="C23" s="70"/>
      <c r="D23" s="71"/>
      <c r="E23" s="24"/>
      <c r="F23" s="24"/>
      <c r="G23" s="24"/>
      <c r="H23" s="24"/>
      <c r="I23" s="24"/>
      <c r="J23" s="24"/>
      <c r="K23" s="24"/>
      <c r="L23" s="24"/>
      <c r="M23" s="24"/>
      <c r="N23" s="24"/>
      <c r="O23" s="24"/>
      <c r="P23" s="24"/>
      <c r="Q23" s="24"/>
      <c r="R23" s="24"/>
      <c r="S23" s="24"/>
      <c r="T23" s="24"/>
      <c r="U23" s="70"/>
      <c r="V23" s="70"/>
      <c r="W23" s="24"/>
      <c r="X23" s="24"/>
      <c r="Y23" s="24"/>
      <c r="Z23" s="69"/>
      <c r="AA23" s="23"/>
      <c r="AB23" s="24"/>
      <c r="AC23" s="24"/>
      <c r="AD23" s="24"/>
      <c r="AE23" s="24"/>
      <c r="AF23" s="23"/>
      <c r="AG23" s="23"/>
      <c r="AH23" s="23"/>
      <c r="AI23" s="24"/>
      <c r="AJ23" s="24"/>
      <c r="AK23" s="70"/>
      <c r="AL23" s="59"/>
      <c r="AM23" s="59"/>
      <c r="AN23" s="59"/>
      <c r="AO23" s="59"/>
      <c r="AP23" s="70"/>
      <c r="AQ23" s="70"/>
      <c r="AR23" s="23"/>
      <c r="AS23" s="23"/>
      <c r="AT23" s="23"/>
      <c r="BE23" s="115"/>
    </row>
    <row r="24" spans="2:58" s="72" customFormat="1" ht="11.65" customHeight="1" x14ac:dyDescent="0.25">
      <c r="B24" s="69"/>
      <c r="C24" s="70"/>
      <c r="D24" s="71"/>
      <c r="E24" s="24"/>
      <c r="F24" s="24"/>
      <c r="G24" s="24"/>
      <c r="H24" s="24"/>
      <c r="I24" s="24"/>
      <c r="J24" s="24"/>
      <c r="K24" s="24"/>
      <c r="L24" s="24"/>
      <c r="M24" s="24"/>
      <c r="N24" s="24"/>
      <c r="O24" s="24"/>
      <c r="P24" s="24"/>
      <c r="Q24" s="24"/>
      <c r="R24" s="24"/>
      <c r="S24" s="24"/>
      <c r="T24" s="24"/>
      <c r="U24" s="70"/>
      <c r="V24" s="70"/>
      <c r="W24" s="24"/>
      <c r="X24" s="24"/>
      <c r="Y24" s="24"/>
      <c r="Z24" s="69"/>
      <c r="AA24" s="23"/>
      <c r="AB24" s="24"/>
      <c r="AC24" s="24"/>
      <c r="AD24" s="24"/>
      <c r="AE24" s="24"/>
      <c r="AF24" s="23"/>
      <c r="AG24" s="23"/>
      <c r="AH24" s="23"/>
      <c r="AI24" s="24"/>
      <c r="AJ24" s="24"/>
      <c r="AK24" s="70"/>
      <c r="AL24" s="59"/>
      <c r="AM24" s="59"/>
      <c r="AN24" s="59"/>
      <c r="AO24" s="59"/>
      <c r="AP24" s="70"/>
      <c r="AQ24" s="70"/>
      <c r="AR24" s="23"/>
      <c r="AS24" s="23"/>
      <c r="AT24" s="23"/>
      <c r="BE24" s="115"/>
    </row>
    <row r="25" spans="2:58" s="72" customFormat="1" ht="11.65" customHeight="1" x14ac:dyDescent="0.25">
      <c r="B25" s="69"/>
      <c r="C25" s="70"/>
      <c r="D25" s="71"/>
      <c r="E25" s="24"/>
      <c r="F25" s="24"/>
      <c r="G25" s="24"/>
      <c r="H25" s="24"/>
      <c r="I25" s="24"/>
      <c r="J25" s="24"/>
      <c r="K25" s="24"/>
      <c r="L25" s="24"/>
      <c r="M25" s="24"/>
      <c r="N25" s="24"/>
      <c r="O25" s="24"/>
      <c r="P25" s="24"/>
      <c r="Q25" s="24"/>
      <c r="R25" s="24"/>
      <c r="S25" s="24"/>
      <c r="T25" s="24"/>
      <c r="U25" s="70"/>
      <c r="V25" s="70"/>
      <c r="W25" s="24"/>
      <c r="X25" s="24"/>
      <c r="Y25" s="24"/>
      <c r="Z25" s="69"/>
      <c r="AA25" s="23"/>
      <c r="AB25" s="24"/>
      <c r="AC25" s="24"/>
      <c r="AD25" s="24"/>
      <c r="AE25" s="24"/>
      <c r="AF25" s="23"/>
      <c r="AG25" s="23"/>
      <c r="AH25" s="23"/>
      <c r="AI25" s="24"/>
      <c r="AJ25" s="24"/>
      <c r="AK25" s="70"/>
      <c r="AL25" s="59"/>
      <c r="AM25" s="59"/>
      <c r="AN25" s="59"/>
      <c r="AO25" s="59"/>
      <c r="AP25" s="70"/>
      <c r="AQ25" s="70"/>
      <c r="AR25" s="23"/>
      <c r="AS25" s="23"/>
      <c r="AT25" s="23"/>
      <c r="BE25" s="115"/>
    </row>
    <row r="26" spans="2:58" s="72" customFormat="1" ht="14.1" customHeight="1" x14ac:dyDescent="0.25">
      <c r="B26" s="69"/>
      <c r="C26" s="70"/>
      <c r="D26" s="71"/>
      <c r="E26" s="24"/>
      <c r="F26" s="24"/>
      <c r="G26" s="24"/>
      <c r="H26" s="24"/>
      <c r="I26" s="24"/>
      <c r="J26" s="24"/>
      <c r="K26" s="24"/>
      <c r="L26" s="24"/>
      <c r="M26" s="24"/>
      <c r="N26" s="24"/>
      <c r="O26" s="24"/>
      <c r="P26" s="24"/>
      <c r="Q26" s="24"/>
      <c r="R26" s="24"/>
      <c r="S26" s="24"/>
      <c r="T26" s="24"/>
      <c r="U26" s="70"/>
      <c r="V26" s="70"/>
      <c r="W26" s="24"/>
      <c r="X26" s="24"/>
      <c r="Y26" s="24"/>
      <c r="Z26" s="69"/>
      <c r="AA26" s="23"/>
      <c r="AB26" s="24"/>
      <c r="AC26" s="24"/>
      <c r="AD26" s="24"/>
      <c r="AE26" s="24"/>
      <c r="AF26" s="23"/>
      <c r="AG26" s="23"/>
      <c r="AH26" s="23"/>
      <c r="AI26" s="24"/>
      <c r="AJ26" s="24"/>
      <c r="AK26" s="70"/>
      <c r="AL26" s="59"/>
      <c r="AM26" s="59"/>
      <c r="AN26" s="59"/>
      <c r="AO26" s="59"/>
      <c r="AP26" s="70"/>
      <c r="AQ26" s="70"/>
      <c r="AR26" s="23"/>
      <c r="AS26" s="23"/>
      <c r="AT26" s="23"/>
      <c r="BE26" s="115"/>
    </row>
    <row r="27" spans="2:58" s="72" customFormat="1" ht="11.65" customHeight="1" x14ac:dyDescent="0.25">
      <c r="B27" s="69"/>
      <c r="C27" s="59"/>
      <c r="D27" s="71"/>
      <c r="E27" s="24"/>
      <c r="F27" s="24"/>
      <c r="G27" s="24"/>
      <c r="H27" s="24"/>
      <c r="I27" s="24"/>
      <c r="J27" s="24"/>
      <c r="K27" s="24"/>
      <c r="L27" s="24"/>
      <c r="M27" s="24"/>
      <c r="N27" s="24"/>
      <c r="O27" s="24"/>
      <c r="P27" s="24"/>
      <c r="Q27" s="24"/>
      <c r="R27" s="24"/>
      <c r="S27" s="24"/>
      <c r="T27" s="24"/>
      <c r="U27" s="70"/>
      <c r="V27" s="70"/>
      <c r="W27" s="24"/>
      <c r="X27" s="24"/>
      <c r="Y27" s="24"/>
      <c r="Z27" s="69"/>
      <c r="AA27" s="23"/>
      <c r="AB27" s="24"/>
      <c r="AC27" s="24"/>
      <c r="AD27" s="24"/>
      <c r="AE27" s="24"/>
      <c r="AF27" s="23"/>
      <c r="AG27" s="23"/>
      <c r="AH27" s="23"/>
      <c r="AI27" s="24"/>
      <c r="AJ27" s="24"/>
      <c r="AK27" s="70"/>
      <c r="AL27" s="59"/>
      <c r="AM27" s="59"/>
      <c r="AN27" s="59"/>
      <c r="AO27" s="59"/>
      <c r="AP27" s="70"/>
      <c r="AQ27" s="70"/>
      <c r="AR27" s="23"/>
      <c r="AS27" s="23"/>
      <c r="AT27" s="23"/>
    </row>
    <row r="28" spans="2:58" s="72" customFormat="1" ht="11.65" customHeight="1" x14ac:dyDescent="0.25">
      <c r="B28" s="69"/>
      <c r="C28" s="70"/>
      <c r="D28" s="71"/>
      <c r="E28" s="24"/>
      <c r="F28" s="24"/>
      <c r="G28" s="24"/>
      <c r="H28" s="24"/>
      <c r="I28" s="24"/>
      <c r="J28" s="24"/>
      <c r="K28" s="24"/>
      <c r="L28" s="24"/>
      <c r="M28" s="24"/>
      <c r="N28" s="24"/>
      <c r="O28" s="24"/>
      <c r="P28" s="24"/>
      <c r="Q28" s="24"/>
      <c r="R28" s="24"/>
      <c r="S28" s="24"/>
      <c r="T28" s="24"/>
      <c r="U28" s="70"/>
      <c r="V28" s="70"/>
      <c r="W28" s="24"/>
      <c r="X28" s="24"/>
      <c r="Y28" s="24"/>
      <c r="Z28" s="69"/>
      <c r="AA28" s="23"/>
      <c r="AB28" s="24"/>
      <c r="AC28" s="24"/>
      <c r="AD28" s="24"/>
      <c r="AE28" s="24"/>
      <c r="AF28" s="23"/>
      <c r="AG28" s="23"/>
      <c r="AH28" s="23"/>
      <c r="AI28" s="24"/>
      <c r="AJ28" s="24"/>
      <c r="AK28" s="70"/>
      <c r="AL28" s="59"/>
      <c r="AM28" s="59"/>
      <c r="AN28" s="59"/>
      <c r="AO28" s="59"/>
      <c r="AP28" s="70"/>
      <c r="AQ28" s="70"/>
      <c r="AR28" s="23"/>
      <c r="AS28" s="23"/>
      <c r="AT28" s="23"/>
    </row>
    <row r="29" spans="2:58" s="72" customFormat="1" ht="11.65" customHeight="1" x14ac:dyDescent="0.25">
      <c r="B29" s="69"/>
      <c r="C29" s="70"/>
      <c r="D29" s="71"/>
      <c r="E29" s="24"/>
      <c r="F29" s="24"/>
      <c r="G29" s="24"/>
      <c r="H29" s="24"/>
      <c r="I29" s="24"/>
      <c r="J29" s="24"/>
      <c r="K29" s="24"/>
      <c r="L29" s="24"/>
      <c r="M29" s="24"/>
      <c r="N29" s="24"/>
      <c r="O29" s="24"/>
      <c r="P29" s="24"/>
      <c r="Q29" s="24"/>
      <c r="R29" s="24"/>
      <c r="S29" s="24"/>
      <c r="T29" s="24"/>
      <c r="U29" s="70"/>
      <c r="V29" s="70"/>
      <c r="W29" s="24"/>
      <c r="X29" s="24"/>
      <c r="Y29" s="24"/>
      <c r="Z29" s="69"/>
      <c r="AA29" s="23"/>
      <c r="AB29" s="24"/>
      <c r="AC29" s="24"/>
      <c r="AD29" s="24"/>
      <c r="AE29" s="24"/>
      <c r="AF29" s="23"/>
      <c r="AG29" s="23"/>
      <c r="AH29" s="23"/>
      <c r="AI29" s="24"/>
      <c r="AJ29" s="24"/>
      <c r="AK29" s="70"/>
      <c r="AL29" s="59"/>
      <c r="AM29" s="59"/>
      <c r="AN29" s="59"/>
      <c r="AO29" s="59"/>
      <c r="AP29" s="70"/>
      <c r="AQ29" s="70"/>
      <c r="AR29" s="23"/>
      <c r="AS29" s="23"/>
      <c r="AT29" s="23"/>
    </row>
    <row r="30" spans="2:58" s="72" customFormat="1" ht="11.65" customHeight="1" x14ac:dyDescent="0.25">
      <c r="B30" s="69"/>
      <c r="C30" s="70"/>
      <c r="D30" s="71"/>
      <c r="E30" s="24"/>
      <c r="F30" s="24"/>
      <c r="G30" s="24"/>
      <c r="H30" s="24"/>
      <c r="I30" s="24"/>
      <c r="J30" s="24"/>
      <c r="K30" s="24"/>
      <c r="L30" s="24"/>
      <c r="M30" s="24"/>
      <c r="N30" s="24"/>
      <c r="O30" s="24"/>
      <c r="P30" s="24"/>
      <c r="Q30" s="24"/>
      <c r="R30" s="24"/>
      <c r="S30" s="24"/>
      <c r="T30" s="24"/>
      <c r="U30" s="70"/>
      <c r="V30" s="70"/>
      <c r="W30" s="24"/>
      <c r="X30" s="24"/>
      <c r="Y30" s="24"/>
      <c r="Z30" s="69"/>
      <c r="AA30" s="23"/>
      <c r="AB30" s="24"/>
      <c r="AC30" s="24"/>
      <c r="AD30" s="24"/>
      <c r="AE30" s="24"/>
      <c r="AF30" s="23"/>
      <c r="AG30" s="23"/>
      <c r="AH30" s="23"/>
      <c r="AI30" s="24"/>
      <c r="AJ30" s="24"/>
      <c r="AK30" s="70"/>
      <c r="AL30" s="59"/>
      <c r="AM30" s="59"/>
      <c r="AN30" s="59"/>
      <c r="AO30" s="59"/>
      <c r="AP30" s="70"/>
      <c r="AQ30" s="70"/>
      <c r="AR30" s="23"/>
      <c r="AS30" s="23"/>
      <c r="AT30" s="23"/>
    </row>
    <row r="31" spans="2:58" s="72" customFormat="1" ht="11.65" customHeight="1" x14ac:dyDescent="0.25">
      <c r="B31" s="69"/>
      <c r="C31" s="70"/>
      <c r="D31" s="71"/>
      <c r="E31" s="24"/>
      <c r="F31" s="24"/>
      <c r="G31" s="24"/>
      <c r="H31" s="24"/>
      <c r="I31" s="24"/>
      <c r="J31" s="24"/>
      <c r="K31" s="24"/>
      <c r="L31" s="24"/>
      <c r="M31" s="24"/>
      <c r="N31" s="24"/>
      <c r="O31" s="24"/>
      <c r="P31" s="24"/>
      <c r="Q31" s="24"/>
      <c r="R31" s="24"/>
      <c r="S31" s="24"/>
      <c r="T31" s="24"/>
      <c r="U31" s="70"/>
      <c r="V31" s="70"/>
      <c r="W31" s="24"/>
      <c r="X31" s="24"/>
      <c r="Y31" s="24"/>
      <c r="Z31" s="69"/>
      <c r="AA31" s="23"/>
      <c r="AB31" s="24"/>
      <c r="AC31" s="24"/>
      <c r="AD31" s="24"/>
      <c r="AE31" s="24"/>
      <c r="AF31" s="23"/>
      <c r="AG31" s="23"/>
      <c r="AH31" s="23"/>
      <c r="AI31" s="24"/>
      <c r="AJ31" s="24"/>
      <c r="AK31" s="70"/>
      <c r="AL31" s="59"/>
      <c r="AM31" s="59"/>
      <c r="AN31" s="59"/>
      <c r="AO31" s="59"/>
      <c r="AP31" s="70"/>
      <c r="AQ31" s="70"/>
      <c r="AR31" s="23"/>
      <c r="AS31" s="23"/>
      <c r="AT31" s="23"/>
    </row>
    <row r="32" spans="2:58" s="72" customFormat="1" ht="12.6" customHeight="1" x14ac:dyDescent="0.25">
      <c r="B32" s="69"/>
      <c r="C32" s="70"/>
      <c r="D32" s="71"/>
      <c r="E32" s="24"/>
      <c r="F32" s="24"/>
      <c r="G32" s="24"/>
      <c r="H32" s="24"/>
      <c r="I32" s="24"/>
      <c r="J32" s="24"/>
      <c r="K32" s="24"/>
      <c r="L32" s="24"/>
      <c r="M32" s="24"/>
      <c r="N32" s="24"/>
      <c r="O32" s="24"/>
      <c r="P32" s="24"/>
      <c r="Q32" s="24"/>
      <c r="R32" s="24"/>
      <c r="S32" s="24"/>
      <c r="T32" s="24"/>
      <c r="U32" s="70"/>
      <c r="V32" s="70"/>
      <c r="W32" s="24"/>
      <c r="X32" s="24"/>
      <c r="Y32" s="24"/>
      <c r="Z32" s="69"/>
      <c r="AA32" s="23"/>
      <c r="AB32" s="24"/>
      <c r="AC32" s="24"/>
      <c r="AD32" s="24"/>
      <c r="AE32" s="24"/>
      <c r="AF32" s="23"/>
      <c r="AG32" s="23"/>
      <c r="AH32" s="23"/>
      <c r="AI32" s="24"/>
      <c r="AJ32" s="24"/>
      <c r="AK32" s="70"/>
      <c r="AL32" s="59"/>
      <c r="AM32" s="59"/>
      <c r="AN32" s="59"/>
      <c r="AO32" s="59"/>
      <c r="AP32" s="70"/>
      <c r="AQ32" s="70"/>
      <c r="AR32" s="23"/>
      <c r="AS32" s="23"/>
      <c r="AT32" s="23"/>
    </row>
    <row r="33" spans="2:46" s="72" customFormat="1" ht="12.6" customHeight="1" x14ac:dyDescent="0.25">
      <c r="B33" s="69"/>
      <c r="C33" s="70"/>
      <c r="D33" s="71"/>
      <c r="E33" s="24"/>
      <c r="F33" s="24"/>
      <c r="G33" s="24"/>
      <c r="H33" s="24"/>
      <c r="I33" s="24"/>
      <c r="J33" s="24"/>
      <c r="K33" s="24"/>
      <c r="L33" s="24"/>
      <c r="M33" s="24"/>
      <c r="N33" s="24"/>
      <c r="O33" s="24"/>
      <c r="P33" s="24"/>
      <c r="Q33" s="24"/>
      <c r="R33" s="24"/>
      <c r="S33" s="24"/>
      <c r="T33" s="24"/>
      <c r="U33" s="70"/>
      <c r="V33" s="70"/>
      <c r="W33" s="24"/>
      <c r="X33" s="24"/>
      <c r="Y33" s="24"/>
      <c r="Z33" s="69"/>
      <c r="AA33" s="23"/>
      <c r="AB33" s="24"/>
      <c r="AC33" s="24"/>
      <c r="AD33" s="24"/>
      <c r="AE33" s="24"/>
      <c r="AF33" s="23"/>
      <c r="AG33" s="23"/>
      <c r="AH33" s="23"/>
      <c r="AI33" s="24"/>
      <c r="AJ33" s="24"/>
      <c r="AK33" s="70"/>
      <c r="AL33" s="59"/>
      <c r="AM33" s="59"/>
      <c r="AN33" s="59"/>
      <c r="AO33" s="59"/>
      <c r="AP33" s="70"/>
      <c r="AQ33" s="70"/>
      <c r="AR33" s="23"/>
      <c r="AS33" s="23"/>
      <c r="AT33" s="23"/>
    </row>
    <row r="34" spans="2:46" s="72" customFormat="1" ht="11.65" customHeight="1" x14ac:dyDescent="0.25">
      <c r="B34" s="69"/>
      <c r="C34" s="70"/>
      <c r="D34" s="71"/>
      <c r="E34" s="24"/>
      <c r="F34" s="24"/>
      <c r="G34" s="24"/>
      <c r="H34" s="24"/>
      <c r="I34" s="24"/>
      <c r="J34" s="24"/>
      <c r="K34" s="24"/>
      <c r="L34" s="24"/>
      <c r="M34" s="24"/>
      <c r="N34" s="24"/>
      <c r="O34" s="24"/>
      <c r="P34" s="24"/>
      <c r="Q34" s="24"/>
      <c r="R34" s="24"/>
      <c r="S34" s="24"/>
      <c r="T34" s="24"/>
      <c r="U34" s="70"/>
      <c r="V34" s="70"/>
      <c r="W34" s="24"/>
      <c r="X34" s="24"/>
      <c r="Y34" s="24"/>
      <c r="Z34" s="69"/>
      <c r="AA34" s="23"/>
      <c r="AB34" s="24"/>
      <c r="AC34" s="24"/>
      <c r="AD34" s="24"/>
      <c r="AE34" s="24"/>
      <c r="AF34" s="23"/>
      <c r="AG34" s="23"/>
      <c r="AH34" s="23"/>
      <c r="AI34" s="24"/>
      <c r="AJ34" s="24"/>
      <c r="AK34" s="70"/>
      <c r="AL34" s="59"/>
      <c r="AM34" s="59"/>
      <c r="AN34" s="59"/>
      <c r="AO34" s="59"/>
      <c r="AP34" s="70"/>
      <c r="AQ34" s="70"/>
      <c r="AR34" s="23"/>
      <c r="AS34" s="23"/>
      <c r="AT34" s="23"/>
    </row>
    <row r="35" spans="2:46" s="72" customFormat="1" ht="11.65" customHeight="1" x14ac:dyDescent="0.25">
      <c r="B35" s="69"/>
      <c r="C35" s="70"/>
      <c r="D35" s="71"/>
      <c r="E35" s="24"/>
      <c r="F35" s="24"/>
      <c r="G35" s="24"/>
      <c r="H35" s="24"/>
      <c r="I35" s="24"/>
      <c r="J35" s="24"/>
      <c r="K35" s="24"/>
      <c r="L35" s="24"/>
      <c r="M35" s="24"/>
      <c r="N35" s="24"/>
      <c r="O35" s="24"/>
      <c r="P35" s="24"/>
      <c r="Q35" s="24"/>
      <c r="R35" s="24"/>
      <c r="S35" s="24"/>
      <c r="T35" s="24"/>
      <c r="U35" s="70"/>
      <c r="V35" s="70"/>
      <c r="W35" s="24"/>
      <c r="X35" s="24"/>
      <c r="Y35" s="24"/>
      <c r="Z35" s="69"/>
      <c r="AA35" s="23"/>
      <c r="AB35" s="24"/>
      <c r="AC35" s="24"/>
      <c r="AD35" s="24"/>
      <c r="AE35" s="24"/>
      <c r="AF35" s="23"/>
      <c r="AG35" s="23"/>
      <c r="AH35" s="23"/>
      <c r="AI35" s="24"/>
      <c r="AJ35" s="24"/>
      <c r="AK35" s="70"/>
      <c r="AL35" s="59"/>
      <c r="AM35" s="59"/>
      <c r="AN35" s="59"/>
      <c r="AO35" s="59"/>
      <c r="AP35" s="70"/>
      <c r="AQ35" s="70"/>
      <c r="AR35" s="23"/>
      <c r="AS35" s="23"/>
      <c r="AT35" s="23"/>
    </row>
    <row r="36" spans="2:46" s="72" customFormat="1" ht="14.1" customHeight="1" x14ac:dyDescent="0.25">
      <c r="C36" s="59"/>
      <c r="D36" s="23"/>
      <c r="E36" s="23"/>
      <c r="F36" s="23"/>
      <c r="G36" s="23"/>
      <c r="H36" s="23"/>
      <c r="I36" s="23"/>
      <c r="J36" s="23"/>
      <c r="K36" s="23"/>
      <c r="L36" s="23"/>
      <c r="M36" s="23"/>
      <c r="N36" s="23"/>
      <c r="O36" s="23"/>
      <c r="P36" s="23"/>
      <c r="Q36" s="23"/>
      <c r="R36" s="23"/>
      <c r="S36" s="23"/>
      <c r="T36" s="23"/>
      <c r="U36" s="59"/>
      <c r="V36" s="59"/>
      <c r="W36" s="23"/>
      <c r="X36" s="23"/>
      <c r="Y36" s="23"/>
      <c r="Z36" s="69"/>
      <c r="AA36" s="23"/>
      <c r="AB36" s="24"/>
      <c r="AC36" s="24"/>
      <c r="AD36" s="24"/>
      <c r="AE36" s="24"/>
      <c r="AF36" s="23"/>
      <c r="AG36" s="23"/>
      <c r="AH36" s="23"/>
      <c r="AI36" s="24"/>
      <c r="AJ36" s="24"/>
      <c r="AK36" s="70"/>
      <c r="AL36" s="59"/>
      <c r="AM36" s="59"/>
      <c r="AN36" s="59"/>
      <c r="AO36" s="59"/>
      <c r="AP36" s="70"/>
      <c r="AQ36" s="70"/>
      <c r="AR36" s="23"/>
      <c r="AS36" s="23"/>
      <c r="AT36" s="23"/>
    </row>
    <row r="37" spans="2:46" s="72" customFormat="1" ht="11.65" customHeight="1" x14ac:dyDescent="0.25">
      <c r="C37" s="59"/>
      <c r="D37" s="23"/>
      <c r="E37" s="23"/>
      <c r="F37" s="23"/>
      <c r="G37" s="23"/>
      <c r="H37" s="23"/>
      <c r="I37" s="23"/>
      <c r="J37" s="23"/>
      <c r="K37" s="23"/>
      <c r="L37" s="23"/>
      <c r="M37" s="23"/>
      <c r="N37" s="23"/>
      <c r="O37" s="23"/>
      <c r="P37" s="23"/>
      <c r="Q37" s="23"/>
      <c r="R37" s="23"/>
      <c r="S37" s="23"/>
      <c r="T37" s="23"/>
      <c r="U37" s="59"/>
      <c r="V37" s="59"/>
      <c r="W37" s="23"/>
      <c r="X37" s="23"/>
      <c r="Y37" s="23"/>
      <c r="Z37" s="69"/>
      <c r="AA37" s="23"/>
      <c r="AB37" s="24"/>
      <c r="AC37" s="24"/>
      <c r="AD37" s="24"/>
      <c r="AE37" s="24"/>
      <c r="AF37" s="23"/>
      <c r="AG37" s="23"/>
      <c r="AH37" s="23"/>
      <c r="AI37" s="24"/>
      <c r="AJ37" s="24"/>
      <c r="AK37" s="70"/>
      <c r="AL37" s="59"/>
      <c r="AM37" s="59"/>
      <c r="AN37" s="59"/>
      <c r="AO37" s="59"/>
      <c r="AP37" s="70"/>
      <c r="AQ37" s="70"/>
      <c r="AR37" s="23"/>
      <c r="AS37" s="23"/>
      <c r="AT37" s="23"/>
    </row>
    <row r="38" spans="2:46" s="72" customFormat="1" ht="11.65" customHeight="1" x14ac:dyDescent="0.25">
      <c r="C38" s="59"/>
      <c r="D38" s="23"/>
      <c r="E38" s="23"/>
      <c r="F38" s="23"/>
      <c r="G38" s="23"/>
      <c r="H38" s="23"/>
      <c r="I38" s="23"/>
      <c r="J38" s="23"/>
      <c r="K38" s="23"/>
      <c r="L38" s="23"/>
      <c r="M38" s="23"/>
      <c r="N38" s="23"/>
      <c r="O38" s="23"/>
      <c r="P38" s="23"/>
      <c r="Q38" s="23"/>
      <c r="R38" s="23"/>
      <c r="S38" s="23"/>
      <c r="T38" s="23"/>
      <c r="U38" s="59"/>
      <c r="V38" s="59"/>
      <c r="W38" s="23"/>
      <c r="X38" s="23"/>
      <c r="Y38" s="23"/>
      <c r="Z38" s="69"/>
      <c r="AA38" s="23"/>
      <c r="AB38" s="24"/>
      <c r="AC38" s="24"/>
      <c r="AD38" s="24"/>
      <c r="AE38" s="24"/>
      <c r="AF38" s="23"/>
      <c r="AG38" s="23"/>
      <c r="AH38" s="23"/>
      <c r="AI38" s="24"/>
      <c r="AJ38" s="24"/>
      <c r="AK38" s="70"/>
      <c r="AL38" s="59"/>
      <c r="AM38" s="59"/>
      <c r="AN38" s="59"/>
      <c r="AO38" s="59"/>
      <c r="AP38" s="70"/>
      <c r="AQ38" s="70"/>
      <c r="AR38" s="23"/>
      <c r="AS38" s="23"/>
      <c r="AT38" s="23"/>
    </row>
    <row r="39" spans="2:46" s="72" customFormat="1" ht="11.65" customHeight="1" x14ac:dyDescent="0.25">
      <c r="C39" s="59"/>
      <c r="D39" s="23"/>
      <c r="E39" s="23"/>
      <c r="F39" s="23"/>
      <c r="G39" s="23"/>
      <c r="H39" s="23"/>
      <c r="I39" s="23"/>
      <c r="J39" s="23"/>
      <c r="K39" s="23"/>
      <c r="L39" s="23"/>
      <c r="M39" s="23"/>
      <c r="N39" s="23"/>
      <c r="O39" s="23"/>
      <c r="P39" s="23"/>
      <c r="Q39" s="23"/>
      <c r="R39" s="23"/>
      <c r="S39" s="23"/>
      <c r="T39" s="23"/>
      <c r="U39" s="59"/>
      <c r="V39" s="59"/>
      <c r="W39" s="23"/>
      <c r="X39" s="23"/>
      <c r="Y39" s="23"/>
      <c r="Z39" s="69"/>
      <c r="AA39" s="23"/>
      <c r="AB39" s="24"/>
      <c r="AC39" s="24"/>
      <c r="AD39" s="24"/>
      <c r="AE39" s="24"/>
      <c r="AF39" s="23"/>
      <c r="AG39" s="23"/>
      <c r="AH39" s="23"/>
      <c r="AI39" s="24"/>
      <c r="AJ39" s="24"/>
      <c r="AK39" s="70"/>
      <c r="AL39" s="59"/>
      <c r="AM39" s="59"/>
      <c r="AN39" s="59"/>
      <c r="AO39" s="59"/>
      <c r="AP39" s="70"/>
      <c r="AQ39" s="70"/>
      <c r="AR39" s="23"/>
      <c r="AS39" s="23"/>
      <c r="AT39" s="23"/>
    </row>
    <row r="172" spans="16:16" ht="12.75" customHeight="1" x14ac:dyDescent="0.25">
      <c r="P172" s="23">
        <f>59*100/250</f>
        <v>23.6</v>
      </c>
    </row>
    <row r="173" spans="16:16" ht="12.75" customHeight="1" x14ac:dyDescent="0.25">
      <c r="P173" s="23">
        <f>40/250*100</f>
        <v>16</v>
      </c>
    </row>
  </sheetData>
  <sheetProtection selectLockedCells="1" selectUnlockedCells="1"/>
  <mergeCells count="55">
    <mergeCell ref="C2:Q4"/>
    <mergeCell ref="C5:Q6"/>
    <mergeCell ref="R2:AI4"/>
    <mergeCell ref="AJ2:AU2"/>
    <mergeCell ref="AJ3:AU3"/>
    <mergeCell ref="AJ4:AU4"/>
    <mergeCell ref="B10:D10"/>
    <mergeCell ref="E10:T10"/>
    <mergeCell ref="U10:AT10"/>
    <mergeCell ref="AU10:BJ10"/>
    <mergeCell ref="R5:AI6"/>
    <mergeCell ref="AJ5:AU6"/>
    <mergeCell ref="B7:C7"/>
    <mergeCell ref="D7:Z7"/>
    <mergeCell ref="AA7:AB7"/>
    <mergeCell ref="AC7:AJ7"/>
    <mergeCell ref="AK7:AL7"/>
    <mergeCell ref="AM7:AT7"/>
    <mergeCell ref="AU7:BJ8"/>
    <mergeCell ref="B8:C8"/>
    <mergeCell ref="D8:AL8"/>
    <mergeCell ref="AN8:AT8"/>
    <mergeCell ref="B9:AT9"/>
    <mergeCell ref="AU9:BJ9"/>
    <mergeCell ref="AJ11:AJ12"/>
    <mergeCell ref="AK11:AQ11"/>
    <mergeCell ref="AR11:AR12"/>
    <mergeCell ref="X11:Y11"/>
    <mergeCell ref="B11:B12"/>
    <mergeCell ref="C11:C12"/>
    <mergeCell ref="D11:D12"/>
    <mergeCell ref="E11:G11"/>
    <mergeCell ref="H11:J11"/>
    <mergeCell ref="K11:M11"/>
    <mergeCell ref="N11:P11"/>
    <mergeCell ref="Q11:S11"/>
    <mergeCell ref="U11:U12"/>
    <mergeCell ref="V11:V12"/>
    <mergeCell ref="W11:W12"/>
    <mergeCell ref="B2:B5"/>
    <mergeCell ref="AV6:BJ6"/>
    <mergeCell ref="AT11:AT12"/>
    <mergeCell ref="AU11:AX11"/>
    <mergeCell ref="AY11:BB11"/>
    <mergeCell ref="BC11:BF11"/>
    <mergeCell ref="BG11:BJ11"/>
    <mergeCell ref="AS11:AS12"/>
    <mergeCell ref="Z11:Z12"/>
    <mergeCell ref="AA11:AA12"/>
    <mergeCell ref="AB11:AB12"/>
    <mergeCell ref="AC11:AC12"/>
    <mergeCell ref="AD11:AD12"/>
    <mergeCell ref="AE11:AE12"/>
    <mergeCell ref="AF11:AH11"/>
    <mergeCell ref="AI11:AI12"/>
  </mergeCells>
  <dataValidations count="10">
    <dataValidation type="list" operator="equal" allowBlank="1" showErrorMessage="1" sqref="AK17:AK39">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operator="equal" allowBlank="1" showErrorMessage="1" sqref="Z17:Z39">
      <formula1>"Eficacia,Eficiencia,Efectividad,"</formula1>
      <formula2>0</formula2>
    </dataValidation>
    <dataValidation type="list" operator="equal" allowBlank="1" showErrorMessage="1" sqref="AP17:AQ39">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AJ13:AJ39">
      <formula1>",Distrital ,Dsitrital-Rural ,Distrital- Urbano,Entidad ,Localidad,UPZ,Departamental,Regional,Nacional"</formula1>
      <formula2>0</formula2>
    </dataValidation>
    <dataValidation type="list" operator="equal" allowBlank="1" showErrorMessage="1" sqref="AI13:AI39">
      <formula1>"Gestión"</formula1>
      <formula2>0</formula2>
    </dataValidation>
    <dataValidation type="list" operator="equal" allowBlank="1" showErrorMessage="1" sqref="AE13:AE39">
      <formula1>"Alta ,Media ,Baja"</formula1>
      <formula2>0</formula2>
    </dataValidation>
    <dataValidation type="list" operator="equal" allowBlank="1" showErrorMessage="1" sqref="AD13:AD39">
      <formula1>"Diario,Semanal,Mensual,Bimestral ,Trimestral,Semestral ,Anual"</formula1>
      <formula2>0</formula2>
    </dataValidation>
    <dataValidation type="list" operator="equal" allowBlank="1" showErrorMessage="1" sqref="AC13:AC39">
      <formula1>"Coeficiente,Índice o razón,Porcentaje,Tasa,Valor absoluto"</formula1>
      <formula2>0</formula2>
    </dataValidation>
    <dataValidation type="list" operator="equal" allowBlank="1" showErrorMessage="1" sqref="AB13:AB39">
      <formula1>"Alcaldía Local,Central,Sectorial,"</formula1>
      <formula2>0</formula2>
    </dataValidation>
    <dataValidation operator="equal" allowBlank="1" showErrorMessage="1" sqref="AK7">
      <formula1>0</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3">
        <x14:dataValidation type="list" operator="equal" allowBlank="1" showErrorMessage="1">
          <x14:formula1>
            <xm:f>'D:\AAA SDSCJ CPAD\OAP\POA\[3.1 DAJ Ajustado 14-01-2022.xlsx]datos'!#REF!</xm:f>
          </x14:formula1>
          <xm:sqref>AP13:AQ16</xm:sqref>
        </x14:dataValidation>
        <x14:dataValidation type="list" allowBlank="1" showInputMessage="1" showErrorMessage="1">
          <x14:formula1>
            <xm:f>'C:\Users\luis.arias\Downloads\[F-DS-524_V.xlsx]datos'!#REF!</xm:f>
          </x14:formula1>
          <xm:sqref>AM7:AT7</xm:sqref>
        </x14:dataValidation>
        <x14:dataValidation type="list" errorStyle="information" operator="equal" showInputMessage="1" showErrorMessage="1" prompt="Escoja el Proceso del Menú desplegable">
          <x14:formula1>
            <xm:f>'C:\Users\luis.arias\Downloads\[F-DS-524_V.xlsx]datos'!#REF!</xm:f>
          </x14:formula1>
          <xm:sqref>D7:Z7</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Q44"/>
  <sheetViews>
    <sheetView showGridLines="0" topLeftCell="AS1" zoomScale="70" zoomScaleNormal="70" workbookViewId="0">
      <selection activeCell="AW5" sqref="AW5"/>
    </sheetView>
  </sheetViews>
  <sheetFormatPr baseColWidth="10" defaultColWidth="20.5703125" defaultRowHeight="12.75" customHeight="1" x14ac:dyDescent="0.25"/>
  <cols>
    <col min="1" max="1" width="2" style="129" customWidth="1"/>
    <col min="2" max="2" width="10" style="23" customWidth="1"/>
    <col min="3" max="3" width="57.28515625" style="59" customWidth="1"/>
    <col min="4" max="4" width="12.140625" style="23" customWidth="1"/>
    <col min="5" max="20" width="11.42578125" style="23" customWidth="1"/>
    <col min="21" max="21" width="47.42578125" style="59" customWidth="1"/>
    <col min="22" max="22" width="67.42578125" style="59" customWidth="1"/>
    <col min="23" max="23" width="21.28515625" style="23" customWidth="1"/>
    <col min="24" max="25" width="21.85546875" style="23" customWidth="1"/>
    <col min="26" max="26" width="21.28515625" style="72" customWidth="1"/>
    <col min="27" max="27" width="21.42578125" style="72" customWidth="1"/>
    <col min="28" max="28" width="20.85546875" style="72" customWidth="1"/>
    <col min="29" max="29" width="21.28515625" style="72" customWidth="1"/>
    <col min="30" max="30" width="21" style="72" customWidth="1"/>
    <col min="31" max="31" width="21.42578125" style="72" customWidth="1"/>
    <col min="32" max="32" width="15.140625" style="271" customWidth="1"/>
    <col min="33" max="34" width="15.140625" style="72" customWidth="1"/>
    <col min="35" max="36" width="19.85546875" style="72" customWidth="1"/>
    <col min="37" max="43" width="47" style="73" customWidth="1"/>
    <col min="44" max="46" width="22.85546875" style="72" customWidth="1"/>
    <col min="47" max="48" width="20.5703125" style="72" customWidth="1"/>
    <col min="49" max="49" width="53.140625" style="72" customWidth="1"/>
    <col min="50" max="50" width="38.85546875" style="23" customWidth="1"/>
    <col min="51" max="54" width="20.5703125" style="23" customWidth="1"/>
    <col min="55" max="55" width="8.7109375" style="23" customWidth="1"/>
    <col min="56" max="56" width="9" style="23" customWidth="1"/>
    <col min="57" max="57" width="39" style="23" customWidth="1"/>
    <col min="58" max="58" width="32.140625" style="23" customWidth="1"/>
    <col min="59" max="59" width="17" style="23" customWidth="1"/>
    <col min="60" max="60" width="16" style="23" customWidth="1"/>
    <col min="61" max="61" width="51.5703125" style="23" customWidth="1"/>
    <col min="62" max="62" width="36" style="23" customWidth="1"/>
    <col min="63" max="251" width="20.5703125" style="23" customWidth="1"/>
    <col min="252" max="16384" width="20.5703125" style="129"/>
  </cols>
  <sheetData>
    <row r="1" spans="1:63" s="21" customFormat="1" ht="6" customHeight="1" thickBot="1" x14ac:dyDescent="0.3">
      <c r="C1" s="22"/>
      <c r="U1" s="22"/>
      <c r="V1" s="22"/>
      <c r="Z1" s="61"/>
      <c r="AA1" s="61"/>
      <c r="AB1" s="61"/>
      <c r="AC1" s="61"/>
      <c r="AD1" s="61"/>
      <c r="AE1" s="61"/>
      <c r="AF1" s="265"/>
      <c r="AG1" s="61"/>
      <c r="AH1" s="61"/>
      <c r="AI1" s="61"/>
      <c r="AJ1" s="61"/>
      <c r="AK1" s="62"/>
      <c r="AL1" s="62"/>
      <c r="AM1" s="62"/>
      <c r="AN1" s="62"/>
      <c r="AO1" s="62"/>
      <c r="AP1" s="62"/>
      <c r="AQ1" s="62"/>
      <c r="AR1" s="61"/>
      <c r="AS1" s="61"/>
      <c r="AT1" s="61"/>
      <c r="AU1" s="61"/>
      <c r="AV1" s="61"/>
      <c r="AW1" s="61"/>
    </row>
    <row r="2" spans="1:63" s="779" customFormat="1" ht="15.75" customHeight="1" thickBot="1" x14ac:dyDescent="0.3">
      <c r="A2" s="776"/>
      <c r="B2" s="836" t="s">
        <v>232</v>
      </c>
      <c r="C2" s="839" t="s">
        <v>41</v>
      </c>
      <c r="D2" s="840"/>
      <c r="E2" s="840"/>
      <c r="F2" s="840"/>
      <c r="G2" s="840"/>
      <c r="H2" s="840"/>
      <c r="I2" s="840"/>
      <c r="J2" s="840"/>
      <c r="K2" s="840"/>
      <c r="L2" s="840"/>
      <c r="M2" s="840"/>
      <c r="N2" s="840"/>
      <c r="O2" s="840"/>
      <c r="P2" s="840"/>
      <c r="Q2" s="841"/>
      <c r="R2" s="848" t="s">
        <v>42</v>
      </c>
      <c r="S2" s="849"/>
      <c r="T2" s="849"/>
      <c r="U2" s="849"/>
      <c r="V2" s="849"/>
      <c r="W2" s="849"/>
      <c r="X2" s="849"/>
      <c r="Y2" s="849"/>
      <c r="Z2" s="849"/>
      <c r="AA2" s="849"/>
      <c r="AB2" s="849"/>
      <c r="AC2" s="849"/>
      <c r="AD2" s="849"/>
      <c r="AE2" s="849"/>
      <c r="AF2" s="849"/>
      <c r="AG2" s="849"/>
      <c r="AH2" s="849"/>
      <c r="AI2" s="850"/>
      <c r="AJ2" s="857" t="s">
        <v>43</v>
      </c>
      <c r="AK2" s="858"/>
      <c r="AL2" s="858"/>
      <c r="AM2" s="858"/>
      <c r="AN2" s="858"/>
      <c r="AO2" s="858"/>
      <c r="AP2" s="858"/>
      <c r="AQ2" s="858"/>
      <c r="AR2" s="858"/>
      <c r="AS2" s="858"/>
      <c r="AT2" s="858"/>
      <c r="AU2" s="859"/>
      <c r="AV2" s="794" t="s">
        <v>44</v>
      </c>
      <c r="AW2" s="794"/>
      <c r="AX2" s="794"/>
      <c r="AY2" s="794"/>
      <c r="AZ2" s="794"/>
      <c r="BA2" s="794"/>
      <c r="BB2" s="794"/>
      <c r="BC2" s="794"/>
      <c r="BD2" s="794"/>
      <c r="BE2" s="794"/>
      <c r="BF2" s="794"/>
      <c r="BG2" s="794"/>
      <c r="BH2" s="794"/>
      <c r="BI2" s="794"/>
      <c r="BJ2" s="795"/>
      <c r="BK2" s="776"/>
    </row>
    <row r="3" spans="1:63" s="779" customFormat="1" ht="14.25" customHeight="1" thickBot="1" x14ac:dyDescent="0.3">
      <c r="A3" s="780"/>
      <c r="B3" s="837"/>
      <c r="C3" s="842"/>
      <c r="D3" s="843"/>
      <c r="E3" s="843"/>
      <c r="F3" s="843"/>
      <c r="G3" s="843"/>
      <c r="H3" s="843"/>
      <c r="I3" s="843"/>
      <c r="J3" s="843"/>
      <c r="K3" s="843"/>
      <c r="L3" s="843"/>
      <c r="M3" s="843"/>
      <c r="N3" s="843"/>
      <c r="O3" s="843"/>
      <c r="P3" s="843"/>
      <c r="Q3" s="844"/>
      <c r="R3" s="851"/>
      <c r="S3" s="852"/>
      <c r="T3" s="852"/>
      <c r="U3" s="852"/>
      <c r="V3" s="852"/>
      <c r="W3" s="852"/>
      <c r="X3" s="852"/>
      <c r="Y3" s="852"/>
      <c r="Z3" s="852"/>
      <c r="AA3" s="852"/>
      <c r="AB3" s="852"/>
      <c r="AC3" s="852"/>
      <c r="AD3" s="852"/>
      <c r="AE3" s="852"/>
      <c r="AF3" s="852"/>
      <c r="AG3" s="852"/>
      <c r="AH3" s="852"/>
      <c r="AI3" s="853"/>
      <c r="AJ3" s="857" t="s">
        <v>45</v>
      </c>
      <c r="AK3" s="858"/>
      <c r="AL3" s="858"/>
      <c r="AM3" s="858"/>
      <c r="AN3" s="858"/>
      <c r="AO3" s="858"/>
      <c r="AP3" s="858"/>
      <c r="AQ3" s="858"/>
      <c r="AR3" s="858"/>
      <c r="AS3" s="858"/>
      <c r="AT3" s="858"/>
      <c r="AU3" s="859"/>
      <c r="AV3" s="796"/>
      <c r="AW3" s="796"/>
      <c r="AX3" s="796"/>
      <c r="AY3" s="796"/>
      <c r="AZ3" s="796"/>
      <c r="BA3" s="796"/>
      <c r="BB3" s="796"/>
      <c r="BC3" s="796"/>
      <c r="BD3" s="796"/>
      <c r="BE3" s="796"/>
      <c r="BF3" s="796"/>
      <c r="BG3" s="796"/>
      <c r="BH3" s="796"/>
      <c r="BI3" s="796"/>
      <c r="BJ3" s="797"/>
      <c r="BK3" s="780"/>
    </row>
    <row r="4" spans="1:63" s="779" customFormat="1" ht="12" customHeight="1" thickBot="1" x14ac:dyDescent="0.3">
      <c r="A4" s="780"/>
      <c r="B4" s="837"/>
      <c r="C4" s="845"/>
      <c r="D4" s="846"/>
      <c r="E4" s="846"/>
      <c r="F4" s="846"/>
      <c r="G4" s="846"/>
      <c r="H4" s="846"/>
      <c r="I4" s="846"/>
      <c r="J4" s="846"/>
      <c r="K4" s="846"/>
      <c r="L4" s="846"/>
      <c r="M4" s="846"/>
      <c r="N4" s="846"/>
      <c r="O4" s="846"/>
      <c r="P4" s="846"/>
      <c r="Q4" s="847"/>
      <c r="R4" s="854"/>
      <c r="S4" s="855"/>
      <c r="T4" s="855"/>
      <c r="U4" s="855"/>
      <c r="V4" s="855"/>
      <c r="W4" s="855"/>
      <c r="X4" s="855"/>
      <c r="Y4" s="855"/>
      <c r="Z4" s="855"/>
      <c r="AA4" s="855"/>
      <c r="AB4" s="855"/>
      <c r="AC4" s="855"/>
      <c r="AD4" s="855"/>
      <c r="AE4" s="855"/>
      <c r="AF4" s="855"/>
      <c r="AG4" s="855"/>
      <c r="AH4" s="855"/>
      <c r="AI4" s="856"/>
      <c r="AJ4" s="857" t="s">
        <v>46</v>
      </c>
      <c r="AK4" s="858"/>
      <c r="AL4" s="858"/>
      <c r="AM4" s="858"/>
      <c r="AN4" s="858"/>
      <c r="AO4" s="858"/>
      <c r="AP4" s="858"/>
      <c r="AQ4" s="858"/>
      <c r="AR4" s="858"/>
      <c r="AS4" s="858"/>
      <c r="AT4" s="858"/>
      <c r="AU4" s="859"/>
      <c r="AV4" s="796"/>
      <c r="AW4" s="796"/>
      <c r="AX4" s="796"/>
      <c r="AY4" s="796"/>
      <c r="AZ4" s="796"/>
      <c r="BA4" s="796"/>
      <c r="BB4" s="796"/>
      <c r="BC4" s="796"/>
      <c r="BD4" s="796"/>
      <c r="BE4" s="796"/>
      <c r="BF4" s="796"/>
      <c r="BG4" s="796"/>
      <c r="BH4" s="796"/>
      <c r="BI4" s="796"/>
      <c r="BJ4" s="797"/>
      <c r="BK4" s="780"/>
    </row>
    <row r="5" spans="1:63" s="779" customFormat="1" ht="14.25" customHeight="1" x14ac:dyDescent="0.25">
      <c r="A5" s="780"/>
      <c r="B5" s="838"/>
      <c r="C5" s="839" t="s">
        <v>47</v>
      </c>
      <c r="D5" s="840"/>
      <c r="E5" s="840"/>
      <c r="F5" s="840"/>
      <c r="G5" s="840"/>
      <c r="H5" s="840"/>
      <c r="I5" s="840"/>
      <c r="J5" s="840"/>
      <c r="K5" s="840"/>
      <c r="L5" s="840"/>
      <c r="M5" s="840"/>
      <c r="N5" s="840"/>
      <c r="O5" s="840"/>
      <c r="P5" s="840"/>
      <c r="Q5" s="841"/>
      <c r="R5" s="848" t="s">
        <v>48</v>
      </c>
      <c r="S5" s="849"/>
      <c r="T5" s="849"/>
      <c r="U5" s="849"/>
      <c r="V5" s="849"/>
      <c r="W5" s="849"/>
      <c r="X5" s="849"/>
      <c r="Y5" s="849"/>
      <c r="Z5" s="849"/>
      <c r="AA5" s="849"/>
      <c r="AB5" s="849"/>
      <c r="AC5" s="849"/>
      <c r="AD5" s="849"/>
      <c r="AE5" s="849"/>
      <c r="AF5" s="849"/>
      <c r="AG5" s="849"/>
      <c r="AH5" s="849"/>
      <c r="AI5" s="850"/>
      <c r="AJ5" s="839" t="s">
        <v>49</v>
      </c>
      <c r="AK5" s="840"/>
      <c r="AL5" s="840"/>
      <c r="AM5" s="840"/>
      <c r="AN5" s="840"/>
      <c r="AO5" s="840"/>
      <c r="AP5" s="840"/>
      <c r="AQ5" s="840"/>
      <c r="AR5" s="840"/>
      <c r="AS5" s="840"/>
      <c r="AT5" s="840"/>
      <c r="AU5" s="841"/>
      <c r="AV5" s="798"/>
      <c r="AW5" s="798"/>
      <c r="AX5" s="798"/>
      <c r="AY5" s="798"/>
      <c r="AZ5" s="798"/>
      <c r="BA5" s="798"/>
      <c r="BB5" s="798"/>
      <c r="BC5" s="798"/>
      <c r="BD5" s="798"/>
      <c r="BE5" s="798"/>
      <c r="BF5" s="798"/>
      <c r="BG5" s="798"/>
      <c r="BH5" s="798"/>
      <c r="BI5" s="798"/>
      <c r="BJ5" s="799"/>
      <c r="BK5" s="780"/>
    </row>
    <row r="6" spans="1:63" s="779" customFormat="1" ht="12.75" customHeight="1" thickBot="1" x14ac:dyDescent="0.3">
      <c r="A6" s="776"/>
      <c r="B6" s="780"/>
      <c r="C6" s="845"/>
      <c r="D6" s="846"/>
      <c r="E6" s="846"/>
      <c r="F6" s="846"/>
      <c r="G6" s="846"/>
      <c r="H6" s="846"/>
      <c r="I6" s="846"/>
      <c r="J6" s="846"/>
      <c r="K6" s="846"/>
      <c r="L6" s="846"/>
      <c r="M6" s="846"/>
      <c r="N6" s="846"/>
      <c r="O6" s="846"/>
      <c r="P6" s="846"/>
      <c r="Q6" s="847"/>
      <c r="R6" s="854"/>
      <c r="S6" s="855"/>
      <c r="T6" s="855"/>
      <c r="U6" s="855"/>
      <c r="V6" s="855"/>
      <c r="W6" s="855"/>
      <c r="X6" s="855"/>
      <c r="Y6" s="855"/>
      <c r="Z6" s="855"/>
      <c r="AA6" s="855"/>
      <c r="AB6" s="855"/>
      <c r="AC6" s="855"/>
      <c r="AD6" s="855"/>
      <c r="AE6" s="855"/>
      <c r="AF6" s="855"/>
      <c r="AG6" s="855"/>
      <c r="AH6" s="855"/>
      <c r="AI6" s="856"/>
      <c r="AJ6" s="845"/>
      <c r="AK6" s="846"/>
      <c r="AL6" s="846"/>
      <c r="AM6" s="846"/>
      <c r="AN6" s="846"/>
      <c r="AO6" s="846"/>
      <c r="AP6" s="846"/>
      <c r="AQ6" s="846"/>
      <c r="AR6" s="846"/>
      <c r="AS6" s="846"/>
      <c r="AT6" s="846"/>
      <c r="AU6" s="847"/>
      <c r="AV6" s="882">
        <v>3</v>
      </c>
      <c r="AW6" s="882"/>
      <c r="AX6" s="882"/>
      <c r="AY6" s="882"/>
      <c r="AZ6" s="882"/>
      <c r="BA6" s="882"/>
      <c r="BB6" s="882"/>
      <c r="BC6" s="882"/>
      <c r="BD6" s="882"/>
      <c r="BE6" s="882"/>
      <c r="BF6" s="882"/>
      <c r="BG6" s="882"/>
      <c r="BH6" s="882"/>
      <c r="BI6" s="882"/>
      <c r="BJ6" s="883"/>
      <c r="BK6" s="776"/>
    </row>
    <row r="7" spans="1:63" s="785" customFormat="1" ht="18.75" customHeight="1" x14ac:dyDescent="0.25">
      <c r="B7" s="884" t="s">
        <v>50</v>
      </c>
      <c r="C7" s="885"/>
      <c r="D7" s="886"/>
      <c r="E7" s="886"/>
      <c r="F7" s="886"/>
      <c r="G7" s="886"/>
      <c r="H7" s="886"/>
      <c r="I7" s="886"/>
      <c r="J7" s="886"/>
      <c r="K7" s="886"/>
      <c r="L7" s="886"/>
      <c r="M7" s="886"/>
      <c r="N7" s="886"/>
      <c r="O7" s="886"/>
      <c r="P7" s="886"/>
      <c r="Q7" s="886"/>
      <c r="R7" s="886"/>
      <c r="S7" s="886"/>
      <c r="T7" s="886"/>
      <c r="U7" s="886"/>
      <c r="V7" s="886"/>
      <c r="W7" s="886"/>
      <c r="X7" s="886"/>
      <c r="Y7" s="886"/>
      <c r="Z7" s="886"/>
      <c r="AA7" s="887" t="s">
        <v>51</v>
      </c>
      <c r="AB7" s="887"/>
      <c r="AC7" s="888" t="s">
        <v>1378</v>
      </c>
      <c r="AD7" s="888"/>
      <c r="AE7" s="888"/>
      <c r="AF7" s="888"/>
      <c r="AG7" s="888"/>
      <c r="AH7" s="888"/>
      <c r="AI7" s="888"/>
      <c r="AJ7" s="888"/>
      <c r="AK7" s="889" t="s">
        <v>52</v>
      </c>
      <c r="AL7" s="889"/>
      <c r="AM7" s="890"/>
      <c r="AN7" s="890"/>
      <c r="AO7" s="890"/>
      <c r="AP7" s="890"/>
      <c r="AQ7" s="890"/>
      <c r="AR7" s="890"/>
      <c r="AS7" s="890"/>
      <c r="AT7" s="890"/>
      <c r="AU7" s="891"/>
      <c r="AV7" s="891"/>
      <c r="AW7" s="891"/>
      <c r="AX7" s="891"/>
      <c r="AY7" s="891"/>
      <c r="AZ7" s="891"/>
      <c r="BA7" s="891"/>
      <c r="BB7" s="891"/>
      <c r="BC7" s="891"/>
      <c r="BD7" s="891"/>
      <c r="BE7" s="891"/>
      <c r="BF7" s="891"/>
      <c r="BG7" s="891"/>
      <c r="BH7" s="891"/>
      <c r="BI7" s="891"/>
      <c r="BJ7" s="892"/>
      <c r="BK7" s="786"/>
    </row>
    <row r="8" spans="1:63" s="785" customFormat="1" ht="18.75" customHeight="1" x14ac:dyDescent="0.25">
      <c r="B8" s="880" t="s">
        <v>53</v>
      </c>
      <c r="C8" s="881"/>
      <c r="D8" s="893"/>
      <c r="E8" s="894"/>
      <c r="F8" s="894"/>
      <c r="G8" s="894"/>
      <c r="H8" s="894"/>
      <c r="I8" s="894"/>
      <c r="J8" s="894"/>
      <c r="K8" s="894"/>
      <c r="L8" s="894"/>
      <c r="M8" s="894"/>
      <c r="N8" s="894"/>
      <c r="O8" s="894"/>
      <c r="P8" s="894"/>
      <c r="Q8" s="894"/>
      <c r="R8" s="894"/>
      <c r="S8" s="894"/>
      <c r="T8" s="894"/>
      <c r="U8" s="894"/>
      <c r="V8" s="894"/>
      <c r="W8" s="894"/>
      <c r="X8" s="894"/>
      <c r="Y8" s="894"/>
      <c r="Z8" s="894"/>
      <c r="AA8" s="894"/>
      <c r="AB8" s="894"/>
      <c r="AC8" s="894"/>
      <c r="AD8" s="894"/>
      <c r="AE8" s="894"/>
      <c r="AF8" s="894"/>
      <c r="AG8" s="894"/>
      <c r="AH8" s="894"/>
      <c r="AI8" s="894"/>
      <c r="AJ8" s="894"/>
      <c r="AK8" s="894"/>
      <c r="AL8" s="895"/>
      <c r="AM8" s="787" t="s">
        <v>54</v>
      </c>
      <c r="AN8" s="829"/>
      <c r="AO8" s="830"/>
      <c r="AP8" s="830"/>
      <c r="AQ8" s="830"/>
      <c r="AR8" s="830"/>
      <c r="AS8" s="830"/>
      <c r="AT8" s="830"/>
      <c r="AU8" s="891"/>
      <c r="AV8" s="891"/>
      <c r="AW8" s="891"/>
      <c r="AX8" s="891"/>
      <c r="AY8" s="891"/>
      <c r="AZ8" s="891"/>
      <c r="BA8" s="891"/>
      <c r="BB8" s="891"/>
      <c r="BC8" s="891"/>
      <c r="BD8" s="891"/>
      <c r="BE8" s="891"/>
      <c r="BF8" s="891"/>
      <c r="BG8" s="891"/>
      <c r="BH8" s="891"/>
      <c r="BI8" s="891"/>
      <c r="BJ8" s="892"/>
      <c r="BK8" s="786"/>
    </row>
    <row r="9" spans="1:63" s="775" customFormat="1" ht="27.75" customHeight="1" x14ac:dyDescent="0.25">
      <c r="B9" s="831" t="s">
        <v>233</v>
      </c>
      <c r="C9" s="832"/>
      <c r="D9" s="832"/>
      <c r="E9" s="832"/>
      <c r="F9" s="832"/>
      <c r="G9" s="832"/>
      <c r="H9" s="832"/>
      <c r="I9" s="832"/>
      <c r="J9" s="832"/>
      <c r="K9" s="832"/>
      <c r="L9" s="832"/>
      <c r="M9" s="832"/>
      <c r="N9" s="832"/>
      <c r="O9" s="832"/>
      <c r="P9" s="832"/>
      <c r="Q9" s="832"/>
      <c r="R9" s="832"/>
      <c r="S9" s="832"/>
      <c r="T9" s="832"/>
      <c r="U9" s="832"/>
      <c r="V9" s="832"/>
      <c r="W9" s="832"/>
      <c r="X9" s="832"/>
      <c r="Y9" s="832"/>
      <c r="Z9" s="832"/>
      <c r="AA9" s="832"/>
      <c r="AB9" s="832"/>
      <c r="AC9" s="832"/>
      <c r="AD9" s="832"/>
      <c r="AE9" s="832"/>
      <c r="AF9" s="832"/>
      <c r="AG9" s="832"/>
      <c r="AH9" s="832"/>
      <c r="AI9" s="832"/>
      <c r="AJ9" s="832"/>
      <c r="AK9" s="832"/>
      <c r="AL9" s="832"/>
      <c r="AM9" s="832"/>
      <c r="AN9" s="832"/>
      <c r="AO9" s="832"/>
      <c r="AP9" s="832"/>
      <c r="AQ9" s="832"/>
      <c r="AR9" s="832"/>
      <c r="AS9" s="832"/>
      <c r="AT9" s="832"/>
      <c r="AU9" s="833" t="s">
        <v>234</v>
      </c>
      <c r="AV9" s="834"/>
      <c r="AW9" s="834"/>
      <c r="AX9" s="834"/>
      <c r="AY9" s="834"/>
      <c r="AZ9" s="834"/>
      <c r="BA9" s="834"/>
      <c r="BB9" s="834"/>
      <c r="BC9" s="834"/>
      <c r="BD9" s="834"/>
      <c r="BE9" s="834"/>
      <c r="BF9" s="834"/>
      <c r="BG9" s="834"/>
      <c r="BH9" s="834"/>
      <c r="BI9" s="834"/>
      <c r="BJ9" s="835"/>
    </row>
    <row r="10" spans="1:63" s="774" customFormat="1" ht="25.5" customHeight="1" x14ac:dyDescent="0.25">
      <c r="B10" s="872"/>
      <c r="C10" s="873"/>
      <c r="D10" s="873"/>
      <c r="E10" s="873" t="s">
        <v>55</v>
      </c>
      <c r="F10" s="873"/>
      <c r="G10" s="873"/>
      <c r="H10" s="873"/>
      <c r="I10" s="873"/>
      <c r="J10" s="873"/>
      <c r="K10" s="873"/>
      <c r="L10" s="873"/>
      <c r="M10" s="873"/>
      <c r="N10" s="873"/>
      <c r="O10" s="873"/>
      <c r="P10" s="873"/>
      <c r="Q10" s="873"/>
      <c r="R10" s="873"/>
      <c r="S10" s="873"/>
      <c r="T10" s="873"/>
      <c r="U10" s="873" t="s">
        <v>56</v>
      </c>
      <c r="V10" s="873"/>
      <c r="W10" s="873"/>
      <c r="X10" s="873"/>
      <c r="Y10" s="873"/>
      <c r="Z10" s="873"/>
      <c r="AA10" s="873"/>
      <c r="AB10" s="873"/>
      <c r="AC10" s="873"/>
      <c r="AD10" s="873"/>
      <c r="AE10" s="873"/>
      <c r="AF10" s="873"/>
      <c r="AG10" s="873"/>
      <c r="AH10" s="873"/>
      <c r="AI10" s="873"/>
      <c r="AJ10" s="873"/>
      <c r="AK10" s="873"/>
      <c r="AL10" s="873"/>
      <c r="AM10" s="873"/>
      <c r="AN10" s="873"/>
      <c r="AO10" s="873"/>
      <c r="AP10" s="873"/>
      <c r="AQ10" s="873"/>
      <c r="AR10" s="873"/>
      <c r="AS10" s="873"/>
      <c r="AT10" s="873"/>
      <c r="AU10" s="874"/>
      <c r="AV10" s="874"/>
      <c r="AW10" s="874"/>
      <c r="AX10" s="874"/>
      <c r="AY10" s="874"/>
      <c r="AZ10" s="874"/>
      <c r="BA10" s="874"/>
      <c r="BB10" s="874"/>
      <c r="BC10" s="874"/>
      <c r="BD10" s="874"/>
      <c r="BE10" s="874"/>
      <c r="BF10" s="874"/>
      <c r="BG10" s="874"/>
      <c r="BH10" s="874"/>
      <c r="BI10" s="874"/>
      <c r="BJ10" s="875"/>
      <c r="BK10" s="775"/>
    </row>
    <row r="11" spans="1:63" s="788" customFormat="1" ht="25.5" customHeight="1" x14ac:dyDescent="0.25">
      <c r="B11" s="876" t="s">
        <v>57</v>
      </c>
      <c r="C11" s="876" t="s">
        <v>58</v>
      </c>
      <c r="D11" s="876" t="s">
        <v>59</v>
      </c>
      <c r="E11" s="868" t="s">
        <v>60</v>
      </c>
      <c r="F11" s="868"/>
      <c r="G11" s="868"/>
      <c r="H11" s="868" t="s">
        <v>61</v>
      </c>
      <c r="I11" s="868"/>
      <c r="J11" s="868"/>
      <c r="K11" s="868" t="s">
        <v>62</v>
      </c>
      <c r="L11" s="868"/>
      <c r="M11" s="868"/>
      <c r="N11" s="868" t="s">
        <v>63</v>
      </c>
      <c r="O11" s="868"/>
      <c r="P11" s="868"/>
      <c r="Q11" s="868" t="s">
        <v>64</v>
      </c>
      <c r="R11" s="868"/>
      <c r="S11" s="868"/>
      <c r="T11" s="791" t="s">
        <v>65</v>
      </c>
      <c r="U11" s="878" t="s">
        <v>66</v>
      </c>
      <c r="V11" s="878" t="s">
        <v>67</v>
      </c>
      <c r="W11" s="878" t="s">
        <v>68</v>
      </c>
      <c r="X11" s="868" t="s">
        <v>69</v>
      </c>
      <c r="Y11" s="868"/>
      <c r="Z11" s="870" t="s">
        <v>70</v>
      </c>
      <c r="AA11" s="868" t="s">
        <v>71</v>
      </c>
      <c r="AB11" s="868" t="s">
        <v>72</v>
      </c>
      <c r="AC11" s="868" t="s">
        <v>73</v>
      </c>
      <c r="AD11" s="868" t="s">
        <v>74</v>
      </c>
      <c r="AE11" s="868" t="s">
        <v>75</v>
      </c>
      <c r="AF11" s="868" t="s">
        <v>76</v>
      </c>
      <c r="AG11" s="868"/>
      <c r="AH11" s="868"/>
      <c r="AI11" s="868" t="s">
        <v>77</v>
      </c>
      <c r="AJ11" s="868" t="s">
        <v>78</v>
      </c>
      <c r="AK11" s="862" t="s">
        <v>79</v>
      </c>
      <c r="AL11" s="863"/>
      <c r="AM11" s="863"/>
      <c r="AN11" s="863"/>
      <c r="AO11" s="863"/>
      <c r="AP11" s="863"/>
      <c r="AQ11" s="864"/>
      <c r="AR11" s="865" t="s">
        <v>80</v>
      </c>
      <c r="AS11" s="865" t="s">
        <v>81</v>
      </c>
      <c r="AT11" s="865" t="s">
        <v>82</v>
      </c>
      <c r="AU11" s="867" t="s">
        <v>83</v>
      </c>
      <c r="AV11" s="860" t="s">
        <v>83</v>
      </c>
      <c r="AW11" s="860" t="s">
        <v>83</v>
      </c>
      <c r="AX11" s="860" t="s">
        <v>83</v>
      </c>
      <c r="AY11" s="860" t="s">
        <v>84</v>
      </c>
      <c r="AZ11" s="860" t="s">
        <v>83</v>
      </c>
      <c r="BA11" s="860" t="s">
        <v>83</v>
      </c>
      <c r="BB11" s="860" t="s">
        <v>83</v>
      </c>
      <c r="BC11" s="860" t="s">
        <v>85</v>
      </c>
      <c r="BD11" s="860" t="s">
        <v>85</v>
      </c>
      <c r="BE11" s="860" t="s">
        <v>85</v>
      </c>
      <c r="BF11" s="860" t="s">
        <v>85</v>
      </c>
      <c r="BG11" s="860" t="s">
        <v>86</v>
      </c>
      <c r="BH11" s="860" t="s">
        <v>85</v>
      </c>
      <c r="BI11" s="860" t="s">
        <v>85</v>
      </c>
      <c r="BJ11" s="861" t="s">
        <v>85</v>
      </c>
    </row>
    <row r="12" spans="1:63" s="788" customFormat="1" ht="52.5" customHeight="1" x14ac:dyDescent="0.25">
      <c r="B12" s="877"/>
      <c r="C12" s="877"/>
      <c r="D12" s="877"/>
      <c r="E12" s="793" t="s">
        <v>87</v>
      </c>
      <c r="F12" s="793" t="s">
        <v>88</v>
      </c>
      <c r="G12" s="793" t="s">
        <v>89</v>
      </c>
      <c r="H12" s="793" t="s">
        <v>87</v>
      </c>
      <c r="I12" s="793" t="s">
        <v>88</v>
      </c>
      <c r="J12" s="793" t="s">
        <v>89</v>
      </c>
      <c r="K12" s="793" t="s">
        <v>87</v>
      </c>
      <c r="L12" s="793" t="s">
        <v>88</v>
      </c>
      <c r="M12" s="793" t="s">
        <v>89</v>
      </c>
      <c r="N12" s="793" t="s">
        <v>87</v>
      </c>
      <c r="O12" s="793" t="s">
        <v>88</v>
      </c>
      <c r="P12" s="793" t="s">
        <v>89</v>
      </c>
      <c r="Q12" s="793" t="s">
        <v>87</v>
      </c>
      <c r="R12" s="793" t="s">
        <v>88</v>
      </c>
      <c r="S12" s="793" t="s">
        <v>89</v>
      </c>
      <c r="T12" s="789">
        <f>SUM(T13:T22)</f>
        <v>0.24749999999999997</v>
      </c>
      <c r="U12" s="879"/>
      <c r="V12" s="879"/>
      <c r="W12" s="879"/>
      <c r="X12" s="790" t="s">
        <v>90</v>
      </c>
      <c r="Y12" s="790" t="s">
        <v>91</v>
      </c>
      <c r="Z12" s="871"/>
      <c r="AA12" s="869"/>
      <c r="AB12" s="869"/>
      <c r="AC12" s="869"/>
      <c r="AD12" s="869"/>
      <c r="AE12" s="868"/>
      <c r="AF12" s="790" t="s">
        <v>92</v>
      </c>
      <c r="AG12" s="790" t="s">
        <v>93</v>
      </c>
      <c r="AH12" s="790" t="s">
        <v>94</v>
      </c>
      <c r="AI12" s="868"/>
      <c r="AJ12" s="868"/>
      <c r="AK12" s="790" t="s">
        <v>95</v>
      </c>
      <c r="AL12" s="790" t="s">
        <v>96</v>
      </c>
      <c r="AM12" s="790" t="s">
        <v>97</v>
      </c>
      <c r="AN12" s="790" t="s">
        <v>98</v>
      </c>
      <c r="AO12" s="790" t="s">
        <v>99</v>
      </c>
      <c r="AP12" s="790" t="s">
        <v>100</v>
      </c>
      <c r="AQ12" s="790" t="s">
        <v>101</v>
      </c>
      <c r="AR12" s="866"/>
      <c r="AS12" s="866"/>
      <c r="AT12" s="866"/>
      <c r="AU12" s="792" t="s">
        <v>102</v>
      </c>
      <c r="AV12" s="792" t="s">
        <v>103</v>
      </c>
      <c r="AW12" s="792" t="s">
        <v>104</v>
      </c>
      <c r="AX12" s="792" t="s">
        <v>105</v>
      </c>
      <c r="AY12" s="792" t="s">
        <v>102</v>
      </c>
      <c r="AZ12" s="792" t="s">
        <v>103</v>
      </c>
      <c r="BA12" s="792" t="s">
        <v>104</v>
      </c>
      <c r="BB12" s="792" t="s">
        <v>105</v>
      </c>
      <c r="BC12" s="792" t="s">
        <v>102</v>
      </c>
      <c r="BD12" s="792" t="s">
        <v>103</v>
      </c>
      <c r="BE12" s="792" t="s">
        <v>104</v>
      </c>
      <c r="BF12" s="792" t="s">
        <v>105</v>
      </c>
      <c r="BG12" s="792" t="s">
        <v>102</v>
      </c>
      <c r="BH12" s="792" t="s">
        <v>103</v>
      </c>
      <c r="BI12" s="792" t="s">
        <v>104</v>
      </c>
      <c r="BJ12" s="792" t="s">
        <v>106</v>
      </c>
    </row>
    <row r="13" spans="1:63" s="93" customFormat="1" ht="163.5" customHeight="1" x14ac:dyDescent="0.25">
      <c r="B13" s="74">
        <v>1</v>
      </c>
      <c r="C13" s="75" t="s">
        <v>797</v>
      </c>
      <c r="D13" s="76">
        <v>0.15</v>
      </c>
      <c r="E13" s="78">
        <v>0.25</v>
      </c>
      <c r="F13" s="78">
        <v>0.25</v>
      </c>
      <c r="G13" s="79">
        <f>IF(ISERROR(F13/E13),"",(F13/E13))</f>
        <v>1</v>
      </c>
      <c r="H13" s="78">
        <v>0.25</v>
      </c>
      <c r="I13" s="78"/>
      <c r="J13" s="79">
        <f>IF(ISERROR(I13/H13),"",(I13/H13))</f>
        <v>0</v>
      </c>
      <c r="K13" s="78">
        <v>0.25</v>
      </c>
      <c r="L13" s="78"/>
      <c r="M13" s="79">
        <f>IF(ISERROR(L13/K13),"",(L13/K13))</f>
        <v>0</v>
      </c>
      <c r="N13" s="78">
        <v>0.25</v>
      </c>
      <c r="O13" s="78"/>
      <c r="P13" s="79">
        <f>IF(ISERROR(O13/N13),"",(O13/N13))</f>
        <v>0</v>
      </c>
      <c r="Q13" s="78">
        <f>SUM(E13,H13,K13,N13)</f>
        <v>1</v>
      </c>
      <c r="R13" s="78">
        <f t="shared" ref="R13" si="0">SUM(F13,I13,L13,O13)</f>
        <v>0.25</v>
      </c>
      <c r="S13" s="80">
        <f>IF((IF(ISERROR(R13/Q13),0,(R13/Q13)))&gt;1,1,(IF(ISERROR(R13/Q13),0,(R13/Q13))))</f>
        <v>0.25</v>
      </c>
      <c r="T13" s="80">
        <f>S13*D13</f>
        <v>3.7499999999999999E-2</v>
      </c>
      <c r="U13" s="75" t="s">
        <v>798</v>
      </c>
      <c r="V13" s="75" t="s">
        <v>799</v>
      </c>
      <c r="W13" s="79" t="s">
        <v>131</v>
      </c>
      <c r="X13" s="79" t="s">
        <v>800</v>
      </c>
      <c r="Y13" s="79" t="s">
        <v>801</v>
      </c>
      <c r="Z13" s="82" t="s">
        <v>113</v>
      </c>
      <c r="AA13" s="79" t="s">
        <v>802</v>
      </c>
      <c r="AB13" s="82" t="s">
        <v>115</v>
      </c>
      <c r="AC13" s="82" t="s">
        <v>110</v>
      </c>
      <c r="AD13" s="82" t="s">
        <v>116</v>
      </c>
      <c r="AE13" s="82" t="s">
        <v>117</v>
      </c>
      <c r="AF13" s="266">
        <v>1</v>
      </c>
      <c r="AG13" s="82">
        <v>2022</v>
      </c>
      <c r="AH13" s="82">
        <v>2021</v>
      </c>
      <c r="AI13" s="82" t="s">
        <v>119</v>
      </c>
      <c r="AJ13" s="82" t="s">
        <v>120</v>
      </c>
      <c r="AK13" s="75" t="s">
        <v>796</v>
      </c>
      <c r="AL13" s="84" t="s">
        <v>803</v>
      </c>
      <c r="AM13" s="85" t="s">
        <v>133</v>
      </c>
      <c r="AN13" s="84" t="s">
        <v>804</v>
      </c>
      <c r="AO13" s="84" t="s">
        <v>679</v>
      </c>
      <c r="AP13" s="84" t="s">
        <v>123</v>
      </c>
      <c r="AQ13" s="84"/>
      <c r="AR13" s="81"/>
      <c r="AS13" s="81"/>
      <c r="AT13" s="86" t="s">
        <v>805</v>
      </c>
      <c r="AU13" s="78">
        <v>0.25</v>
      </c>
      <c r="AV13" s="78">
        <v>0.25</v>
      </c>
      <c r="AW13" s="89" t="s">
        <v>806</v>
      </c>
      <c r="AX13" s="89" t="s">
        <v>807</v>
      </c>
      <c r="AY13" s="87">
        <f>H13</f>
        <v>0.25</v>
      </c>
      <c r="AZ13" s="87"/>
      <c r="BA13" s="81"/>
      <c r="BB13" s="81"/>
      <c r="BC13" s="88">
        <f>K13</f>
        <v>0.25</v>
      </c>
      <c r="BD13" s="88"/>
      <c r="BE13" s="89"/>
      <c r="BF13" s="89"/>
      <c r="BG13" s="87">
        <f>N13</f>
        <v>0.25</v>
      </c>
      <c r="BH13" s="87"/>
      <c r="BI13" s="91"/>
      <c r="BJ13" s="96"/>
    </row>
    <row r="14" spans="1:63" s="93" customFormat="1" ht="142.5" customHeight="1" x14ac:dyDescent="0.25">
      <c r="B14" s="74">
        <v>2</v>
      </c>
      <c r="C14" s="75" t="s">
        <v>808</v>
      </c>
      <c r="D14" s="76">
        <v>0.15</v>
      </c>
      <c r="E14" s="78">
        <v>0.25</v>
      </c>
      <c r="F14" s="78">
        <v>0.25</v>
      </c>
      <c r="G14" s="79">
        <f>IF(ISERROR(F14/E14),"",(F14/E14))</f>
        <v>1</v>
      </c>
      <c r="H14" s="78">
        <v>0.25</v>
      </c>
      <c r="I14" s="78"/>
      <c r="J14" s="79">
        <f>IF(ISERROR(I14/H14),"",(I14/H14))</f>
        <v>0</v>
      </c>
      <c r="K14" s="78">
        <v>0.25</v>
      </c>
      <c r="L14" s="78"/>
      <c r="M14" s="79">
        <f>IF(ISERROR(L14/K14),"",(L14/K14))</f>
        <v>0</v>
      </c>
      <c r="N14" s="78">
        <v>0.25</v>
      </c>
      <c r="O14" s="78"/>
      <c r="P14" s="79">
        <f>IF(ISERROR(O14/N14),"",(O14/N14))</f>
        <v>0</v>
      </c>
      <c r="Q14" s="78">
        <f t="shared" ref="Q14:Q21" si="1">SUM(E14,H14,K14,N14)</f>
        <v>1</v>
      </c>
      <c r="R14" s="78">
        <f t="shared" ref="R14:R21" si="2">SUM(F14,I14,L14,O14)</f>
        <v>0.25</v>
      </c>
      <c r="S14" s="80">
        <f t="shared" ref="S14:S21" si="3">IF((IF(ISERROR(R14/Q14),0,(R14/Q14)))&gt;1,1,(IF(ISERROR(R14/Q14),0,(R14/Q14))))</f>
        <v>0.25</v>
      </c>
      <c r="T14" s="80">
        <f t="shared" ref="T14:T21" si="4">S14*D14</f>
        <v>3.7499999999999999E-2</v>
      </c>
      <c r="U14" s="75" t="s">
        <v>809</v>
      </c>
      <c r="V14" s="75" t="s">
        <v>810</v>
      </c>
      <c r="W14" s="79" t="s">
        <v>811</v>
      </c>
      <c r="X14" s="79" t="s">
        <v>812</v>
      </c>
      <c r="Y14" s="79" t="s">
        <v>812</v>
      </c>
      <c r="Z14" s="82" t="s">
        <v>241</v>
      </c>
      <c r="AA14" s="79" t="s">
        <v>813</v>
      </c>
      <c r="AB14" s="82" t="s">
        <v>115</v>
      </c>
      <c r="AC14" s="82" t="s">
        <v>243</v>
      </c>
      <c r="AD14" s="82" t="s">
        <v>116</v>
      </c>
      <c r="AE14" s="82" t="s">
        <v>117</v>
      </c>
      <c r="AF14" s="266">
        <v>1</v>
      </c>
      <c r="AG14" s="82">
        <v>2022</v>
      </c>
      <c r="AH14" s="82">
        <v>2021</v>
      </c>
      <c r="AI14" s="82" t="s">
        <v>119</v>
      </c>
      <c r="AJ14" s="82" t="s">
        <v>120</v>
      </c>
      <c r="AK14" s="75" t="s">
        <v>796</v>
      </c>
      <c r="AL14" s="84" t="s">
        <v>803</v>
      </c>
      <c r="AM14" s="85" t="s">
        <v>133</v>
      </c>
      <c r="AN14" s="84" t="s">
        <v>812</v>
      </c>
      <c r="AO14" s="84" t="s">
        <v>679</v>
      </c>
      <c r="AP14" s="84" t="s">
        <v>123</v>
      </c>
      <c r="AQ14" s="84"/>
      <c r="AR14" s="81"/>
      <c r="AS14" s="81"/>
      <c r="AT14" s="86" t="s">
        <v>805</v>
      </c>
      <c r="AU14" s="78">
        <v>0.25</v>
      </c>
      <c r="AV14" s="78">
        <v>0.25</v>
      </c>
      <c r="AW14" s="89" t="s">
        <v>814</v>
      </c>
      <c r="AX14" s="89" t="s">
        <v>815</v>
      </c>
      <c r="AY14" s="87"/>
      <c r="AZ14" s="87"/>
      <c r="BA14" s="81"/>
      <c r="BB14" s="81"/>
      <c r="BC14" s="88"/>
      <c r="BD14" s="88"/>
      <c r="BE14" s="89"/>
      <c r="BF14" s="89"/>
      <c r="BG14" s="87"/>
      <c r="BH14" s="87"/>
      <c r="BI14" s="91"/>
      <c r="BJ14" s="96"/>
    </row>
    <row r="15" spans="1:63" s="93" customFormat="1" ht="100.5" customHeight="1" x14ac:dyDescent="0.25">
      <c r="B15" s="74">
        <v>3</v>
      </c>
      <c r="C15" s="75" t="s">
        <v>816</v>
      </c>
      <c r="D15" s="76">
        <v>0.05</v>
      </c>
      <c r="E15" s="267">
        <v>1</v>
      </c>
      <c r="F15" s="267">
        <v>1</v>
      </c>
      <c r="G15" s="79">
        <f t="shared" ref="G15:G21" si="5">IF(ISERROR(F15/E15),"",(F15/E15))</f>
        <v>1</v>
      </c>
      <c r="H15" s="267">
        <v>2</v>
      </c>
      <c r="I15" s="78"/>
      <c r="J15" s="79">
        <f t="shared" ref="J15:J21" si="6">IF(ISERROR(I15/H15),"",(I15/H15))</f>
        <v>0</v>
      </c>
      <c r="K15" s="267">
        <v>1</v>
      </c>
      <c r="L15" s="78"/>
      <c r="M15" s="79">
        <f t="shared" ref="M15:M21" si="7">IF(ISERROR(L15/K15),"",(L15/K15))</f>
        <v>0</v>
      </c>
      <c r="N15" s="267">
        <v>1</v>
      </c>
      <c r="O15" s="78"/>
      <c r="P15" s="79">
        <f t="shared" ref="P15:P21" si="8">IF(ISERROR(O15/N15),"",(O15/N15))</f>
        <v>0</v>
      </c>
      <c r="Q15" s="78">
        <f t="shared" si="1"/>
        <v>5</v>
      </c>
      <c r="R15" s="78">
        <f t="shared" si="2"/>
        <v>1</v>
      </c>
      <c r="S15" s="80">
        <f t="shared" si="3"/>
        <v>0.2</v>
      </c>
      <c r="T15" s="80">
        <f t="shared" si="4"/>
        <v>1.0000000000000002E-2</v>
      </c>
      <c r="U15" s="75" t="s">
        <v>817</v>
      </c>
      <c r="V15" s="75" t="s">
        <v>818</v>
      </c>
      <c r="W15" s="79" t="s">
        <v>131</v>
      </c>
      <c r="X15" s="79" t="s">
        <v>819</v>
      </c>
      <c r="Y15" s="79" t="s">
        <v>820</v>
      </c>
      <c r="Z15" s="82" t="s">
        <v>113</v>
      </c>
      <c r="AA15" s="77" t="s">
        <v>821</v>
      </c>
      <c r="AB15" s="82" t="s">
        <v>115</v>
      </c>
      <c r="AC15" s="82" t="s">
        <v>243</v>
      </c>
      <c r="AD15" s="82" t="s">
        <v>116</v>
      </c>
      <c r="AE15" s="82" t="s">
        <v>117</v>
      </c>
      <c r="AF15" s="268">
        <v>2</v>
      </c>
      <c r="AG15" s="82">
        <v>2022</v>
      </c>
      <c r="AH15" s="82">
        <v>2021</v>
      </c>
      <c r="AI15" s="82" t="s">
        <v>119</v>
      </c>
      <c r="AJ15" s="82" t="s">
        <v>120</v>
      </c>
      <c r="AK15" s="75" t="s">
        <v>796</v>
      </c>
      <c r="AL15" s="84" t="s">
        <v>822</v>
      </c>
      <c r="AM15" s="84" t="s">
        <v>812</v>
      </c>
      <c r="AN15" s="84" t="s">
        <v>804</v>
      </c>
      <c r="AO15" s="84" t="s">
        <v>679</v>
      </c>
      <c r="AP15" s="84" t="s">
        <v>123</v>
      </c>
      <c r="AQ15" s="84"/>
      <c r="AR15" s="81"/>
      <c r="AS15" s="81"/>
      <c r="AT15" s="86" t="s">
        <v>805</v>
      </c>
      <c r="AU15" s="267">
        <v>1</v>
      </c>
      <c r="AV15" s="267">
        <v>1</v>
      </c>
      <c r="AW15" s="89" t="s">
        <v>823</v>
      </c>
      <c r="AX15" s="89" t="s">
        <v>824</v>
      </c>
      <c r="AY15" s="87"/>
      <c r="AZ15" s="87"/>
      <c r="BA15" s="81"/>
      <c r="BB15" s="81"/>
      <c r="BC15" s="88"/>
      <c r="BD15" s="88"/>
      <c r="BE15" s="89"/>
      <c r="BF15" s="89"/>
      <c r="BG15" s="87"/>
      <c r="BH15" s="87"/>
      <c r="BI15" s="91"/>
      <c r="BJ15" s="96"/>
    </row>
    <row r="16" spans="1:63" s="93" customFormat="1" ht="144" customHeight="1" x14ac:dyDescent="0.25">
      <c r="B16" s="74">
        <v>4</v>
      </c>
      <c r="C16" s="75" t="s">
        <v>825</v>
      </c>
      <c r="D16" s="76">
        <v>0.15</v>
      </c>
      <c r="E16" s="78">
        <v>0.8</v>
      </c>
      <c r="F16" s="78">
        <v>0.8</v>
      </c>
      <c r="G16" s="79">
        <f t="shared" si="5"/>
        <v>1</v>
      </c>
      <c r="H16" s="78">
        <v>0.8</v>
      </c>
      <c r="I16" s="78"/>
      <c r="J16" s="79">
        <f t="shared" si="6"/>
        <v>0</v>
      </c>
      <c r="K16" s="78">
        <v>0.8</v>
      </c>
      <c r="L16" s="78"/>
      <c r="M16" s="79">
        <f t="shared" si="7"/>
        <v>0</v>
      </c>
      <c r="N16" s="78">
        <v>0.8</v>
      </c>
      <c r="O16" s="78"/>
      <c r="P16" s="79">
        <f t="shared" si="8"/>
        <v>0</v>
      </c>
      <c r="Q16" s="78">
        <f t="shared" si="1"/>
        <v>3.2</v>
      </c>
      <c r="R16" s="78">
        <f t="shared" si="2"/>
        <v>0.8</v>
      </c>
      <c r="S16" s="80">
        <f t="shared" si="3"/>
        <v>0.25</v>
      </c>
      <c r="T16" s="80">
        <f t="shared" si="4"/>
        <v>3.7499999999999999E-2</v>
      </c>
      <c r="U16" s="75" t="s">
        <v>826</v>
      </c>
      <c r="V16" s="75" t="s">
        <v>827</v>
      </c>
      <c r="W16" s="79" t="s">
        <v>110</v>
      </c>
      <c r="X16" s="81" t="s">
        <v>828</v>
      </c>
      <c r="Y16" s="81" t="s">
        <v>829</v>
      </c>
      <c r="Z16" s="82" t="s">
        <v>113</v>
      </c>
      <c r="AA16" s="77" t="s">
        <v>830</v>
      </c>
      <c r="AB16" s="82" t="s">
        <v>115</v>
      </c>
      <c r="AC16" s="82" t="s">
        <v>110</v>
      </c>
      <c r="AD16" s="82" t="s">
        <v>116</v>
      </c>
      <c r="AE16" s="82" t="s">
        <v>117</v>
      </c>
      <c r="AF16" s="133" t="s">
        <v>812</v>
      </c>
      <c r="AG16" s="82">
        <v>2021</v>
      </c>
      <c r="AH16" s="82" t="s">
        <v>812</v>
      </c>
      <c r="AI16" s="82" t="s">
        <v>119</v>
      </c>
      <c r="AJ16" s="82" t="s">
        <v>120</v>
      </c>
      <c r="AK16" s="75" t="s">
        <v>831</v>
      </c>
      <c r="AL16" s="84" t="s">
        <v>832</v>
      </c>
      <c r="AM16" s="84" t="s">
        <v>833</v>
      </c>
      <c r="AN16" s="84" t="s">
        <v>812</v>
      </c>
      <c r="AO16" s="84" t="s">
        <v>679</v>
      </c>
      <c r="AP16" s="84" t="s">
        <v>123</v>
      </c>
      <c r="AQ16" s="84"/>
      <c r="AR16" s="81"/>
      <c r="AS16" s="81"/>
      <c r="AT16" s="86" t="s">
        <v>834</v>
      </c>
      <c r="AU16" s="78">
        <v>0.8</v>
      </c>
      <c r="AV16" s="78">
        <v>0.8</v>
      </c>
      <c r="AW16" s="612" t="s">
        <v>835</v>
      </c>
      <c r="AX16" s="89" t="s">
        <v>836</v>
      </c>
      <c r="AY16" s="87"/>
      <c r="AZ16" s="87"/>
      <c r="BA16" s="81"/>
      <c r="BB16" s="81"/>
      <c r="BC16" s="88"/>
      <c r="BD16" s="88"/>
      <c r="BE16" s="89"/>
      <c r="BF16" s="89"/>
      <c r="BG16" s="87"/>
      <c r="BH16" s="87"/>
      <c r="BI16" s="91"/>
      <c r="BJ16" s="96"/>
    </row>
    <row r="17" spans="2:63" s="93" customFormat="1" ht="85.5" customHeight="1" x14ac:dyDescent="0.25">
      <c r="B17" s="74">
        <v>5</v>
      </c>
      <c r="C17" s="75" t="s">
        <v>837</v>
      </c>
      <c r="D17" s="76">
        <v>0.1</v>
      </c>
      <c r="E17" s="78">
        <v>0.25</v>
      </c>
      <c r="F17" s="78">
        <v>0.25</v>
      </c>
      <c r="G17" s="79">
        <f t="shared" si="5"/>
        <v>1</v>
      </c>
      <c r="H17" s="78">
        <v>0.25</v>
      </c>
      <c r="I17" s="78"/>
      <c r="J17" s="79">
        <f t="shared" si="6"/>
        <v>0</v>
      </c>
      <c r="K17" s="78">
        <v>0.25</v>
      </c>
      <c r="L17" s="78"/>
      <c r="M17" s="79">
        <f t="shared" si="7"/>
        <v>0</v>
      </c>
      <c r="N17" s="78">
        <v>0.25</v>
      </c>
      <c r="O17" s="78"/>
      <c r="P17" s="79">
        <f t="shared" si="8"/>
        <v>0</v>
      </c>
      <c r="Q17" s="78">
        <f t="shared" si="1"/>
        <v>1</v>
      </c>
      <c r="R17" s="78">
        <f t="shared" si="2"/>
        <v>0.25</v>
      </c>
      <c r="S17" s="80">
        <f t="shared" si="3"/>
        <v>0.25</v>
      </c>
      <c r="T17" s="80">
        <f t="shared" si="4"/>
        <v>2.5000000000000001E-2</v>
      </c>
      <c r="U17" s="75" t="s">
        <v>838</v>
      </c>
      <c r="V17" s="75" t="s">
        <v>839</v>
      </c>
      <c r="W17" s="79" t="s">
        <v>110</v>
      </c>
      <c r="X17" s="81" t="s">
        <v>840</v>
      </c>
      <c r="Y17" s="81" t="s">
        <v>829</v>
      </c>
      <c r="Z17" s="82" t="s">
        <v>113</v>
      </c>
      <c r="AA17" s="81" t="s">
        <v>841</v>
      </c>
      <c r="AB17" s="82" t="s">
        <v>115</v>
      </c>
      <c r="AC17" s="82" t="s">
        <v>110</v>
      </c>
      <c r="AD17" s="82" t="s">
        <v>116</v>
      </c>
      <c r="AE17" s="82" t="s">
        <v>117</v>
      </c>
      <c r="AF17" s="133" t="s">
        <v>812</v>
      </c>
      <c r="AG17" s="82">
        <v>2022</v>
      </c>
      <c r="AH17" s="82" t="s">
        <v>812</v>
      </c>
      <c r="AI17" s="82" t="s">
        <v>119</v>
      </c>
      <c r="AJ17" s="82" t="s">
        <v>120</v>
      </c>
      <c r="AK17" s="75" t="s">
        <v>831</v>
      </c>
      <c r="AL17" s="84" t="s">
        <v>832</v>
      </c>
      <c r="AM17" s="84" t="s">
        <v>812</v>
      </c>
      <c r="AN17" s="84" t="s">
        <v>842</v>
      </c>
      <c r="AO17" s="84" t="s">
        <v>679</v>
      </c>
      <c r="AP17" s="84" t="s">
        <v>123</v>
      </c>
      <c r="AQ17" s="84"/>
      <c r="AR17" s="81"/>
      <c r="AS17" s="81"/>
      <c r="AT17" s="86" t="s">
        <v>843</v>
      </c>
      <c r="AU17" s="78">
        <v>0.25</v>
      </c>
      <c r="AV17" s="78">
        <v>0.25</v>
      </c>
      <c r="AW17" s="612" t="s">
        <v>844</v>
      </c>
      <c r="AX17" s="612" t="s">
        <v>845</v>
      </c>
      <c r="AY17" s="87"/>
      <c r="AZ17" s="87"/>
      <c r="BA17" s="81"/>
      <c r="BB17" s="81"/>
      <c r="BC17" s="88"/>
      <c r="BD17" s="88"/>
      <c r="BE17" s="89"/>
      <c r="BF17" s="89"/>
      <c r="BG17" s="87"/>
      <c r="BH17" s="87"/>
      <c r="BI17" s="91"/>
      <c r="BJ17" s="96"/>
    </row>
    <row r="18" spans="2:63" s="93" customFormat="1" ht="85.5" customHeight="1" x14ac:dyDescent="0.25">
      <c r="B18" s="74">
        <v>6</v>
      </c>
      <c r="C18" s="75" t="s">
        <v>846</v>
      </c>
      <c r="D18" s="76">
        <v>0.1</v>
      </c>
      <c r="E18" s="78">
        <v>0.25</v>
      </c>
      <c r="F18" s="78">
        <v>0.25</v>
      </c>
      <c r="G18" s="79">
        <f t="shared" si="5"/>
        <v>1</v>
      </c>
      <c r="H18" s="78">
        <v>0.25</v>
      </c>
      <c r="I18" s="78"/>
      <c r="J18" s="79">
        <f t="shared" si="6"/>
        <v>0</v>
      </c>
      <c r="K18" s="78">
        <v>0.25</v>
      </c>
      <c r="L18" s="78"/>
      <c r="M18" s="79">
        <f t="shared" si="7"/>
        <v>0</v>
      </c>
      <c r="N18" s="78">
        <v>0.25</v>
      </c>
      <c r="O18" s="78"/>
      <c r="P18" s="79">
        <f t="shared" si="8"/>
        <v>0</v>
      </c>
      <c r="Q18" s="78">
        <f t="shared" si="1"/>
        <v>1</v>
      </c>
      <c r="R18" s="78">
        <f t="shared" si="2"/>
        <v>0.25</v>
      </c>
      <c r="S18" s="80">
        <f t="shared" si="3"/>
        <v>0.25</v>
      </c>
      <c r="T18" s="80">
        <f t="shared" si="4"/>
        <v>2.5000000000000001E-2</v>
      </c>
      <c r="U18" s="75" t="s">
        <v>847</v>
      </c>
      <c r="V18" s="75" t="s">
        <v>848</v>
      </c>
      <c r="W18" s="79" t="s">
        <v>110</v>
      </c>
      <c r="X18" s="81" t="s">
        <v>849</v>
      </c>
      <c r="Y18" s="81" t="s">
        <v>850</v>
      </c>
      <c r="Z18" s="82" t="s">
        <v>113</v>
      </c>
      <c r="AA18" s="81" t="s">
        <v>851</v>
      </c>
      <c r="AB18" s="82" t="s">
        <v>115</v>
      </c>
      <c r="AC18" s="82" t="s">
        <v>110</v>
      </c>
      <c r="AD18" s="82" t="s">
        <v>116</v>
      </c>
      <c r="AE18" s="82" t="s">
        <v>117</v>
      </c>
      <c r="AF18" s="133" t="s">
        <v>812</v>
      </c>
      <c r="AG18" s="82">
        <v>2022</v>
      </c>
      <c r="AH18" s="82" t="s">
        <v>812</v>
      </c>
      <c r="AI18" s="82" t="s">
        <v>119</v>
      </c>
      <c r="AJ18" s="82" t="s">
        <v>120</v>
      </c>
      <c r="AK18" s="75" t="s">
        <v>796</v>
      </c>
      <c r="AL18" s="84" t="s">
        <v>832</v>
      </c>
      <c r="AM18" s="84" t="s">
        <v>812</v>
      </c>
      <c r="AN18" s="84" t="s">
        <v>812</v>
      </c>
      <c r="AO18" s="84" t="s">
        <v>679</v>
      </c>
      <c r="AP18" s="84" t="s">
        <v>123</v>
      </c>
      <c r="AQ18" s="84"/>
      <c r="AR18" s="81"/>
      <c r="AS18" s="81"/>
      <c r="AT18" s="86" t="s">
        <v>852</v>
      </c>
      <c r="AU18" s="78">
        <v>0.25</v>
      </c>
      <c r="AV18" s="78">
        <v>0.25</v>
      </c>
      <c r="AW18" s="89" t="s">
        <v>853</v>
      </c>
      <c r="AX18" s="89" t="s">
        <v>854</v>
      </c>
      <c r="AY18" s="87"/>
      <c r="AZ18" s="87"/>
      <c r="BA18" s="81"/>
      <c r="BB18" s="81"/>
      <c r="BC18" s="88"/>
      <c r="BD18" s="88"/>
      <c r="BE18" s="89"/>
      <c r="BF18" s="89"/>
      <c r="BG18" s="87"/>
      <c r="BH18" s="87"/>
      <c r="BI18" s="91"/>
      <c r="BJ18" s="96"/>
    </row>
    <row r="19" spans="2:63" s="93" customFormat="1" ht="163.5" customHeight="1" x14ac:dyDescent="0.25">
      <c r="B19" s="74">
        <v>7</v>
      </c>
      <c r="C19" s="75" t="s">
        <v>855</v>
      </c>
      <c r="D19" s="76">
        <v>0.1</v>
      </c>
      <c r="E19" s="78">
        <v>0.25</v>
      </c>
      <c r="F19" s="78">
        <v>0.25</v>
      </c>
      <c r="G19" s="79">
        <f t="shared" si="5"/>
        <v>1</v>
      </c>
      <c r="H19" s="78">
        <v>0.25</v>
      </c>
      <c r="I19" s="78"/>
      <c r="J19" s="79">
        <f t="shared" si="6"/>
        <v>0</v>
      </c>
      <c r="K19" s="78">
        <v>0.25</v>
      </c>
      <c r="L19" s="78"/>
      <c r="M19" s="79">
        <f t="shared" si="7"/>
        <v>0</v>
      </c>
      <c r="N19" s="78">
        <v>0.25</v>
      </c>
      <c r="O19" s="78"/>
      <c r="P19" s="79">
        <f t="shared" si="8"/>
        <v>0</v>
      </c>
      <c r="Q19" s="78">
        <f t="shared" si="1"/>
        <v>1</v>
      </c>
      <c r="R19" s="78">
        <f t="shared" si="2"/>
        <v>0.25</v>
      </c>
      <c r="S19" s="80">
        <f t="shared" si="3"/>
        <v>0.25</v>
      </c>
      <c r="T19" s="80">
        <f t="shared" si="4"/>
        <v>2.5000000000000001E-2</v>
      </c>
      <c r="U19" s="75" t="s">
        <v>856</v>
      </c>
      <c r="V19" s="75" t="s">
        <v>857</v>
      </c>
      <c r="W19" s="79" t="s">
        <v>110</v>
      </c>
      <c r="X19" s="81" t="s">
        <v>858</v>
      </c>
      <c r="Y19" s="81" t="s">
        <v>859</v>
      </c>
      <c r="Z19" s="82" t="s">
        <v>113</v>
      </c>
      <c r="AA19" s="81" t="s">
        <v>860</v>
      </c>
      <c r="AB19" s="82" t="s">
        <v>115</v>
      </c>
      <c r="AC19" s="82" t="s">
        <v>110</v>
      </c>
      <c r="AD19" s="82" t="s">
        <v>116</v>
      </c>
      <c r="AE19" s="82" t="s">
        <v>117</v>
      </c>
      <c r="AF19" s="133" t="s">
        <v>812</v>
      </c>
      <c r="AG19" s="82">
        <v>2021</v>
      </c>
      <c r="AH19" s="82" t="s">
        <v>812</v>
      </c>
      <c r="AI19" s="82" t="s">
        <v>119</v>
      </c>
      <c r="AJ19" s="82" t="s">
        <v>120</v>
      </c>
      <c r="AK19" s="75" t="s">
        <v>796</v>
      </c>
      <c r="AL19" s="84" t="s">
        <v>832</v>
      </c>
      <c r="AM19" s="84" t="s">
        <v>812</v>
      </c>
      <c r="AN19" s="84" t="s">
        <v>812</v>
      </c>
      <c r="AO19" s="84" t="s">
        <v>679</v>
      </c>
      <c r="AP19" s="84" t="s">
        <v>123</v>
      </c>
      <c r="AQ19" s="84"/>
      <c r="AR19" s="81"/>
      <c r="AS19" s="81"/>
      <c r="AT19" s="86" t="s">
        <v>861</v>
      </c>
      <c r="AU19" s="78">
        <v>0.25</v>
      </c>
      <c r="AV19" s="78">
        <v>0.25</v>
      </c>
      <c r="AW19" s="89" t="s">
        <v>862</v>
      </c>
      <c r="AX19" s="89" t="s">
        <v>863</v>
      </c>
      <c r="AY19" s="87"/>
      <c r="AZ19" s="87"/>
      <c r="BA19" s="81"/>
      <c r="BB19" s="81"/>
      <c r="BC19" s="88"/>
      <c r="BD19" s="88"/>
      <c r="BE19" s="89"/>
      <c r="BF19" s="89"/>
      <c r="BG19" s="87"/>
      <c r="BH19" s="87"/>
      <c r="BI19" s="91"/>
      <c r="BJ19" s="96"/>
    </row>
    <row r="20" spans="2:63" s="93" customFormat="1" ht="85.5" customHeight="1" x14ac:dyDescent="0.25">
      <c r="B20" s="74">
        <v>8</v>
      </c>
      <c r="C20" s="75" t="s">
        <v>864</v>
      </c>
      <c r="D20" s="76">
        <v>0.1</v>
      </c>
      <c r="E20" s="78">
        <v>0.25</v>
      </c>
      <c r="F20" s="78">
        <v>0.25</v>
      </c>
      <c r="G20" s="79">
        <f t="shared" si="5"/>
        <v>1</v>
      </c>
      <c r="H20" s="78">
        <v>0.25</v>
      </c>
      <c r="I20" s="78"/>
      <c r="J20" s="79">
        <f t="shared" si="6"/>
        <v>0</v>
      </c>
      <c r="K20" s="78">
        <v>0.25</v>
      </c>
      <c r="L20" s="78"/>
      <c r="M20" s="79">
        <f t="shared" si="7"/>
        <v>0</v>
      </c>
      <c r="N20" s="78">
        <v>0.25</v>
      </c>
      <c r="O20" s="78"/>
      <c r="P20" s="79">
        <f t="shared" si="8"/>
        <v>0</v>
      </c>
      <c r="Q20" s="78">
        <f t="shared" si="1"/>
        <v>1</v>
      </c>
      <c r="R20" s="78">
        <f t="shared" si="2"/>
        <v>0.25</v>
      </c>
      <c r="S20" s="80">
        <f t="shared" si="3"/>
        <v>0.25</v>
      </c>
      <c r="T20" s="80">
        <f t="shared" si="4"/>
        <v>2.5000000000000001E-2</v>
      </c>
      <c r="U20" s="75" t="s">
        <v>865</v>
      </c>
      <c r="V20" s="75" t="s">
        <v>866</v>
      </c>
      <c r="W20" s="79" t="s">
        <v>131</v>
      </c>
      <c r="X20" s="81" t="s">
        <v>867</v>
      </c>
      <c r="Y20" s="81" t="s">
        <v>868</v>
      </c>
      <c r="Z20" s="82" t="s">
        <v>113</v>
      </c>
      <c r="AA20" s="81" t="s">
        <v>869</v>
      </c>
      <c r="AB20" s="82" t="s">
        <v>115</v>
      </c>
      <c r="AC20" s="82" t="s">
        <v>110</v>
      </c>
      <c r="AD20" s="82" t="s">
        <v>116</v>
      </c>
      <c r="AE20" s="82" t="s">
        <v>117</v>
      </c>
      <c r="AF20" s="133">
        <v>1</v>
      </c>
      <c r="AG20" s="82">
        <v>2022</v>
      </c>
      <c r="AH20" s="82">
        <v>2021</v>
      </c>
      <c r="AI20" s="82" t="s">
        <v>119</v>
      </c>
      <c r="AJ20" s="82" t="s">
        <v>120</v>
      </c>
      <c r="AK20" s="75" t="s">
        <v>796</v>
      </c>
      <c r="AL20" s="84" t="s">
        <v>870</v>
      </c>
      <c r="AM20" s="84" t="s">
        <v>133</v>
      </c>
      <c r="AN20" s="84" t="s">
        <v>812</v>
      </c>
      <c r="AO20" s="84" t="s">
        <v>679</v>
      </c>
      <c r="AP20" s="84" t="s">
        <v>123</v>
      </c>
      <c r="AQ20" s="84"/>
      <c r="AR20" s="81"/>
      <c r="AS20" s="81"/>
      <c r="AT20" s="86" t="s">
        <v>871</v>
      </c>
      <c r="AU20" s="78">
        <v>0.25</v>
      </c>
      <c r="AV20" s="78">
        <v>0.25</v>
      </c>
      <c r="AW20" s="89" t="s">
        <v>872</v>
      </c>
      <c r="AX20" s="89" t="s">
        <v>873</v>
      </c>
      <c r="AY20" s="87"/>
      <c r="AZ20" s="87"/>
      <c r="BA20" s="81"/>
      <c r="BB20" s="81"/>
      <c r="BC20" s="88"/>
      <c r="BD20" s="88"/>
      <c r="BE20" s="89"/>
      <c r="BF20" s="89"/>
      <c r="BG20" s="87"/>
      <c r="BH20" s="87"/>
      <c r="BI20" s="91"/>
      <c r="BJ20" s="96"/>
    </row>
    <row r="21" spans="2:63" s="93" customFormat="1" ht="85.5" customHeight="1" x14ac:dyDescent="0.25">
      <c r="B21" s="97">
        <v>9</v>
      </c>
      <c r="C21" s="98" t="s">
        <v>874</v>
      </c>
      <c r="D21" s="99">
        <v>0.1</v>
      </c>
      <c r="E21" s="100">
        <v>0.25</v>
      </c>
      <c r="F21" s="100">
        <v>0.25</v>
      </c>
      <c r="G21" s="101">
        <f t="shared" si="5"/>
        <v>1</v>
      </c>
      <c r="H21" s="100">
        <v>0.25</v>
      </c>
      <c r="I21" s="100"/>
      <c r="J21" s="101">
        <f t="shared" si="6"/>
        <v>0</v>
      </c>
      <c r="K21" s="100">
        <v>0.25</v>
      </c>
      <c r="L21" s="100"/>
      <c r="M21" s="101">
        <f t="shared" si="7"/>
        <v>0</v>
      </c>
      <c r="N21" s="100">
        <v>0.25</v>
      </c>
      <c r="O21" s="100"/>
      <c r="P21" s="101">
        <f t="shared" si="8"/>
        <v>0</v>
      </c>
      <c r="Q21" s="78">
        <f t="shared" si="1"/>
        <v>1</v>
      </c>
      <c r="R21" s="78">
        <f t="shared" si="2"/>
        <v>0.25</v>
      </c>
      <c r="S21" s="80">
        <f t="shared" si="3"/>
        <v>0.25</v>
      </c>
      <c r="T21" s="80">
        <f t="shared" si="4"/>
        <v>2.5000000000000001E-2</v>
      </c>
      <c r="U21" s="98" t="s">
        <v>875</v>
      </c>
      <c r="V21" s="98" t="s">
        <v>876</v>
      </c>
      <c r="W21" s="79" t="s">
        <v>131</v>
      </c>
      <c r="X21" s="103" t="s">
        <v>877</v>
      </c>
      <c r="Y21" s="103" t="s">
        <v>878</v>
      </c>
      <c r="Z21" s="104" t="s">
        <v>113</v>
      </c>
      <c r="AA21" s="103" t="s">
        <v>879</v>
      </c>
      <c r="AB21" s="104" t="s">
        <v>115</v>
      </c>
      <c r="AC21" s="104" t="s">
        <v>110</v>
      </c>
      <c r="AD21" s="104" t="s">
        <v>116</v>
      </c>
      <c r="AE21" s="104" t="s">
        <v>117</v>
      </c>
      <c r="AF21" s="135">
        <v>1</v>
      </c>
      <c r="AG21" s="104">
        <v>2022</v>
      </c>
      <c r="AH21" s="104">
        <v>2021</v>
      </c>
      <c r="AI21" s="104" t="s">
        <v>119</v>
      </c>
      <c r="AJ21" s="104" t="s">
        <v>120</v>
      </c>
      <c r="AK21" s="98" t="s">
        <v>796</v>
      </c>
      <c r="AL21" s="107" t="s">
        <v>870</v>
      </c>
      <c r="AM21" s="107" t="s">
        <v>133</v>
      </c>
      <c r="AN21" s="107" t="s">
        <v>812</v>
      </c>
      <c r="AO21" s="107" t="s">
        <v>679</v>
      </c>
      <c r="AP21" s="107" t="s">
        <v>123</v>
      </c>
      <c r="AQ21" s="107"/>
      <c r="AR21" s="103"/>
      <c r="AS21" s="103"/>
      <c r="AT21" s="136" t="s">
        <v>871</v>
      </c>
      <c r="AU21" s="100">
        <v>0.25</v>
      </c>
      <c r="AV21" s="100">
        <v>0.25</v>
      </c>
      <c r="AW21" s="111" t="s">
        <v>880</v>
      </c>
      <c r="AX21" s="111" t="s">
        <v>881</v>
      </c>
      <c r="AY21" s="112"/>
      <c r="AZ21" s="112"/>
      <c r="BA21" s="103"/>
      <c r="BB21" s="103"/>
      <c r="BC21" s="110"/>
      <c r="BD21" s="110"/>
      <c r="BE21" s="111"/>
      <c r="BF21" s="111"/>
      <c r="BG21" s="112"/>
      <c r="BH21" s="112"/>
      <c r="BI21" s="113"/>
      <c r="BJ21" s="114"/>
    </row>
    <row r="22" spans="2:63" s="125" customFormat="1" ht="11.65" customHeight="1" x14ac:dyDescent="0.25">
      <c r="B22" s="120"/>
      <c r="C22" s="121"/>
      <c r="D22" s="122"/>
      <c r="E22" s="93"/>
      <c r="F22" s="93"/>
      <c r="G22" s="93"/>
      <c r="H22" s="93"/>
      <c r="I22" s="93"/>
      <c r="J22" s="93"/>
      <c r="K22" s="93"/>
      <c r="L22" s="93"/>
      <c r="M22" s="93"/>
      <c r="N22" s="93"/>
      <c r="O22" s="93"/>
      <c r="P22" s="93"/>
      <c r="Q22" s="93"/>
      <c r="R22" s="93"/>
      <c r="S22" s="93"/>
      <c r="T22" s="93"/>
      <c r="U22" s="121"/>
      <c r="V22" s="121"/>
      <c r="W22" s="93"/>
      <c r="X22" s="93"/>
      <c r="Y22" s="93"/>
      <c r="Z22" s="120"/>
      <c r="AA22" s="123"/>
      <c r="AB22" s="93"/>
      <c r="AC22" s="93"/>
      <c r="AD22" s="93"/>
      <c r="AE22" s="93"/>
      <c r="AF22" s="269"/>
      <c r="AG22" s="123"/>
      <c r="AH22" s="123"/>
      <c r="AI22" s="93"/>
      <c r="AJ22" s="93"/>
      <c r="AK22" s="121"/>
      <c r="AL22" s="243"/>
      <c r="AM22" s="243"/>
      <c r="AN22" s="243"/>
      <c r="AO22" s="243"/>
      <c r="AP22" s="121"/>
      <c r="AQ22" s="121"/>
      <c r="AR22" s="123"/>
      <c r="AS22" s="123"/>
      <c r="AT22" s="123"/>
      <c r="BE22" s="126"/>
      <c r="BF22" s="125">
        <f>12+4+2+6+6+11+4+1+5+2+5+5+8+5</f>
        <v>76</v>
      </c>
      <c r="BK22" s="123"/>
    </row>
    <row r="23" spans="2:63" s="125" customFormat="1" ht="11.65" customHeight="1" x14ac:dyDescent="0.25">
      <c r="B23" s="120"/>
      <c r="C23" s="121"/>
      <c r="D23" s="122"/>
      <c r="E23" s="93"/>
      <c r="F23" s="93"/>
      <c r="G23" s="93"/>
      <c r="H23" s="93"/>
      <c r="I23" s="93"/>
      <c r="J23" s="93"/>
      <c r="K23" s="93"/>
      <c r="L23" s="93"/>
      <c r="M23" s="93"/>
      <c r="N23" s="93"/>
      <c r="O23" s="93"/>
      <c r="P23" s="93"/>
      <c r="Q23" s="93"/>
      <c r="R23" s="93"/>
      <c r="S23" s="93"/>
      <c r="T23" s="122"/>
      <c r="U23" s="121"/>
      <c r="V23" s="121"/>
      <c r="W23" s="93"/>
      <c r="X23" s="93"/>
      <c r="Y23" s="93"/>
      <c r="Z23" s="120"/>
      <c r="AA23" s="123"/>
      <c r="AB23" s="93"/>
      <c r="AC23" s="93"/>
      <c r="AD23" s="93"/>
      <c r="AE23" s="93"/>
      <c r="AF23" s="269"/>
      <c r="AG23" s="123"/>
      <c r="AH23" s="123"/>
      <c r="AI23" s="93"/>
      <c r="AJ23" s="93"/>
      <c r="AK23" s="121"/>
      <c r="AL23" s="243"/>
      <c r="AM23" s="243"/>
      <c r="AN23" s="243"/>
      <c r="AO23" s="243"/>
      <c r="AP23" s="121"/>
      <c r="AQ23" s="121"/>
      <c r="AR23" s="123"/>
      <c r="AS23" s="123"/>
      <c r="AT23" s="123"/>
      <c r="BE23" s="126"/>
      <c r="BK23" s="123"/>
    </row>
    <row r="24" spans="2:63" s="72" customFormat="1" ht="11.65" customHeight="1" x14ac:dyDescent="0.25">
      <c r="B24" s="69"/>
      <c r="C24" s="116"/>
      <c r="D24" s="71"/>
      <c r="E24" s="24"/>
      <c r="F24" s="24"/>
      <c r="G24" s="24"/>
      <c r="H24" s="24"/>
      <c r="I24" s="24"/>
      <c r="J24" s="24"/>
      <c r="K24" s="24"/>
      <c r="L24" s="24"/>
      <c r="M24" s="24"/>
      <c r="N24" s="24"/>
      <c r="O24" s="24"/>
      <c r="P24" s="24"/>
      <c r="Q24" s="24"/>
      <c r="R24" s="24"/>
      <c r="S24" s="24"/>
      <c r="T24" s="24"/>
      <c r="U24" s="70"/>
      <c r="V24" s="70"/>
      <c r="W24" s="24"/>
      <c r="X24" s="24"/>
      <c r="Y24" s="24"/>
      <c r="Z24" s="69"/>
      <c r="AA24" s="23"/>
      <c r="AB24" s="24"/>
      <c r="AC24" s="24"/>
      <c r="AD24" s="24"/>
      <c r="AE24" s="24"/>
      <c r="AF24" s="270"/>
      <c r="AG24" s="23"/>
      <c r="AH24" s="23"/>
      <c r="AI24" s="24"/>
      <c r="AJ24" s="24"/>
      <c r="AK24" s="70"/>
      <c r="AL24" s="59"/>
      <c r="AM24" s="59"/>
      <c r="AN24" s="59"/>
      <c r="AO24" s="59"/>
      <c r="AP24" s="70"/>
      <c r="AQ24" s="70"/>
      <c r="AR24" s="23"/>
      <c r="AS24" s="23"/>
      <c r="AT24" s="23"/>
      <c r="BE24" s="115"/>
      <c r="BK24" s="23"/>
    </row>
    <row r="25" spans="2:63" s="72" customFormat="1" ht="11.65" customHeight="1" x14ac:dyDescent="0.25">
      <c r="B25" s="69"/>
      <c r="C25" s="70"/>
      <c r="D25" s="71"/>
      <c r="E25" s="24"/>
      <c r="F25" s="24"/>
      <c r="G25" s="24"/>
      <c r="H25" s="24"/>
      <c r="I25" s="24"/>
      <c r="J25" s="24"/>
      <c r="K25" s="24"/>
      <c r="L25" s="24"/>
      <c r="M25" s="24"/>
      <c r="N25" s="24"/>
      <c r="O25" s="24"/>
      <c r="P25" s="24"/>
      <c r="Q25" s="24"/>
      <c r="R25" s="24"/>
      <c r="S25" s="24"/>
      <c r="T25" s="24"/>
      <c r="U25" s="70"/>
      <c r="V25" s="70"/>
      <c r="W25" s="24"/>
      <c r="X25" s="24"/>
      <c r="Y25" s="24"/>
      <c r="Z25" s="69"/>
      <c r="AA25" s="23"/>
      <c r="AB25" s="24"/>
      <c r="AC25" s="24"/>
      <c r="AD25" s="24"/>
      <c r="AE25" s="24"/>
      <c r="AF25" s="270"/>
      <c r="AG25" s="23"/>
      <c r="AH25" s="23"/>
      <c r="AI25" s="24"/>
      <c r="AJ25" s="24"/>
      <c r="AK25" s="70"/>
      <c r="AL25" s="59"/>
      <c r="AM25" s="59"/>
      <c r="AN25" s="59"/>
      <c r="AO25" s="59"/>
      <c r="AP25" s="70"/>
      <c r="AQ25" s="70"/>
      <c r="AR25" s="23"/>
      <c r="AS25" s="23"/>
      <c r="AT25" s="23"/>
      <c r="BE25" s="117"/>
      <c r="BK25" s="23"/>
    </row>
    <row r="26" spans="2:63" s="72" customFormat="1" ht="11.65" customHeight="1" x14ac:dyDescent="0.25">
      <c r="B26" s="69"/>
      <c r="C26" s="70"/>
      <c r="D26" s="71"/>
      <c r="E26" s="24"/>
      <c r="F26" s="24"/>
      <c r="G26" s="24"/>
      <c r="H26" s="24"/>
      <c r="I26" s="24"/>
      <c r="J26" s="24"/>
      <c r="K26" s="24"/>
      <c r="L26" s="24"/>
      <c r="M26" s="24"/>
      <c r="N26" s="24"/>
      <c r="O26" s="24"/>
      <c r="P26" s="24"/>
      <c r="Q26" s="24"/>
      <c r="R26" s="24"/>
      <c r="S26" s="24"/>
      <c r="T26" s="24"/>
      <c r="U26" s="70"/>
      <c r="V26" s="70"/>
      <c r="W26" s="24"/>
      <c r="X26" s="24"/>
      <c r="Y26" s="24"/>
      <c r="Z26" s="69"/>
      <c r="AA26" s="23"/>
      <c r="AB26" s="24"/>
      <c r="AC26" s="24"/>
      <c r="AD26" s="24"/>
      <c r="AE26" s="24"/>
      <c r="AF26" s="270"/>
      <c r="AG26" s="23"/>
      <c r="AH26" s="23"/>
      <c r="AI26" s="24"/>
      <c r="AJ26" s="24"/>
      <c r="AK26" s="70"/>
      <c r="AL26" s="59"/>
      <c r="AM26" s="59"/>
      <c r="AN26" s="59"/>
      <c r="AO26" s="59"/>
      <c r="AP26" s="70"/>
      <c r="AQ26" s="70"/>
      <c r="AR26" s="23"/>
      <c r="AS26" s="23"/>
      <c r="AT26" s="23"/>
      <c r="BE26" s="115"/>
      <c r="BK26" s="23"/>
    </row>
    <row r="27" spans="2:63" s="72" customFormat="1" ht="11.65" customHeight="1" x14ac:dyDescent="0.25">
      <c r="B27" s="69"/>
      <c r="C27" s="70"/>
      <c r="D27" s="71"/>
      <c r="E27" s="24"/>
      <c r="F27" s="24"/>
      <c r="G27" s="24"/>
      <c r="H27" s="24"/>
      <c r="I27" s="24"/>
      <c r="J27" s="24"/>
      <c r="K27" s="24"/>
      <c r="L27" s="24"/>
      <c r="M27" s="24"/>
      <c r="N27" s="24"/>
      <c r="O27" s="24"/>
      <c r="P27" s="24"/>
      <c r="Q27" s="24"/>
      <c r="R27" s="24"/>
      <c r="S27" s="24"/>
      <c r="T27" s="24"/>
      <c r="U27" s="70"/>
      <c r="V27" s="70"/>
      <c r="W27" s="24"/>
      <c r="X27" s="24"/>
      <c r="Y27" s="24"/>
      <c r="Z27" s="69"/>
      <c r="AA27" s="23"/>
      <c r="AB27" s="24"/>
      <c r="AC27" s="24"/>
      <c r="AD27" s="24"/>
      <c r="AE27" s="24"/>
      <c r="AF27" s="270"/>
      <c r="AG27" s="23"/>
      <c r="AH27" s="23"/>
      <c r="AI27" s="24"/>
      <c r="AJ27" s="24"/>
      <c r="AK27" s="70"/>
      <c r="AL27" s="59"/>
      <c r="AM27" s="59"/>
      <c r="AN27" s="59"/>
      <c r="AO27" s="59"/>
      <c r="AP27" s="70"/>
      <c r="AQ27" s="70"/>
      <c r="AR27" s="23"/>
      <c r="AS27" s="23"/>
      <c r="AT27" s="23"/>
      <c r="BE27" s="115"/>
      <c r="BK27" s="23"/>
    </row>
    <row r="28" spans="2:63" s="72" customFormat="1" ht="11.65" customHeight="1" x14ac:dyDescent="0.25">
      <c r="B28" s="69"/>
      <c r="C28" s="70"/>
      <c r="D28" s="71"/>
      <c r="E28" s="24"/>
      <c r="F28" s="24"/>
      <c r="G28" s="24"/>
      <c r="H28" s="24"/>
      <c r="I28" s="24"/>
      <c r="J28" s="24"/>
      <c r="K28" s="24"/>
      <c r="L28" s="24"/>
      <c r="M28" s="24"/>
      <c r="N28" s="24"/>
      <c r="O28" s="24"/>
      <c r="P28" s="24"/>
      <c r="Q28" s="24"/>
      <c r="R28" s="24"/>
      <c r="S28" s="24"/>
      <c r="T28" s="24"/>
      <c r="U28" s="70"/>
      <c r="V28" s="70"/>
      <c r="W28" s="24"/>
      <c r="X28" s="24"/>
      <c r="Y28" s="24"/>
      <c r="Z28" s="69"/>
      <c r="AA28" s="23"/>
      <c r="AB28" s="24"/>
      <c r="AC28" s="24"/>
      <c r="AD28" s="24"/>
      <c r="AE28" s="24"/>
      <c r="AF28" s="270"/>
      <c r="AG28" s="23"/>
      <c r="AH28" s="23"/>
      <c r="AI28" s="24"/>
      <c r="AJ28" s="24"/>
      <c r="AK28" s="70"/>
      <c r="AL28" s="59"/>
      <c r="AM28" s="59"/>
      <c r="AN28" s="59"/>
      <c r="AO28" s="59"/>
      <c r="AP28" s="70"/>
      <c r="AQ28" s="70"/>
      <c r="AR28" s="23"/>
      <c r="AS28" s="23"/>
      <c r="AT28" s="23"/>
      <c r="BE28" s="115"/>
      <c r="BK28" s="23"/>
    </row>
    <row r="29" spans="2:63" s="72" customFormat="1" ht="11.65" customHeight="1" x14ac:dyDescent="0.25">
      <c r="B29" s="69"/>
      <c r="C29" s="70"/>
      <c r="D29" s="71"/>
      <c r="E29" s="24"/>
      <c r="F29" s="24"/>
      <c r="G29" s="24"/>
      <c r="H29" s="24"/>
      <c r="I29" s="24"/>
      <c r="J29" s="24"/>
      <c r="K29" s="24"/>
      <c r="L29" s="24"/>
      <c r="M29" s="24"/>
      <c r="N29" s="24"/>
      <c r="O29" s="24"/>
      <c r="P29" s="24"/>
      <c r="Q29" s="24"/>
      <c r="R29" s="24"/>
      <c r="S29" s="24"/>
      <c r="T29" s="24"/>
      <c r="U29" s="70"/>
      <c r="V29" s="70"/>
      <c r="W29" s="24"/>
      <c r="X29" s="24"/>
      <c r="Y29" s="24"/>
      <c r="Z29" s="69"/>
      <c r="AA29" s="23"/>
      <c r="AB29" s="24"/>
      <c r="AC29" s="24"/>
      <c r="AD29" s="24"/>
      <c r="AE29" s="24"/>
      <c r="AF29" s="270"/>
      <c r="AG29" s="23"/>
      <c r="AH29" s="23"/>
      <c r="AI29" s="24"/>
      <c r="AJ29" s="24"/>
      <c r="AK29" s="70"/>
      <c r="AL29" s="59"/>
      <c r="AM29" s="59"/>
      <c r="AN29" s="59"/>
      <c r="AO29" s="59"/>
      <c r="AP29" s="70"/>
      <c r="AQ29" s="70"/>
      <c r="AR29" s="23"/>
      <c r="AS29" s="23"/>
      <c r="AT29" s="23"/>
      <c r="BE29" s="115"/>
      <c r="BK29" s="23"/>
    </row>
    <row r="30" spans="2:63" s="72" customFormat="1" ht="11.65" customHeight="1" x14ac:dyDescent="0.25">
      <c r="B30" s="69"/>
      <c r="C30" s="70"/>
      <c r="D30" s="71"/>
      <c r="E30" s="24"/>
      <c r="F30" s="24"/>
      <c r="G30" s="24"/>
      <c r="H30" s="24"/>
      <c r="I30" s="24"/>
      <c r="J30" s="24"/>
      <c r="K30" s="24"/>
      <c r="L30" s="24"/>
      <c r="M30" s="24"/>
      <c r="N30" s="24"/>
      <c r="O30" s="24"/>
      <c r="P30" s="24"/>
      <c r="Q30" s="24"/>
      <c r="R30" s="24"/>
      <c r="S30" s="24"/>
      <c r="T30" s="24"/>
      <c r="U30" s="70"/>
      <c r="V30" s="70"/>
      <c r="W30" s="24"/>
      <c r="X30" s="24"/>
      <c r="Y30" s="24"/>
      <c r="Z30" s="69"/>
      <c r="AA30" s="23"/>
      <c r="AB30" s="24"/>
      <c r="AC30" s="24"/>
      <c r="AD30" s="24"/>
      <c r="AE30" s="24"/>
      <c r="AF30" s="270"/>
      <c r="AG30" s="23"/>
      <c r="AH30" s="23"/>
      <c r="AI30" s="24"/>
      <c r="AJ30" s="24"/>
      <c r="AK30" s="70"/>
      <c r="AL30" s="59"/>
      <c r="AM30" s="59"/>
      <c r="AN30" s="59"/>
      <c r="AO30" s="59"/>
      <c r="AP30" s="70"/>
      <c r="AQ30" s="70"/>
      <c r="AR30" s="23"/>
      <c r="AS30" s="23"/>
      <c r="AT30" s="23"/>
      <c r="BE30" s="115"/>
      <c r="BK30" s="23"/>
    </row>
    <row r="31" spans="2:63" s="72" customFormat="1" ht="14.1" customHeight="1" x14ac:dyDescent="0.25">
      <c r="B31" s="69"/>
      <c r="C31" s="70"/>
      <c r="D31" s="71"/>
      <c r="E31" s="24"/>
      <c r="F31" s="24"/>
      <c r="G31" s="24"/>
      <c r="H31" s="24"/>
      <c r="I31" s="24"/>
      <c r="J31" s="24"/>
      <c r="K31" s="24"/>
      <c r="L31" s="24"/>
      <c r="M31" s="24"/>
      <c r="N31" s="24"/>
      <c r="O31" s="24"/>
      <c r="P31" s="24"/>
      <c r="Q31" s="24"/>
      <c r="R31" s="24"/>
      <c r="S31" s="24"/>
      <c r="T31" s="24"/>
      <c r="U31" s="70"/>
      <c r="V31" s="70"/>
      <c r="W31" s="24"/>
      <c r="X31" s="24"/>
      <c r="Y31" s="24"/>
      <c r="Z31" s="69"/>
      <c r="AA31" s="23"/>
      <c r="AB31" s="24"/>
      <c r="AC31" s="24"/>
      <c r="AD31" s="24"/>
      <c r="AE31" s="24"/>
      <c r="AF31" s="270"/>
      <c r="AG31" s="23"/>
      <c r="AH31" s="23"/>
      <c r="AI31" s="24"/>
      <c r="AJ31" s="24"/>
      <c r="AK31" s="70"/>
      <c r="AL31" s="59"/>
      <c r="AM31" s="59"/>
      <c r="AN31" s="59"/>
      <c r="AO31" s="59"/>
      <c r="AP31" s="70"/>
      <c r="AQ31" s="70"/>
      <c r="AR31" s="23"/>
      <c r="AS31" s="23"/>
      <c r="AT31" s="23"/>
      <c r="BE31" s="115"/>
      <c r="BK31" s="23"/>
    </row>
    <row r="32" spans="2:63" s="72" customFormat="1" ht="11.65" customHeight="1" x14ac:dyDescent="0.25">
      <c r="B32" s="69"/>
      <c r="C32" s="138"/>
      <c r="D32" s="71"/>
      <c r="E32" s="24"/>
      <c r="F32" s="24"/>
      <c r="G32" s="24"/>
      <c r="H32" s="24"/>
      <c r="I32" s="24"/>
      <c r="J32" s="24"/>
      <c r="K32" s="24"/>
      <c r="L32" s="24"/>
      <c r="M32" s="24"/>
      <c r="N32" s="24"/>
      <c r="O32" s="24"/>
      <c r="P32" s="24"/>
      <c r="Q32" s="24"/>
      <c r="R32" s="24"/>
      <c r="S32" s="24"/>
      <c r="T32" s="24"/>
      <c r="U32" s="70"/>
      <c r="V32" s="70"/>
      <c r="W32" s="24"/>
      <c r="X32" s="24"/>
      <c r="Y32" s="24"/>
      <c r="Z32" s="69"/>
      <c r="AA32" s="23"/>
      <c r="AB32" s="24"/>
      <c r="AC32" s="24"/>
      <c r="AD32" s="24"/>
      <c r="AE32" s="24"/>
      <c r="AF32" s="270"/>
      <c r="AG32" s="23"/>
      <c r="AH32" s="23"/>
      <c r="AI32" s="24"/>
      <c r="AJ32" s="24"/>
      <c r="AK32" s="70"/>
      <c r="AL32" s="59"/>
      <c r="AM32" s="59"/>
      <c r="AN32" s="59"/>
      <c r="AO32" s="59"/>
      <c r="AP32" s="70"/>
      <c r="AQ32" s="70"/>
      <c r="AR32" s="23"/>
      <c r="AS32" s="23"/>
      <c r="AT32" s="23"/>
      <c r="BK32" s="23"/>
    </row>
    <row r="33" spans="2:63" s="72" customFormat="1" ht="11.65" customHeight="1" x14ac:dyDescent="0.25">
      <c r="B33" s="69"/>
      <c r="C33" s="70"/>
      <c r="D33" s="71"/>
      <c r="E33" s="24"/>
      <c r="F33" s="24"/>
      <c r="G33" s="24"/>
      <c r="H33" s="24"/>
      <c r="I33" s="24"/>
      <c r="J33" s="24"/>
      <c r="K33" s="24"/>
      <c r="L33" s="24"/>
      <c r="M33" s="24"/>
      <c r="N33" s="24"/>
      <c r="O33" s="24"/>
      <c r="P33" s="24"/>
      <c r="Q33" s="24"/>
      <c r="R33" s="24"/>
      <c r="S33" s="24"/>
      <c r="T33" s="24"/>
      <c r="U33" s="70"/>
      <c r="V33" s="70"/>
      <c r="W33" s="24"/>
      <c r="X33" s="24"/>
      <c r="Y33" s="24"/>
      <c r="Z33" s="69"/>
      <c r="AA33" s="23"/>
      <c r="AB33" s="24"/>
      <c r="AC33" s="24"/>
      <c r="AD33" s="24"/>
      <c r="AE33" s="24"/>
      <c r="AF33" s="270"/>
      <c r="AG33" s="23"/>
      <c r="AH33" s="23"/>
      <c r="AI33" s="24"/>
      <c r="AJ33" s="24"/>
      <c r="AK33" s="70"/>
      <c r="AL33" s="59"/>
      <c r="AM33" s="59"/>
      <c r="AN33" s="59"/>
      <c r="AO33" s="59"/>
      <c r="AP33" s="70"/>
      <c r="AQ33" s="70"/>
      <c r="AR33" s="23"/>
      <c r="AS33" s="23"/>
      <c r="AT33" s="23"/>
      <c r="BK33" s="23"/>
    </row>
    <row r="34" spans="2:63" s="72" customFormat="1" ht="11.65" customHeight="1" x14ac:dyDescent="0.25">
      <c r="B34" s="69"/>
      <c r="C34" s="70"/>
      <c r="D34" s="71"/>
      <c r="E34" s="24"/>
      <c r="F34" s="24"/>
      <c r="G34" s="24"/>
      <c r="H34" s="24"/>
      <c r="I34" s="24"/>
      <c r="J34" s="24"/>
      <c r="K34" s="24"/>
      <c r="L34" s="24"/>
      <c r="M34" s="24"/>
      <c r="N34" s="24"/>
      <c r="O34" s="24"/>
      <c r="P34" s="24"/>
      <c r="Q34" s="24"/>
      <c r="R34" s="24"/>
      <c r="S34" s="24"/>
      <c r="T34" s="24"/>
      <c r="U34" s="70"/>
      <c r="V34" s="70"/>
      <c r="W34" s="24"/>
      <c r="X34" s="24"/>
      <c r="Y34" s="24"/>
      <c r="Z34" s="69"/>
      <c r="AA34" s="23"/>
      <c r="AB34" s="24"/>
      <c r="AC34" s="24"/>
      <c r="AD34" s="24"/>
      <c r="AE34" s="24"/>
      <c r="AF34" s="270"/>
      <c r="AG34" s="23"/>
      <c r="AH34" s="23"/>
      <c r="AI34" s="24"/>
      <c r="AJ34" s="24"/>
      <c r="AK34" s="70"/>
      <c r="AL34" s="59"/>
      <c r="AM34" s="59"/>
      <c r="AN34" s="59"/>
      <c r="AO34" s="59"/>
      <c r="AP34" s="70"/>
      <c r="AQ34" s="70"/>
      <c r="AR34" s="23"/>
      <c r="AS34" s="23"/>
      <c r="AT34" s="23"/>
      <c r="BK34" s="23"/>
    </row>
    <row r="35" spans="2:63" s="72" customFormat="1" ht="11.65" customHeight="1" x14ac:dyDescent="0.25">
      <c r="B35" s="69"/>
      <c r="C35" s="70"/>
      <c r="D35" s="71"/>
      <c r="E35" s="24"/>
      <c r="F35" s="24"/>
      <c r="G35" s="24"/>
      <c r="H35" s="24"/>
      <c r="I35" s="24"/>
      <c r="J35" s="24"/>
      <c r="K35" s="24"/>
      <c r="L35" s="24"/>
      <c r="M35" s="24"/>
      <c r="N35" s="24"/>
      <c r="O35" s="24"/>
      <c r="P35" s="24"/>
      <c r="Q35" s="24"/>
      <c r="R35" s="24"/>
      <c r="S35" s="24"/>
      <c r="T35" s="24"/>
      <c r="U35" s="70"/>
      <c r="V35" s="70"/>
      <c r="W35" s="24"/>
      <c r="X35" s="24"/>
      <c r="Y35" s="24"/>
      <c r="Z35" s="69"/>
      <c r="AA35" s="23"/>
      <c r="AB35" s="24"/>
      <c r="AC35" s="24"/>
      <c r="AD35" s="24"/>
      <c r="AE35" s="24"/>
      <c r="AF35" s="270"/>
      <c r="AG35" s="23"/>
      <c r="AH35" s="23"/>
      <c r="AI35" s="24"/>
      <c r="AJ35" s="24"/>
      <c r="AK35" s="70"/>
      <c r="AL35" s="59"/>
      <c r="AM35" s="59"/>
      <c r="AN35" s="59"/>
      <c r="AO35" s="59"/>
      <c r="AP35" s="70"/>
      <c r="AQ35" s="70"/>
      <c r="AR35" s="23"/>
      <c r="AS35" s="23"/>
      <c r="AT35" s="23"/>
      <c r="BK35" s="23"/>
    </row>
    <row r="36" spans="2:63" s="72" customFormat="1" ht="11.65" customHeight="1" x14ac:dyDescent="0.25">
      <c r="B36" s="69"/>
      <c r="C36" s="70"/>
      <c r="D36" s="71"/>
      <c r="E36" s="24"/>
      <c r="F36" s="24"/>
      <c r="G36" s="24"/>
      <c r="H36" s="24"/>
      <c r="I36" s="24"/>
      <c r="J36" s="24"/>
      <c r="K36" s="24"/>
      <c r="L36" s="24"/>
      <c r="M36" s="24"/>
      <c r="N36" s="24"/>
      <c r="O36" s="24"/>
      <c r="P36" s="24"/>
      <c r="Q36" s="24"/>
      <c r="R36" s="24"/>
      <c r="S36" s="24"/>
      <c r="T36" s="24"/>
      <c r="U36" s="70"/>
      <c r="V36" s="70"/>
      <c r="W36" s="24"/>
      <c r="X36" s="24"/>
      <c r="Y36" s="24"/>
      <c r="Z36" s="69"/>
      <c r="AA36" s="23"/>
      <c r="AB36" s="24"/>
      <c r="AC36" s="24"/>
      <c r="AD36" s="24"/>
      <c r="AE36" s="24"/>
      <c r="AF36" s="270"/>
      <c r="AG36" s="23"/>
      <c r="AH36" s="23"/>
      <c r="AI36" s="24"/>
      <c r="AJ36" s="24"/>
      <c r="AK36" s="70"/>
      <c r="AL36" s="59"/>
      <c r="AM36" s="59"/>
      <c r="AN36" s="59"/>
      <c r="AO36" s="59"/>
      <c r="AP36" s="70"/>
      <c r="AQ36" s="70"/>
      <c r="AR36" s="23"/>
      <c r="AS36" s="23"/>
      <c r="AT36" s="23"/>
      <c r="BK36" s="23"/>
    </row>
    <row r="37" spans="2:63" s="72" customFormat="1" ht="12.6" customHeight="1" x14ac:dyDescent="0.25">
      <c r="B37" s="69"/>
      <c r="C37" s="70"/>
      <c r="D37" s="71"/>
      <c r="E37" s="24"/>
      <c r="F37" s="24"/>
      <c r="G37" s="24"/>
      <c r="H37" s="24"/>
      <c r="I37" s="24"/>
      <c r="J37" s="24"/>
      <c r="K37" s="24"/>
      <c r="L37" s="24"/>
      <c r="M37" s="24"/>
      <c r="N37" s="24"/>
      <c r="O37" s="24"/>
      <c r="P37" s="24"/>
      <c r="Q37" s="24"/>
      <c r="R37" s="24"/>
      <c r="S37" s="24"/>
      <c r="T37" s="24"/>
      <c r="U37" s="70"/>
      <c r="V37" s="70"/>
      <c r="W37" s="24"/>
      <c r="X37" s="24"/>
      <c r="Y37" s="24"/>
      <c r="Z37" s="69"/>
      <c r="AA37" s="23"/>
      <c r="AB37" s="24"/>
      <c r="AC37" s="24"/>
      <c r="AD37" s="24"/>
      <c r="AE37" s="24"/>
      <c r="AF37" s="270"/>
      <c r="AG37" s="23"/>
      <c r="AH37" s="23"/>
      <c r="AI37" s="24"/>
      <c r="AJ37" s="24"/>
      <c r="AK37" s="70"/>
      <c r="AL37" s="59"/>
      <c r="AM37" s="59"/>
      <c r="AN37" s="59"/>
      <c r="AO37" s="59"/>
      <c r="AP37" s="70"/>
      <c r="AQ37" s="70"/>
      <c r="AR37" s="23"/>
      <c r="AS37" s="23"/>
      <c r="AT37" s="23"/>
      <c r="BK37" s="23"/>
    </row>
    <row r="38" spans="2:63" s="72" customFormat="1" ht="12.6" customHeight="1" x14ac:dyDescent="0.25">
      <c r="B38" s="69"/>
      <c r="C38" s="70"/>
      <c r="D38" s="71"/>
      <c r="E38" s="24"/>
      <c r="F38" s="24"/>
      <c r="G38" s="24"/>
      <c r="H38" s="24"/>
      <c r="I38" s="24"/>
      <c r="J38" s="24"/>
      <c r="K38" s="24"/>
      <c r="L38" s="24"/>
      <c r="M38" s="24"/>
      <c r="N38" s="24"/>
      <c r="O38" s="24"/>
      <c r="P38" s="24"/>
      <c r="Q38" s="24"/>
      <c r="R38" s="24"/>
      <c r="S38" s="24"/>
      <c r="T38" s="24"/>
      <c r="U38" s="70"/>
      <c r="V38" s="70"/>
      <c r="W38" s="24"/>
      <c r="X38" s="24"/>
      <c r="Y38" s="24"/>
      <c r="Z38" s="69"/>
      <c r="AA38" s="23"/>
      <c r="AB38" s="24"/>
      <c r="AC38" s="24"/>
      <c r="AD38" s="24"/>
      <c r="AE38" s="24"/>
      <c r="AF38" s="270"/>
      <c r="AG38" s="23"/>
      <c r="AH38" s="23"/>
      <c r="AI38" s="24"/>
      <c r="AJ38" s="24"/>
      <c r="AK38" s="70"/>
      <c r="AL38" s="59"/>
      <c r="AM38" s="59"/>
      <c r="AN38" s="59"/>
      <c r="AO38" s="59"/>
      <c r="AP38" s="70"/>
      <c r="AQ38" s="70"/>
      <c r="AR38" s="23"/>
      <c r="AS38" s="23"/>
      <c r="AT38" s="23"/>
      <c r="BK38" s="23"/>
    </row>
    <row r="39" spans="2:63" s="72" customFormat="1" ht="11.65" customHeight="1" x14ac:dyDescent="0.25">
      <c r="B39" s="69"/>
      <c r="C39" s="70"/>
      <c r="D39" s="71"/>
      <c r="E39" s="24"/>
      <c r="F39" s="24"/>
      <c r="G39" s="24"/>
      <c r="H39" s="24"/>
      <c r="I39" s="24"/>
      <c r="J39" s="24"/>
      <c r="K39" s="24"/>
      <c r="L39" s="24"/>
      <c r="M39" s="24"/>
      <c r="N39" s="24"/>
      <c r="O39" s="24"/>
      <c r="P39" s="24"/>
      <c r="Q39" s="24"/>
      <c r="R39" s="24"/>
      <c r="S39" s="24"/>
      <c r="T39" s="24"/>
      <c r="U39" s="70"/>
      <c r="V39" s="70"/>
      <c r="W39" s="24"/>
      <c r="X39" s="24"/>
      <c r="Y39" s="24"/>
      <c r="Z39" s="69"/>
      <c r="AA39" s="23"/>
      <c r="AB39" s="24"/>
      <c r="AC39" s="24"/>
      <c r="AD39" s="24"/>
      <c r="AE39" s="24"/>
      <c r="AF39" s="270"/>
      <c r="AG39" s="23"/>
      <c r="AH39" s="23"/>
      <c r="AI39" s="24"/>
      <c r="AJ39" s="24"/>
      <c r="AK39" s="70"/>
      <c r="AL39" s="59"/>
      <c r="AM39" s="59"/>
      <c r="AN39" s="59"/>
      <c r="AO39" s="59"/>
      <c r="AP39" s="70"/>
      <c r="AQ39" s="70"/>
      <c r="AR39" s="23"/>
      <c r="AS39" s="23"/>
      <c r="AT39" s="23"/>
      <c r="BK39" s="23"/>
    </row>
    <row r="40" spans="2:63" s="72" customFormat="1" ht="11.65" customHeight="1" x14ac:dyDescent="0.25">
      <c r="B40" s="69"/>
      <c r="C40" s="70"/>
      <c r="D40" s="71"/>
      <c r="E40" s="24"/>
      <c r="F40" s="24"/>
      <c r="G40" s="24"/>
      <c r="H40" s="24"/>
      <c r="I40" s="24"/>
      <c r="J40" s="24"/>
      <c r="K40" s="24"/>
      <c r="L40" s="24"/>
      <c r="M40" s="24"/>
      <c r="N40" s="24"/>
      <c r="O40" s="24"/>
      <c r="P40" s="24"/>
      <c r="Q40" s="24"/>
      <c r="R40" s="24"/>
      <c r="S40" s="24"/>
      <c r="T40" s="24"/>
      <c r="U40" s="70"/>
      <c r="V40" s="70"/>
      <c r="W40" s="24"/>
      <c r="X40" s="24"/>
      <c r="Y40" s="24"/>
      <c r="Z40" s="69"/>
      <c r="AA40" s="23"/>
      <c r="AB40" s="24"/>
      <c r="AC40" s="24"/>
      <c r="AD40" s="24"/>
      <c r="AE40" s="24"/>
      <c r="AF40" s="270"/>
      <c r="AG40" s="23"/>
      <c r="AH40" s="23"/>
      <c r="AI40" s="24"/>
      <c r="AJ40" s="24"/>
      <c r="AK40" s="70"/>
      <c r="AL40" s="59"/>
      <c r="AM40" s="59"/>
      <c r="AN40" s="59"/>
      <c r="AO40" s="59"/>
      <c r="AP40" s="70"/>
      <c r="AQ40" s="70"/>
      <c r="AR40" s="23"/>
      <c r="AS40" s="23"/>
      <c r="AT40" s="23"/>
      <c r="BK40" s="23"/>
    </row>
    <row r="41" spans="2:63" s="72" customFormat="1" ht="14.1" customHeight="1" x14ac:dyDescent="0.25">
      <c r="C41" s="59"/>
      <c r="D41" s="23"/>
      <c r="E41" s="23"/>
      <c r="F41" s="23"/>
      <c r="G41" s="23"/>
      <c r="H41" s="23"/>
      <c r="I41" s="23"/>
      <c r="J41" s="23"/>
      <c r="K41" s="23"/>
      <c r="L41" s="23"/>
      <c r="M41" s="23"/>
      <c r="N41" s="23"/>
      <c r="O41" s="23"/>
      <c r="P41" s="23"/>
      <c r="Q41" s="23"/>
      <c r="R41" s="23"/>
      <c r="S41" s="23"/>
      <c r="T41" s="23"/>
      <c r="U41" s="59"/>
      <c r="V41" s="59"/>
      <c r="W41" s="23"/>
      <c r="X41" s="23"/>
      <c r="Y41" s="23"/>
      <c r="Z41" s="69"/>
      <c r="AA41" s="23"/>
      <c r="AB41" s="24"/>
      <c r="AC41" s="24"/>
      <c r="AD41" s="24"/>
      <c r="AE41" s="24"/>
      <c r="AF41" s="270"/>
      <c r="AG41" s="23"/>
      <c r="AH41" s="23"/>
      <c r="AI41" s="24"/>
      <c r="AJ41" s="24"/>
      <c r="AK41" s="70"/>
      <c r="AL41" s="59"/>
      <c r="AM41" s="59"/>
      <c r="AN41" s="59"/>
      <c r="AO41" s="59"/>
      <c r="AP41" s="70"/>
      <c r="AQ41" s="70"/>
      <c r="AR41" s="23"/>
      <c r="AS41" s="23"/>
      <c r="AT41" s="23"/>
      <c r="BK41" s="23"/>
    </row>
    <row r="42" spans="2:63" s="72" customFormat="1" ht="11.65" customHeight="1" x14ac:dyDescent="0.25">
      <c r="C42" s="59"/>
      <c r="D42" s="23"/>
      <c r="E42" s="23"/>
      <c r="F42" s="23"/>
      <c r="G42" s="23"/>
      <c r="H42" s="23"/>
      <c r="I42" s="23"/>
      <c r="J42" s="23"/>
      <c r="K42" s="23"/>
      <c r="L42" s="23"/>
      <c r="M42" s="23"/>
      <c r="N42" s="23"/>
      <c r="O42" s="23"/>
      <c r="P42" s="23"/>
      <c r="Q42" s="23"/>
      <c r="R42" s="23"/>
      <c r="S42" s="23"/>
      <c r="T42" s="23"/>
      <c r="U42" s="59"/>
      <c r="V42" s="59"/>
      <c r="W42" s="23"/>
      <c r="X42" s="23"/>
      <c r="Y42" s="23"/>
      <c r="Z42" s="69"/>
      <c r="AA42" s="23"/>
      <c r="AB42" s="24"/>
      <c r="AC42" s="24"/>
      <c r="AD42" s="24"/>
      <c r="AE42" s="24"/>
      <c r="AF42" s="270"/>
      <c r="AG42" s="23"/>
      <c r="AH42" s="23"/>
      <c r="AI42" s="24"/>
      <c r="AJ42" s="24"/>
      <c r="AK42" s="70"/>
      <c r="AL42" s="59"/>
      <c r="AM42" s="59"/>
      <c r="AN42" s="59"/>
      <c r="AO42" s="59"/>
      <c r="AP42" s="70"/>
      <c r="AQ42" s="70"/>
      <c r="AR42" s="23"/>
      <c r="AS42" s="23"/>
      <c r="AT42" s="23"/>
      <c r="BK42" s="23"/>
    </row>
    <row r="43" spans="2:63" s="72" customFormat="1" ht="11.65" customHeight="1" x14ac:dyDescent="0.25">
      <c r="C43" s="59"/>
      <c r="D43" s="23"/>
      <c r="E43" s="23"/>
      <c r="F43" s="23"/>
      <c r="G43" s="23"/>
      <c r="H43" s="23"/>
      <c r="I43" s="23"/>
      <c r="J43" s="23"/>
      <c r="K43" s="23"/>
      <c r="L43" s="23"/>
      <c r="M43" s="23"/>
      <c r="N43" s="23"/>
      <c r="O43" s="23"/>
      <c r="P43" s="23"/>
      <c r="Q43" s="23"/>
      <c r="R43" s="23"/>
      <c r="S43" s="23"/>
      <c r="T43" s="23"/>
      <c r="U43" s="59"/>
      <c r="V43" s="59"/>
      <c r="W43" s="23"/>
      <c r="X43" s="23"/>
      <c r="Y43" s="23"/>
      <c r="Z43" s="69"/>
      <c r="AA43" s="23"/>
      <c r="AB43" s="24"/>
      <c r="AC43" s="24"/>
      <c r="AD43" s="24"/>
      <c r="AE43" s="24"/>
      <c r="AF43" s="270"/>
      <c r="AG43" s="23"/>
      <c r="AH43" s="23"/>
      <c r="AI43" s="24"/>
      <c r="AJ43" s="24"/>
      <c r="AK43" s="70"/>
      <c r="AL43" s="59"/>
      <c r="AM43" s="59"/>
      <c r="AN43" s="59"/>
      <c r="AO43" s="59"/>
      <c r="AP43" s="70"/>
      <c r="AQ43" s="70"/>
      <c r="AR43" s="23"/>
      <c r="AS43" s="23"/>
      <c r="AT43" s="23"/>
      <c r="BK43" s="23"/>
    </row>
    <row r="44" spans="2:63" s="72" customFormat="1" ht="11.65" customHeight="1" x14ac:dyDescent="0.25">
      <c r="C44" s="59"/>
      <c r="D44" s="23"/>
      <c r="E44" s="23"/>
      <c r="F44" s="23"/>
      <c r="G44" s="23"/>
      <c r="H44" s="23"/>
      <c r="I44" s="23"/>
      <c r="J44" s="23"/>
      <c r="K44" s="23"/>
      <c r="L44" s="23"/>
      <c r="M44" s="23"/>
      <c r="N44" s="23"/>
      <c r="O44" s="23"/>
      <c r="P44" s="23"/>
      <c r="Q44" s="23"/>
      <c r="R44" s="23"/>
      <c r="S44" s="23"/>
      <c r="T44" s="23"/>
      <c r="U44" s="59"/>
      <c r="V44" s="59"/>
      <c r="W44" s="23"/>
      <c r="X44" s="23"/>
      <c r="Y44" s="23"/>
      <c r="Z44" s="69"/>
      <c r="AA44" s="23"/>
      <c r="AB44" s="24"/>
      <c r="AC44" s="24"/>
      <c r="AD44" s="24"/>
      <c r="AE44" s="24"/>
      <c r="AF44" s="270"/>
      <c r="AG44" s="23"/>
      <c r="AH44" s="23"/>
      <c r="AI44" s="24"/>
      <c r="AJ44" s="24"/>
      <c r="AK44" s="70"/>
      <c r="AL44" s="59"/>
      <c r="AM44" s="59"/>
      <c r="AN44" s="59"/>
      <c r="AO44" s="59"/>
      <c r="AP44" s="70"/>
      <c r="AQ44" s="70"/>
      <c r="AR44" s="23"/>
      <c r="AS44" s="23"/>
      <c r="AT44" s="23"/>
      <c r="BK44" s="23"/>
    </row>
  </sheetData>
  <sheetProtection selectLockedCells="1" selectUnlockedCells="1"/>
  <mergeCells count="55">
    <mergeCell ref="AT11:AT12"/>
    <mergeCell ref="AU11:AX11"/>
    <mergeCell ref="AY11:BB11"/>
    <mergeCell ref="BC11:BF11"/>
    <mergeCell ref="BG11:BJ11"/>
    <mergeCell ref="AF11:AH11"/>
    <mergeCell ref="AI11:AI12"/>
    <mergeCell ref="AJ11:AJ12"/>
    <mergeCell ref="AK11:AQ11"/>
    <mergeCell ref="AR11:AR12"/>
    <mergeCell ref="AA11:AA12"/>
    <mergeCell ref="AB11:AB12"/>
    <mergeCell ref="AC11:AC12"/>
    <mergeCell ref="AD11:AD12"/>
    <mergeCell ref="AE11:AE12"/>
    <mergeCell ref="B9:AT9"/>
    <mergeCell ref="AU9:BJ9"/>
    <mergeCell ref="X11:Y11"/>
    <mergeCell ref="B11:B12"/>
    <mergeCell ref="C11:C12"/>
    <mergeCell ref="D11:D12"/>
    <mergeCell ref="E11:G11"/>
    <mergeCell ref="H11:J11"/>
    <mergeCell ref="K11:M11"/>
    <mergeCell ref="N11:P11"/>
    <mergeCell ref="Q11:S11"/>
    <mergeCell ref="U11:U12"/>
    <mergeCell ref="V11:V12"/>
    <mergeCell ref="W11:W12"/>
    <mergeCell ref="AS11:AS12"/>
    <mergeCell ref="Z11:Z12"/>
    <mergeCell ref="B10:D10"/>
    <mergeCell ref="E10:T10"/>
    <mergeCell ref="U10:AT10"/>
    <mergeCell ref="AU10:BJ10"/>
    <mergeCell ref="R5:AI6"/>
    <mergeCell ref="AJ5:AU6"/>
    <mergeCell ref="B7:C7"/>
    <mergeCell ref="D7:Z7"/>
    <mergeCell ref="AA7:AB7"/>
    <mergeCell ref="AC7:AJ7"/>
    <mergeCell ref="AK7:AL7"/>
    <mergeCell ref="AM7:AT7"/>
    <mergeCell ref="AU7:BJ8"/>
    <mergeCell ref="B8:C8"/>
    <mergeCell ref="D8:AL8"/>
    <mergeCell ref="AN8:AT8"/>
    <mergeCell ref="B2:B5"/>
    <mergeCell ref="AV6:BJ6"/>
    <mergeCell ref="C5:Q6"/>
    <mergeCell ref="R2:AI4"/>
    <mergeCell ref="AJ2:AU2"/>
    <mergeCell ref="AJ3:AU3"/>
    <mergeCell ref="AJ4:AU4"/>
    <mergeCell ref="C2:Q4"/>
  </mergeCells>
  <dataValidations count="11">
    <dataValidation type="list" operator="equal" allowBlank="1" showErrorMessage="1" sqref="AP22:AQ44">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Z22:Z44">
      <formula1>"Eficacia,Eficiencia,Efectividad,"</formula1>
      <formula2>0</formula2>
    </dataValidation>
    <dataValidation operator="equal" allowBlank="1" showErrorMessage="1" sqref="AK7">
      <formula1>0</formula1>
      <formula2>0</formula2>
    </dataValidation>
    <dataValidation type="list" operator="equal" allowBlank="1" showErrorMessage="1" sqref="AK22:AK44">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errorStyle="information" operator="equal" showInputMessage="1" showErrorMessage="1" error="Elija una Categoría" prompt="Elija una Categoría del menú desplegable" sqref="AR20:AS20">
      <formula1>NA()</formula1>
      <formula2>0</formula2>
    </dataValidation>
    <dataValidation type="list" operator="equal" allowBlank="1" showErrorMessage="1" sqref="AB13:AB44">
      <formula1>"Alcaldía Local,Central,Sectorial,"</formula1>
      <formula2>0</formula2>
    </dataValidation>
    <dataValidation type="list" operator="equal" allowBlank="1" showErrorMessage="1" sqref="AC13:AC44">
      <formula1>"Coeficiente,Índice o razón,Porcentaje,Tasa,Valor absoluto"</formula1>
      <formula2>0</formula2>
    </dataValidation>
    <dataValidation type="list" operator="equal" allowBlank="1" showErrorMessage="1" sqref="AD13:AD44">
      <formula1>"Diario,Semanal,Mensual,Bimestral ,Trimestral,Semestral ,Anual"</formula1>
      <formula2>0</formula2>
    </dataValidation>
    <dataValidation type="list" operator="equal" allowBlank="1" showErrorMessage="1" sqref="AE13:AE44">
      <formula1>"Alta ,Media ,Baja"</formula1>
      <formula2>0</formula2>
    </dataValidation>
    <dataValidation type="list" operator="equal" allowBlank="1" showErrorMessage="1" sqref="AI13:AI44">
      <formula1>"Gestión"</formula1>
      <formula2>0</formula2>
    </dataValidation>
    <dataValidation type="list" operator="equal" allowBlank="1" showErrorMessage="1" sqref="AJ13:AJ44">
      <formula1>",Distrital ,Dsitrital-Rural ,Distrital- Urbano,Entidad ,Localidad,UPZ,Departamental,Regional,Nacional"</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'D:\AAA SDSCJ CPAD\OAP\POA\[3.3 CARCEL DISTRITAL 19-01-2022.xlsx]datos'!#REF!</xm:f>
          </x14:formula1>
          <xm:sqref>AO13:AO21 AK13:AK21</xm:sqref>
        </x14:dataValidation>
        <x14:dataValidation type="list" operator="equal" allowBlank="1" showErrorMessage="1">
          <x14:formula1>
            <xm:f>'D:\AAA SDSCJ CPAD\OAP\POA\[3.3 CARCEL DISTRITAL 19-01-2022.xlsx]datos'!#REF!</xm:f>
          </x14:formula1>
          <xm:sqref>AP13:AQ21</xm:sqref>
        </x14:dataValidation>
        <x14:dataValidation type="list" allowBlank="1" showInputMessage="1" showErrorMessage="1">
          <x14:formula1>
            <xm:f>'C:\Users\luis.arias\Downloads\[F-DS-524_V.xlsx]datos'!#REF!</xm:f>
          </x14:formula1>
          <xm:sqref>AM7:AT7</xm:sqref>
        </x14:dataValidation>
        <x14:dataValidation type="list" errorStyle="information" operator="equal" showInputMessage="1" showErrorMessage="1" prompt="Escoja el Proceso del Menú desplegable">
          <x14:formula1>
            <xm:f>'C:\Users\luis.arias\Downloads\[F-DS-524_V.xlsx]datos'!#REF!</xm:f>
          </x14:formula1>
          <xm:sqref>D7:Z7</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K40"/>
  <sheetViews>
    <sheetView showGridLines="0" topLeftCell="AU1" zoomScale="70" zoomScaleNormal="70" workbookViewId="0">
      <selection activeCell="AU7" sqref="AU7:BJ8"/>
    </sheetView>
  </sheetViews>
  <sheetFormatPr baseColWidth="10" defaultColWidth="20.5703125" defaultRowHeight="12.75" customHeight="1" x14ac:dyDescent="0.25"/>
  <cols>
    <col min="1" max="1" width="2" style="23" customWidth="1"/>
    <col min="2" max="2" width="10" style="23" customWidth="1"/>
    <col min="3" max="3" width="57.28515625" style="59" customWidth="1"/>
    <col min="4" max="4" width="12.140625" style="23" customWidth="1"/>
    <col min="5" max="20" width="11.42578125" style="23" customWidth="1"/>
    <col min="21" max="21" width="47.42578125" style="59" customWidth="1"/>
    <col min="22" max="22" width="67.42578125" style="59" customWidth="1"/>
    <col min="23" max="23" width="21.28515625" style="23" customWidth="1"/>
    <col min="24" max="25" width="21.85546875" style="23" customWidth="1"/>
    <col min="26" max="26" width="21.28515625" style="72" customWidth="1"/>
    <col min="27" max="27" width="21.42578125" style="72" customWidth="1"/>
    <col min="28" max="28" width="20.85546875" style="72" customWidth="1"/>
    <col min="29" max="29" width="21.28515625" style="72" customWidth="1"/>
    <col min="30" max="30" width="21" style="72" customWidth="1"/>
    <col min="31" max="31" width="21.42578125" style="72" customWidth="1"/>
    <col min="32" max="34" width="15.140625" style="72" customWidth="1"/>
    <col min="35" max="36" width="19.85546875" style="72" customWidth="1"/>
    <col min="37" max="43" width="47" style="73" customWidth="1"/>
    <col min="44" max="46" width="22.85546875" style="72" customWidth="1"/>
    <col min="47" max="48" width="20.5703125" style="72" customWidth="1"/>
    <col min="49" max="49" width="43.42578125" style="72" customWidth="1"/>
    <col min="50" max="50" width="33.7109375" style="23" customWidth="1"/>
    <col min="51" max="54" width="20.5703125" style="23" customWidth="1"/>
    <col min="55" max="55" width="8.7109375" style="23" customWidth="1"/>
    <col min="56" max="56" width="9" style="23" customWidth="1"/>
    <col min="57" max="57" width="39" style="23" customWidth="1"/>
    <col min="58" max="58" width="32.140625" style="23" customWidth="1"/>
    <col min="59" max="59" width="17" style="23" customWidth="1"/>
    <col min="60" max="60" width="16" style="23" customWidth="1"/>
    <col min="61" max="61" width="51.5703125" style="23" customWidth="1"/>
    <col min="62" max="62" width="36" style="23" customWidth="1"/>
    <col min="63" max="251" width="20.5703125" style="23" customWidth="1"/>
    <col min="252" max="16384" width="20.5703125" style="23"/>
  </cols>
  <sheetData>
    <row r="1" spans="1:63" s="21" customFormat="1" ht="6" customHeight="1" thickBot="1" x14ac:dyDescent="0.3">
      <c r="C1" s="22"/>
      <c r="U1" s="22"/>
      <c r="V1" s="22"/>
      <c r="Z1" s="61"/>
      <c r="AA1" s="61"/>
      <c r="AB1" s="61"/>
      <c r="AC1" s="61"/>
      <c r="AD1" s="61"/>
      <c r="AE1" s="61"/>
      <c r="AF1" s="61"/>
      <c r="AG1" s="61"/>
      <c r="AH1" s="61"/>
      <c r="AI1" s="61"/>
      <c r="AJ1" s="61"/>
      <c r="AK1" s="62"/>
      <c r="AL1" s="62"/>
      <c r="AM1" s="62"/>
      <c r="AN1" s="62"/>
      <c r="AO1" s="62"/>
      <c r="AP1" s="62"/>
      <c r="AQ1" s="62"/>
      <c r="AR1" s="61"/>
      <c r="AS1" s="61"/>
      <c r="AT1" s="61"/>
      <c r="AU1" s="61"/>
      <c r="AV1" s="61"/>
      <c r="AW1" s="61"/>
    </row>
    <row r="2" spans="1:63" s="779" customFormat="1" ht="15.75" customHeight="1" thickBot="1" x14ac:dyDescent="0.3">
      <c r="A2" s="776"/>
      <c r="B2" s="836" t="s">
        <v>232</v>
      </c>
      <c r="C2" s="839" t="s">
        <v>41</v>
      </c>
      <c r="D2" s="840"/>
      <c r="E2" s="840"/>
      <c r="F2" s="840"/>
      <c r="G2" s="840"/>
      <c r="H2" s="840"/>
      <c r="I2" s="840"/>
      <c r="J2" s="840"/>
      <c r="K2" s="840"/>
      <c r="L2" s="840"/>
      <c r="M2" s="840"/>
      <c r="N2" s="840"/>
      <c r="O2" s="840"/>
      <c r="P2" s="840"/>
      <c r="Q2" s="841"/>
      <c r="R2" s="848" t="s">
        <v>42</v>
      </c>
      <c r="S2" s="849"/>
      <c r="T2" s="849"/>
      <c r="U2" s="849"/>
      <c r="V2" s="849"/>
      <c r="W2" s="849"/>
      <c r="X2" s="849"/>
      <c r="Y2" s="849"/>
      <c r="Z2" s="849"/>
      <c r="AA2" s="849"/>
      <c r="AB2" s="849"/>
      <c r="AC2" s="849"/>
      <c r="AD2" s="849"/>
      <c r="AE2" s="849"/>
      <c r="AF2" s="849"/>
      <c r="AG2" s="849"/>
      <c r="AH2" s="849"/>
      <c r="AI2" s="850"/>
      <c r="AJ2" s="857" t="s">
        <v>43</v>
      </c>
      <c r="AK2" s="858"/>
      <c r="AL2" s="858"/>
      <c r="AM2" s="858"/>
      <c r="AN2" s="858"/>
      <c r="AO2" s="858"/>
      <c r="AP2" s="858"/>
      <c r="AQ2" s="858"/>
      <c r="AR2" s="858"/>
      <c r="AS2" s="858"/>
      <c r="AT2" s="858"/>
      <c r="AU2" s="859"/>
      <c r="AV2" s="794" t="s">
        <v>44</v>
      </c>
      <c r="AW2" s="794"/>
      <c r="AX2" s="794"/>
      <c r="AY2" s="794"/>
      <c r="AZ2" s="794"/>
      <c r="BA2" s="794"/>
      <c r="BB2" s="794"/>
      <c r="BC2" s="794"/>
      <c r="BD2" s="794"/>
      <c r="BE2" s="794"/>
      <c r="BF2" s="794"/>
      <c r="BG2" s="794"/>
      <c r="BH2" s="794"/>
      <c r="BI2" s="794"/>
      <c r="BJ2" s="795"/>
      <c r="BK2" s="776"/>
    </row>
    <row r="3" spans="1:63" s="779" customFormat="1" ht="14.25" customHeight="1" thickBot="1" x14ac:dyDescent="0.3">
      <c r="A3" s="780"/>
      <c r="B3" s="837"/>
      <c r="C3" s="842"/>
      <c r="D3" s="843"/>
      <c r="E3" s="843"/>
      <c r="F3" s="843"/>
      <c r="G3" s="843"/>
      <c r="H3" s="843"/>
      <c r="I3" s="843"/>
      <c r="J3" s="843"/>
      <c r="K3" s="843"/>
      <c r="L3" s="843"/>
      <c r="M3" s="843"/>
      <c r="N3" s="843"/>
      <c r="O3" s="843"/>
      <c r="P3" s="843"/>
      <c r="Q3" s="844"/>
      <c r="R3" s="851"/>
      <c r="S3" s="852"/>
      <c r="T3" s="852"/>
      <c r="U3" s="852"/>
      <c r="V3" s="852"/>
      <c r="W3" s="852"/>
      <c r="X3" s="852"/>
      <c r="Y3" s="852"/>
      <c r="Z3" s="852"/>
      <c r="AA3" s="852"/>
      <c r="AB3" s="852"/>
      <c r="AC3" s="852"/>
      <c r="AD3" s="852"/>
      <c r="AE3" s="852"/>
      <c r="AF3" s="852"/>
      <c r="AG3" s="852"/>
      <c r="AH3" s="852"/>
      <c r="AI3" s="853"/>
      <c r="AJ3" s="857" t="s">
        <v>45</v>
      </c>
      <c r="AK3" s="858"/>
      <c r="AL3" s="858"/>
      <c r="AM3" s="858"/>
      <c r="AN3" s="858"/>
      <c r="AO3" s="858"/>
      <c r="AP3" s="858"/>
      <c r="AQ3" s="858"/>
      <c r="AR3" s="858"/>
      <c r="AS3" s="858"/>
      <c r="AT3" s="858"/>
      <c r="AU3" s="859"/>
      <c r="AV3" s="796"/>
      <c r="AW3" s="796"/>
      <c r="AX3" s="796"/>
      <c r="AY3" s="796"/>
      <c r="AZ3" s="796"/>
      <c r="BA3" s="796"/>
      <c r="BB3" s="796"/>
      <c r="BC3" s="796"/>
      <c r="BD3" s="796"/>
      <c r="BE3" s="796"/>
      <c r="BF3" s="796"/>
      <c r="BG3" s="796"/>
      <c r="BH3" s="796"/>
      <c r="BI3" s="796"/>
      <c r="BJ3" s="797"/>
      <c r="BK3" s="780"/>
    </row>
    <row r="4" spans="1:63" s="779" customFormat="1" ht="12" customHeight="1" thickBot="1" x14ac:dyDescent="0.3">
      <c r="A4" s="780"/>
      <c r="B4" s="837"/>
      <c r="C4" s="845"/>
      <c r="D4" s="846"/>
      <c r="E4" s="846"/>
      <c r="F4" s="846"/>
      <c r="G4" s="846"/>
      <c r="H4" s="846"/>
      <c r="I4" s="846"/>
      <c r="J4" s="846"/>
      <c r="K4" s="846"/>
      <c r="L4" s="846"/>
      <c r="M4" s="846"/>
      <c r="N4" s="846"/>
      <c r="O4" s="846"/>
      <c r="P4" s="846"/>
      <c r="Q4" s="847"/>
      <c r="R4" s="854"/>
      <c r="S4" s="855"/>
      <c r="T4" s="855"/>
      <c r="U4" s="855"/>
      <c r="V4" s="855"/>
      <c r="W4" s="855"/>
      <c r="X4" s="855"/>
      <c r="Y4" s="855"/>
      <c r="Z4" s="855"/>
      <c r="AA4" s="855"/>
      <c r="AB4" s="855"/>
      <c r="AC4" s="855"/>
      <c r="AD4" s="855"/>
      <c r="AE4" s="855"/>
      <c r="AF4" s="855"/>
      <c r="AG4" s="855"/>
      <c r="AH4" s="855"/>
      <c r="AI4" s="856"/>
      <c r="AJ4" s="857" t="s">
        <v>46</v>
      </c>
      <c r="AK4" s="858"/>
      <c r="AL4" s="858"/>
      <c r="AM4" s="858"/>
      <c r="AN4" s="858"/>
      <c r="AO4" s="858"/>
      <c r="AP4" s="858"/>
      <c r="AQ4" s="858"/>
      <c r="AR4" s="858"/>
      <c r="AS4" s="858"/>
      <c r="AT4" s="858"/>
      <c r="AU4" s="859"/>
      <c r="AV4" s="796"/>
      <c r="AW4" s="796"/>
      <c r="AX4" s="796"/>
      <c r="AY4" s="796"/>
      <c r="AZ4" s="796"/>
      <c r="BA4" s="796"/>
      <c r="BB4" s="796"/>
      <c r="BC4" s="796"/>
      <c r="BD4" s="796"/>
      <c r="BE4" s="796"/>
      <c r="BF4" s="796"/>
      <c r="BG4" s="796"/>
      <c r="BH4" s="796"/>
      <c r="BI4" s="796"/>
      <c r="BJ4" s="797"/>
      <c r="BK4" s="780"/>
    </row>
    <row r="5" spans="1:63" s="779" customFormat="1" ht="14.25" customHeight="1" x14ac:dyDescent="0.25">
      <c r="A5" s="780"/>
      <c r="B5" s="838"/>
      <c r="C5" s="839" t="s">
        <v>47</v>
      </c>
      <c r="D5" s="840"/>
      <c r="E5" s="840"/>
      <c r="F5" s="840"/>
      <c r="G5" s="840"/>
      <c r="H5" s="840"/>
      <c r="I5" s="840"/>
      <c r="J5" s="840"/>
      <c r="K5" s="840"/>
      <c r="L5" s="840"/>
      <c r="M5" s="840"/>
      <c r="N5" s="840"/>
      <c r="O5" s="840"/>
      <c r="P5" s="840"/>
      <c r="Q5" s="841"/>
      <c r="R5" s="848" t="s">
        <v>48</v>
      </c>
      <c r="S5" s="849"/>
      <c r="T5" s="849"/>
      <c r="U5" s="849"/>
      <c r="V5" s="849"/>
      <c r="W5" s="849"/>
      <c r="X5" s="849"/>
      <c r="Y5" s="849"/>
      <c r="Z5" s="849"/>
      <c r="AA5" s="849"/>
      <c r="AB5" s="849"/>
      <c r="AC5" s="849"/>
      <c r="AD5" s="849"/>
      <c r="AE5" s="849"/>
      <c r="AF5" s="849"/>
      <c r="AG5" s="849"/>
      <c r="AH5" s="849"/>
      <c r="AI5" s="850"/>
      <c r="AJ5" s="839" t="s">
        <v>49</v>
      </c>
      <c r="AK5" s="840"/>
      <c r="AL5" s="840"/>
      <c r="AM5" s="840"/>
      <c r="AN5" s="840"/>
      <c r="AO5" s="840"/>
      <c r="AP5" s="840"/>
      <c r="AQ5" s="840"/>
      <c r="AR5" s="840"/>
      <c r="AS5" s="840"/>
      <c r="AT5" s="840"/>
      <c r="AU5" s="841"/>
      <c r="AV5" s="798"/>
      <c r="AW5" s="798"/>
      <c r="AX5" s="798"/>
      <c r="AY5" s="798"/>
      <c r="AZ5" s="798"/>
      <c r="BA5" s="798"/>
      <c r="BB5" s="798"/>
      <c r="BC5" s="798"/>
      <c r="BD5" s="798"/>
      <c r="BE5" s="798"/>
      <c r="BF5" s="798"/>
      <c r="BG5" s="798"/>
      <c r="BH5" s="798"/>
      <c r="BI5" s="798"/>
      <c r="BJ5" s="799"/>
      <c r="BK5" s="780"/>
    </row>
    <row r="6" spans="1:63" s="779" customFormat="1" ht="12.75" customHeight="1" thickBot="1" x14ac:dyDescent="0.3">
      <c r="A6" s="776"/>
      <c r="B6" s="780"/>
      <c r="C6" s="845"/>
      <c r="D6" s="846"/>
      <c r="E6" s="846"/>
      <c r="F6" s="846"/>
      <c r="G6" s="846"/>
      <c r="H6" s="846"/>
      <c r="I6" s="846"/>
      <c r="J6" s="846"/>
      <c r="K6" s="846"/>
      <c r="L6" s="846"/>
      <c r="M6" s="846"/>
      <c r="N6" s="846"/>
      <c r="O6" s="846"/>
      <c r="P6" s="846"/>
      <c r="Q6" s="847"/>
      <c r="R6" s="854"/>
      <c r="S6" s="855"/>
      <c r="T6" s="855"/>
      <c r="U6" s="855"/>
      <c r="V6" s="855"/>
      <c r="W6" s="855"/>
      <c r="X6" s="855"/>
      <c r="Y6" s="855"/>
      <c r="Z6" s="855"/>
      <c r="AA6" s="855"/>
      <c r="AB6" s="855"/>
      <c r="AC6" s="855"/>
      <c r="AD6" s="855"/>
      <c r="AE6" s="855"/>
      <c r="AF6" s="855"/>
      <c r="AG6" s="855"/>
      <c r="AH6" s="855"/>
      <c r="AI6" s="856"/>
      <c r="AJ6" s="845"/>
      <c r="AK6" s="846"/>
      <c r="AL6" s="846"/>
      <c r="AM6" s="846"/>
      <c r="AN6" s="846"/>
      <c r="AO6" s="846"/>
      <c r="AP6" s="846"/>
      <c r="AQ6" s="846"/>
      <c r="AR6" s="846"/>
      <c r="AS6" s="846"/>
      <c r="AT6" s="846"/>
      <c r="AU6" s="847"/>
      <c r="AV6" s="882">
        <v>3</v>
      </c>
      <c r="AW6" s="882"/>
      <c r="AX6" s="882"/>
      <c r="AY6" s="882"/>
      <c r="AZ6" s="882"/>
      <c r="BA6" s="882"/>
      <c r="BB6" s="882"/>
      <c r="BC6" s="882"/>
      <c r="BD6" s="882"/>
      <c r="BE6" s="882"/>
      <c r="BF6" s="882"/>
      <c r="BG6" s="882"/>
      <c r="BH6" s="882"/>
      <c r="BI6" s="882"/>
      <c r="BJ6" s="883"/>
      <c r="BK6" s="776"/>
    </row>
    <row r="7" spans="1:63" s="785" customFormat="1" ht="18.75" customHeight="1" x14ac:dyDescent="0.25">
      <c r="B7" s="884" t="s">
        <v>50</v>
      </c>
      <c r="C7" s="885"/>
      <c r="D7" s="886"/>
      <c r="E7" s="886"/>
      <c r="F7" s="886"/>
      <c r="G7" s="886"/>
      <c r="H7" s="886"/>
      <c r="I7" s="886"/>
      <c r="J7" s="886"/>
      <c r="K7" s="886"/>
      <c r="L7" s="886"/>
      <c r="M7" s="886"/>
      <c r="N7" s="886"/>
      <c r="O7" s="886"/>
      <c r="P7" s="886"/>
      <c r="Q7" s="886"/>
      <c r="R7" s="886"/>
      <c r="S7" s="886"/>
      <c r="T7" s="886"/>
      <c r="U7" s="886"/>
      <c r="V7" s="886"/>
      <c r="W7" s="886"/>
      <c r="X7" s="886"/>
      <c r="Y7" s="886"/>
      <c r="Z7" s="886"/>
      <c r="AA7" s="887" t="s">
        <v>51</v>
      </c>
      <c r="AB7" s="887"/>
      <c r="AC7" s="888" t="s">
        <v>1380</v>
      </c>
      <c r="AD7" s="888"/>
      <c r="AE7" s="888"/>
      <c r="AF7" s="888"/>
      <c r="AG7" s="888"/>
      <c r="AH7" s="888"/>
      <c r="AI7" s="888"/>
      <c r="AJ7" s="888"/>
      <c r="AK7" s="889" t="s">
        <v>52</v>
      </c>
      <c r="AL7" s="889"/>
      <c r="AM7" s="890"/>
      <c r="AN7" s="890"/>
      <c r="AO7" s="890"/>
      <c r="AP7" s="890"/>
      <c r="AQ7" s="890"/>
      <c r="AR7" s="890"/>
      <c r="AS7" s="890"/>
      <c r="AT7" s="890"/>
      <c r="AU7" s="891"/>
      <c r="AV7" s="891"/>
      <c r="AW7" s="891"/>
      <c r="AX7" s="891"/>
      <c r="AY7" s="891"/>
      <c r="AZ7" s="891"/>
      <c r="BA7" s="891"/>
      <c r="BB7" s="891"/>
      <c r="BC7" s="891"/>
      <c r="BD7" s="891"/>
      <c r="BE7" s="891"/>
      <c r="BF7" s="891"/>
      <c r="BG7" s="891"/>
      <c r="BH7" s="891"/>
      <c r="BI7" s="891"/>
      <c r="BJ7" s="892"/>
      <c r="BK7" s="786"/>
    </row>
    <row r="8" spans="1:63" s="785" customFormat="1" ht="18.75" customHeight="1" x14ac:dyDescent="0.25">
      <c r="B8" s="880" t="s">
        <v>53</v>
      </c>
      <c r="C8" s="881"/>
      <c r="D8" s="893"/>
      <c r="E8" s="894"/>
      <c r="F8" s="894"/>
      <c r="G8" s="894"/>
      <c r="H8" s="894"/>
      <c r="I8" s="894"/>
      <c r="J8" s="894"/>
      <c r="K8" s="894"/>
      <c r="L8" s="894"/>
      <c r="M8" s="894"/>
      <c r="N8" s="894"/>
      <c r="O8" s="894"/>
      <c r="P8" s="894"/>
      <c r="Q8" s="894"/>
      <c r="R8" s="894"/>
      <c r="S8" s="894"/>
      <c r="T8" s="894"/>
      <c r="U8" s="894"/>
      <c r="V8" s="894"/>
      <c r="W8" s="894"/>
      <c r="X8" s="894"/>
      <c r="Y8" s="894"/>
      <c r="Z8" s="894"/>
      <c r="AA8" s="894"/>
      <c r="AB8" s="894"/>
      <c r="AC8" s="894"/>
      <c r="AD8" s="894"/>
      <c r="AE8" s="894"/>
      <c r="AF8" s="894"/>
      <c r="AG8" s="894"/>
      <c r="AH8" s="894"/>
      <c r="AI8" s="894"/>
      <c r="AJ8" s="894"/>
      <c r="AK8" s="894"/>
      <c r="AL8" s="895"/>
      <c r="AM8" s="787" t="s">
        <v>54</v>
      </c>
      <c r="AN8" s="829"/>
      <c r="AO8" s="830"/>
      <c r="AP8" s="830"/>
      <c r="AQ8" s="830"/>
      <c r="AR8" s="830"/>
      <c r="AS8" s="830"/>
      <c r="AT8" s="830"/>
      <c r="AU8" s="891"/>
      <c r="AV8" s="891"/>
      <c r="AW8" s="891"/>
      <c r="AX8" s="891"/>
      <c r="AY8" s="891"/>
      <c r="AZ8" s="891"/>
      <c r="BA8" s="891"/>
      <c r="BB8" s="891"/>
      <c r="BC8" s="891"/>
      <c r="BD8" s="891"/>
      <c r="BE8" s="891"/>
      <c r="BF8" s="891"/>
      <c r="BG8" s="891"/>
      <c r="BH8" s="891"/>
      <c r="BI8" s="891"/>
      <c r="BJ8" s="892"/>
      <c r="BK8" s="786"/>
    </row>
    <row r="9" spans="1:63" s="775" customFormat="1" ht="27.75" customHeight="1" x14ac:dyDescent="0.25">
      <c r="B9" s="831" t="s">
        <v>233</v>
      </c>
      <c r="C9" s="832"/>
      <c r="D9" s="832"/>
      <c r="E9" s="832"/>
      <c r="F9" s="832"/>
      <c r="G9" s="832"/>
      <c r="H9" s="832"/>
      <c r="I9" s="832"/>
      <c r="J9" s="832"/>
      <c r="K9" s="832"/>
      <c r="L9" s="832"/>
      <c r="M9" s="832"/>
      <c r="N9" s="832"/>
      <c r="O9" s="832"/>
      <c r="P9" s="832"/>
      <c r="Q9" s="832"/>
      <c r="R9" s="832"/>
      <c r="S9" s="832"/>
      <c r="T9" s="832"/>
      <c r="U9" s="832"/>
      <c r="V9" s="832"/>
      <c r="W9" s="832"/>
      <c r="X9" s="832"/>
      <c r="Y9" s="832"/>
      <c r="Z9" s="832"/>
      <c r="AA9" s="832"/>
      <c r="AB9" s="832"/>
      <c r="AC9" s="832"/>
      <c r="AD9" s="832"/>
      <c r="AE9" s="832"/>
      <c r="AF9" s="832"/>
      <c r="AG9" s="832"/>
      <c r="AH9" s="832"/>
      <c r="AI9" s="832"/>
      <c r="AJ9" s="832"/>
      <c r="AK9" s="832"/>
      <c r="AL9" s="832"/>
      <c r="AM9" s="832"/>
      <c r="AN9" s="832"/>
      <c r="AO9" s="832"/>
      <c r="AP9" s="832"/>
      <c r="AQ9" s="832"/>
      <c r="AR9" s="832"/>
      <c r="AS9" s="832"/>
      <c r="AT9" s="832"/>
      <c r="AU9" s="833" t="s">
        <v>234</v>
      </c>
      <c r="AV9" s="834"/>
      <c r="AW9" s="834"/>
      <c r="AX9" s="834"/>
      <c r="AY9" s="834"/>
      <c r="AZ9" s="834"/>
      <c r="BA9" s="834"/>
      <c r="BB9" s="834"/>
      <c r="BC9" s="834"/>
      <c r="BD9" s="834"/>
      <c r="BE9" s="834"/>
      <c r="BF9" s="834"/>
      <c r="BG9" s="834"/>
      <c r="BH9" s="834"/>
      <c r="BI9" s="834"/>
      <c r="BJ9" s="835"/>
    </row>
    <row r="10" spans="1:63" s="774" customFormat="1" ht="25.5" customHeight="1" x14ac:dyDescent="0.25">
      <c r="B10" s="872"/>
      <c r="C10" s="873"/>
      <c r="D10" s="873"/>
      <c r="E10" s="873" t="s">
        <v>55</v>
      </c>
      <c r="F10" s="873"/>
      <c r="G10" s="873"/>
      <c r="H10" s="873"/>
      <c r="I10" s="873"/>
      <c r="J10" s="873"/>
      <c r="K10" s="873"/>
      <c r="L10" s="873"/>
      <c r="M10" s="873"/>
      <c r="N10" s="873"/>
      <c r="O10" s="873"/>
      <c r="P10" s="873"/>
      <c r="Q10" s="873"/>
      <c r="R10" s="873"/>
      <c r="S10" s="873"/>
      <c r="T10" s="873"/>
      <c r="U10" s="873" t="s">
        <v>56</v>
      </c>
      <c r="V10" s="873"/>
      <c r="W10" s="873"/>
      <c r="X10" s="873"/>
      <c r="Y10" s="873"/>
      <c r="Z10" s="873"/>
      <c r="AA10" s="873"/>
      <c r="AB10" s="873"/>
      <c r="AC10" s="873"/>
      <c r="AD10" s="873"/>
      <c r="AE10" s="873"/>
      <c r="AF10" s="873"/>
      <c r="AG10" s="873"/>
      <c r="AH10" s="873"/>
      <c r="AI10" s="873"/>
      <c r="AJ10" s="873"/>
      <c r="AK10" s="873"/>
      <c r="AL10" s="873"/>
      <c r="AM10" s="873"/>
      <c r="AN10" s="873"/>
      <c r="AO10" s="873"/>
      <c r="AP10" s="873"/>
      <c r="AQ10" s="873"/>
      <c r="AR10" s="873"/>
      <c r="AS10" s="873"/>
      <c r="AT10" s="873"/>
      <c r="AU10" s="874"/>
      <c r="AV10" s="874"/>
      <c r="AW10" s="874"/>
      <c r="AX10" s="874"/>
      <c r="AY10" s="874"/>
      <c r="AZ10" s="874"/>
      <c r="BA10" s="874"/>
      <c r="BB10" s="874"/>
      <c r="BC10" s="874"/>
      <c r="BD10" s="874"/>
      <c r="BE10" s="874"/>
      <c r="BF10" s="874"/>
      <c r="BG10" s="874"/>
      <c r="BH10" s="874"/>
      <c r="BI10" s="874"/>
      <c r="BJ10" s="875"/>
      <c r="BK10" s="775"/>
    </row>
    <row r="11" spans="1:63" s="788" customFormat="1" ht="25.5" customHeight="1" x14ac:dyDescent="0.25">
      <c r="B11" s="876" t="s">
        <v>57</v>
      </c>
      <c r="C11" s="876" t="s">
        <v>58</v>
      </c>
      <c r="D11" s="876" t="s">
        <v>59</v>
      </c>
      <c r="E11" s="868" t="s">
        <v>60</v>
      </c>
      <c r="F11" s="868"/>
      <c r="G11" s="868"/>
      <c r="H11" s="868" t="s">
        <v>61</v>
      </c>
      <c r="I11" s="868"/>
      <c r="J11" s="868"/>
      <c r="K11" s="868" t="s">
        <v>62</v>
      </c>
      <c r="L11" s="868"/>
      <c r="M11" s="868"/>
      <c r="N11" s="868" t="s">
        <v>63</v>
      </c>
      <c r="O11" s="868"/>
      <c r="P11" s="868"/>
      <c r="Q11" s="868" t="s">
        <v>64</v>
      </c>
      <c r="R11" s="868"/>
      <c r="S11" s="868"/>
      <c r="T11" s="791" t="s">
        <v>65</v>
      </c>
      <c r="U11" s="878" t="s">
        <v>66</v>
      </c>
      <c r="V11" s="878" t="s">
        <v>67</v>
      </c>
      <c r="W11" s="878" t="s">
        <v>68</v>
      </c>
      <c r="X11" s="868" t="s">
        <v>69</v>
      </c>
      <c r="Y11" s="868"/>
      <c r="Z11" s="870" t="s">
        <v>70</v>
      </c>
      <c r="AA11" s="868" t="s">
        <v>71</v>
      </c>
      <c r="AB11" s="868" t="s">
        <v>72</v>
      </c>
      <c r="AC11" s="868" t="s">
        <v>73</v>
      </c>
      <c r="AD11" s="868" t="s">
        <v>74</v>
      </c>
      <c r="AE11" s="868" t="s">
        <v>75</v>
      </c>
      <c r="AF11" s="868" t="s">
        <v>76</v>
      </c>
      <c r="AG11" s="868"/>
      <c r="AH11" s="868"/>
      <c r="AI11" s="868" t="s">
        <v>77</v>
      </c>
      <c r="AJ11" s="868" t="s">
        <v>78</v>
      </c>
      <c r="AK11" s="862" t="s">
        <v>79</v>
      </c>
      <c r="AL11" s="863"/>
      <c r="AM11" s="863"/>
      <c r="AN11" s="863"/>
      <c r="AO11" s="863"/>
      <c r="AP11" s="863"/>
      <c r="AQ11" s="864"/>
      <c r="AR11" s="865" t="s">
        <v>80</v>
      </c>
      <c r="AS11" s="865" t="s">
        <v>81</v>
      </c>
      <c r="AT11" s="865" t="s">
        <v>82</v>
      </c>
      <c r="AU11" s="867" t="s">
        <v>83</v>
      </c>
      <c r="AV11" s="860" t="s">
        <v>83</v>
      </c>
      <c r="AW11" s="860" t="s">
        <v>83</v>
      </c>
      <c r="AX11" s="860" t="s">
        <v>83</v>
      </c>
      <c r="AY11" s="860" t="s">
        <v>84</v>
      </c>
      <c r="AZ11" s="860" t="s">
        <v>83</v>
      </c>
      <c r="BA11" s="860" t="s">
        <v>83</v>
      </c>
      <c r="BB11" s="860" t="s">
        <v>83</v>
      </c>
      <c r="BC11" s="860" t="s">
        <v>85</v>
      </c>
      <c r="BD11" s="860" t="s">
        <v>85</v>
      </c>
      <c r="BE11" s="860" t="s">
        <v>85</v>
      </c>
      <c r="BF11" s="860" t="s">
        <v>85</v>
      </c>
      <c r="BG11" s="860" t="s">
        <v>86</v>
      </c>
      <c r="BH11" s="860" t="s">
        <v>85</v>
      </c>
      <c r="BI11" s="860" t="s">
        <v>85</v>
      </c>
      <c r="BJ11" s="861" t="s">
        <v>85</v>
      </c>
    </row>
    <row r="12" spans="1:63" s="788" customFormat="1" ht="52.5" customHeight="1" x14ac:dyDescent="0.25">
      <c r="B12" s="877"/>
      <c r="C12" s="877"/>
      <c r="D12" s="877"/>
      <c r="E12" s="793" t="s">
        <v>87</v>
      </c>
      <c r="F12" s="793" t="s">
        <v>88</v>
      </c>
      <c r="G12" s="793" t="s">
        <v>89</v>
      </c>
      <c r="H12" s="793" t="s">
        <v>87</v>
      </c>
      <c r="I12" s="793" t="s">
        <v>88</v>
      </c>
      <c r="J12" s="793" t="s">
        <v>89</v>
      </c>
      <c r="K12" s="793" t="s">
        <v>87</v>
      </c>
      <c r="L12" s="793" t="s">
        <v>88</v>
      </c>
      <c r="M12" s="793" t="s">
        <v>89</v>
      </c>
      <c r="N12" s="793" t="s">
        <v>87</v>
      </c>
      <c r="O12" s="793" t="s">
        <v>88</v>
      </c>
      <c r="P12" s="793" t="s">
        <v>89</v>
      </c>
      <c r="Q12" s="793" t="s">
        <v>87</v>
      </c>
      <c r="R12" s="793" t="s">
        <v>88</v>
      </c>
      <c r="S12" s="793" t="s">
        <v>89</v>
      </c>
      <c r="T12" s="789">
        <f>SUM(T13:T19)</f>
        <v>0.21500000000000002</v>
      </c>
      <c r="U12" s="879"/>
      <c r="V12" s="879"/>
      <c r="W12" s="879"/>
      <c r="X12" s="790" t="s">
        <v>90</v>
      </c>
      <c r="Y12" s="790" t="s">
        <v>91</v>
      </c>
      <c r="Z12" s="871"/>
      <c r="AA12" s="869"/>
      <c r="AB12" s="869"/>
      <c r="AC12" s="869"/>
      <c r="AD12" s="869"/>
      <c r="AE12" s="868"/>
      <c r="AF12" s="790" t="s">
        <v>92</v>
      </c>
      <c r="AG12" s="790" t="s">
        <v>93</v>
      </c>
      <c r="AH12" s="790" t="s">
        <v>94</v>
      </c>
      <c r="AI12" s="868"/>
      <c r="AJ12" s="868"/>
      <c r="AK12" s="790" t="s">
        <v>95</v>
      </c>
      <c r="AL12" s="790" t="s">
        <v>96</v>
      </c>
      <c r="AM12" s="790" t="s">
        <v>97</v>
      </c>
      <c r="AN12" s="790" t="s">
        <v>98</v>
      </c>
      <c r="AO12" s="790" t="s">
        <v>99</v>
      </c>
      <c r="AP12" s="790" t="s">
        <v>100</v>
      </c>
      <c r="AQ12" s="790" t="s">
        <v>101</v>
      </c>
      <c r="AR12" s="866"/>
      <c r="AS12" s="866"/>
      <c r="AT12" s="866"/>
      <c r="AU12" s="792" t="s">
        <v>102</v>
      </c>
      <c r="AV12" s="792" t="s">
        <v>103</v>
      </c>
      <c r="AW12" s="792" t="s">
        <v>104</v>
      </c>
      <c r="AX12" s="792" t="s">
        <v>105</v>
      </c>
      <c r="AY12" s="792" t="s">
        <v>102</v>
      </c>
      <c r="AZ12" s="792" t="s">
        <v>103</v>
      </c>
      <c r="BA12" s="792" t="s">
        <v>104</v>
      </c>
      <c r="BB12" s="792" t="s">
        <v>105</v>
      </c>
      <c r="BC12" s="792" t="s">
        <v>102</v>
      </c>
      <c r="BD12" s="792" t="s">
        <v>103</v>
      </c>
      <c r="BE12" s="792" t="s">
        <v>104</v>
      </c>
      <c r="BF12" s="792" t="s">
        <v>105</v>
      </c>
      <c r="BG12" s="792" t="s">
        <v>102</v>
      </c>
      <c r="BH12" s="792" t="s">
        <v>103</v>
      </c>
      <c r="BI12" s="792" t="s">
        <v>104</v>
      </c>
      <c r="BJ12" s="792" t="s">
        <v>106</v>
      </c>
    </row>
    <row r="13" spans="1:63" s="93" customFormat="1" ht="174" customHeight="1" x14ac:dyDescent="0.25">
      <c r="B13" s="74">
        <v>1</v>
      </c>
      <c r="C13" s="75" t="s">
        <v>882</v>
      </c>
      <c r="D13" s="76">
        <v>0.16</v>
      </c>
      <c r="E13" s="77">
        <v>3</v>
      </c>
      <c r="F13" s="88">
        <v>3</v>
      </c>
      <c r="G13" s="79">
        <f>IF(ISERROR(F13/E13),"",(F13/E13))</f>
        <v>1</v>
      </c>
      <c r="H13" s="77">
        <v>3</v>
      </c>
      <c r="I13" s="78"/>
      <c r="J13" s="79">
        <f>IF(ISERROR(I13/H13),"",(I13/H13))</f>
        <v>0</v>
      </c>
      <c r="K13" s="77">
        <v>3</v>
      </c>
      <c r="L13" s="78"/>
      <c r="M13" s="79">
        <f>IF(ISERROR(L13/K13),"",(L13/K13))</f>
        <v>0</v>
      </c>
      <c r="N13" s="77">
        <v>3</v>
      </c>
      <c r="O13" s="78"/>
      <c r="P13" s="79">
        <f>IF(ISERROR(O13/N13),"",(O13/N13))</f>
        <v>0</v>
      </c>
      <c r="Q13" s="77">
        <v>12</v>
      </c>
      <c r="R13" s="272">
        <f t="shared" ref="R13" si="0">SUM(F13,I13,L13,O13)</f>
        <v>3</v>
      </c>
      <c r="S13" s="80">
        <f>IF((IF(ISERROR(R13/Q13),0,(R13/Q13)))&gt;1,1,(IF(ISERROR(R13/Q13),0,(R13/Q13))))</f>
        <v>0.25</v>
      </c>
      <c r="T13" s="80">
        <f>S13*D13</f>
        <v>0.04</v>
      </c>
      <c r="U13" s="273" t="s">
        <v>883</v>
      </c>
      <c r="V13" s="75" t="s">
        <v>884</v>
      </c>
      <c r="W13" s="82" t="s">
        <v>131</v>
      </c>
      <c r="X13" s="82" t="s">
        <v>885</v>
      </c>
      <c r="Y13" s="82" t="s">
        <v>886</v>
      </c>
      <c r="Z13" s="82" t="s">
        <v>113</v>
      </c>
      <c r="AA13" s="83" t="s">
        <v>887</v>
      </c>
      <c r="AB13" s="82" t="s">
        <v>115</v>
      </c>
      <c r="AC13" s="82" t="s">
        <v>243</v>
      </c>
      <c r="AD13" s="82" t="s">
        <v>116</v>
      </c>
      <c r="AE13" s="82" t="s">
        <v>117</v>
      </c>
      <c r="AF13" s="82">
        <v>2</v>
      </c>
      <c r="AG13" s="83">
        <v>2021</v>
      </c>
      <c r="AH13" s="83">
        <v>2021</v>
      </c>
      <c r="AI13" s="82" t="s">
        <v>119</v>
      </c>
      <c r="AJ13" s="81" t="s">
        <v>120</v>
      </c>
      <c r="AK13" s="75" t="s">
        <v>678</v>
      </c>
      <c r="AL13" s="75" t="s">
        <v>888</v>
      </c>
      <c r="AM13" s="75" t="s">
        <v>889</v>
      </c>
      <c r="AN13" s="75" t="s">
        <v>890</v>
      </c>
      <c r="AO13" s="75" t="s">
        <v>705</v>
      </c>
      <c r="AP13" s="75" t="s">
        <v>150</v>
      </c>
      <c r="AQ13" s="84" t="s">
        <v>151</v>
      </c>
      <c r="AR13" s="83" t="s">
        <v>891</v>
      </c>
      <c r="AS13" s="81"/>
      <c r="AT13" s="86" t="s">
        <v>892</v>
      </c>
      <c r="AU13" s="87">
        <f>E13</f>
        <v>3</v>
      </c>
      <c r="AV13" s="88">
        <v>3</v>
      </c>
      <c r="AW13" s="89" t="s">
        <v>893</v>
      </c>
      <c r="AX13" s="89" t="s">
        <v>894</v>
      </c>
      <c r="AY13" s="87">
        <f>H13</f>
        <v>3</v>
      </c>
      <c r="AZ13" s="87"/>
      <c r="BA13" s="81"/>
      <c r="BB13" s="81"/>
      <c r="BC13" s="88">
        <f>K13</f>
        <v>3</v>
      </c>
      <c r="BD13" s="88"/>
      <c r="BE13" s="89"/>
      <c r="BF13" s="89"/>
      <c r="BG13" s="90">
        <f>N13</f>
        <v>3</v>
      </c>
      <c r="BH13" s="87"/>
      <c r="BI13" s="91"/>
      <c r="BJ13" s="92"/>
    </row>
    <row r="14" spans="1:63" s="93" customFormat="1" ht="138" customHeight="1" x14ac:dyDescent="0.25">
      <c r="B14" s="74">
        <v>2</v>
      </c>
      <c r="C14" s="273" t="s">
        <v>895</v>
      </c>
      <c r="D14" s="76">
        <v>0.24</v>
      </c>
      <c r="E14" s="77">
        <v>1</v>
      </c>
      <c r="F14" s="88">
        <v>1</v>
      </c>
      <c r="G14" s="79">
        <f>IF(ISERROR(F14/E14),"",(F14/E14))</f>
        <v>1</v>
      </c>
      <c r="H14" s="77">
        <v>1</v>
      </c>
      <c r="I14" s="78"/>
      <c r="J14" s="79">
        <f>IF(ISERROR(I14/H14),"",(I14/H14))</f>
        <v>0</v>
      </c>
      <c r="K14" s="77">
        <v>1</v>
      </c>
      <c r="L14" s="78"/>
      <c r="M14" s="79">
        <f>IF(ISERROR(L14/K14),"",(L14/K14))</f>
        <v>0</v>
      </c>
      <c r="N14" s="77">
        <v>1</v>
      </c>
      <c r="O14" s="78"/>
      <c r="P14" s="79">
        <f>IF(ISERROR(O14/N14),"",(O14/N14))</f>
        <v>0</v>
      </c>
      <c r="Q14" s="274">
        <f t="shared" ref="Q14" si="1">SUM(E14,H14,K14,N14)</f>
        <v>4</v>
      </c>
      <c r="R14" s="274">
        <f>SUM(F14,I14,L14,O14)</f>
        <v>1</v>
      </c>
      <c r="S14" s="80">
        <f>IF((IF(ISERROR(R14/Q14),0,(R14/Q14)))&gt;1,1,(IF(ISERROR(R14/Q14),0,(R14/Q14))))</f>
        <v>0.25</v>
      </c>
      <c r="T14" s="80">
        <f t="shared" ref="T14:T16" si="2">S14*D14</f>
        <v>0.06</v>
      </c>
      <c r="U14" s="75" t="s">
        <v>896</v>
      </c>
      <c r="V14" s="75" t="s">
        <v>897</v>
      </c>
      <c r="W14" s="82" t="s">
        <v>131</v>
      </c>
      <c r="X14" s="81" t="s">
        <v>898</v>
      </c>
      <c r="Y14" s="81" t="s">
        <v>899</v>
      </c>
      <c r="Z14" s="82" t="s">
        <v>113</v>
      </c>
      <c r="AA14" s="83" t="s">
        <v>887</v>
      </c>
      <c r="AB14" s="82" t="s">
        <v>115</v>
      </c>
      <c r="AC14" s="82" t="s">
        <v>243</v>
      </c>
      <c r="AD14" s="82" t="s">
        <v>497</v>
      </c>
      <c r="AE14" s="82" t="s">
        <v>117</v>
      </c>
      <c r="AF14" s="82">
        <v>4</v>
      </c>
      <c r="AG14" s="83">
        <v>2021</v>
      </c>
      <c r="AH14" s="83">
        <v>2021</v>
      </c>
      <c r="AI14" s="82" t="s">
        <v>119</v>
      </c>
      <c r="AJ14" s="81" t="s">
        <v>120</v>
      </c>
      <c r="AK14" s="75" t="s">
        <v>462</v>
      </c>
      <c r="AL14" s="75" t="s">
        <v>900</v>
      </c>
      <c r="AM14" s="75" t="s">
        <v>901</v>
      </c>
      <c r="AN14" s="273" t="s">
        <v>902</v>
      </c>
      <c r="AO14" s="75" t="s">
        <v>717</v>
      </c>
      <c r="AP14" s="75" t="s">
        <v>150</v>
      </c>
      <c r="AQ14" s="84" t="s">
        <v>151</v>
      </c>
      <c r="AR14" s="83" t="s">
        <v>891</v>
      </c>
      <c r="AS14" s="81"/>
      <c r="AT14" s="86" t="s">
        <v>892</v>
      </c>
      <c r="AU14" s="87">
        <v>1</v>
      </c>
      <c r="AV14" s="88">
        <v>1</v>
      </c>
      <c r="AW14" s="89" t="s">
        <v>903</v>
      </c>
      <c r="AX14" s="89" t="s">
        <v>904</v>
      </c>
      <c r="AY14" s="87">
        <v>1</v>
      </c>
      <c r="AZ14" s="87"/>
      <c r="BA14" s="81"/>
      <c r="BB14" s="81"/>
      <c r="BC14" s="87">
        <v>1</v>
      </c>
      <c r="BD14" s="88"/>
      <c r="BE14" s="89"/>
      <c r="BF14" s="89"/>
      <c r="BG14" s="87">
        <v>1</v>
      </c>
      <c r="BH14" s="87"/>
      <c r="BI14" s="91"/>
      <c r="BJ14" s="96"/>
    </row>
    <row r="15" spans="1:63" s="93" customFormat="1" ht="138" customHeight="1" x14ac:dyDescent="0.25">
      <c r="B15" s="74">
        <v>3</v>
      </c>
      <c r="C15" s="75" t="s">
        <v>905</v>
      </c>
      <c r="D15" s="76">
        <v>0.2</v>
      </c>
      <c r="E15" s="77">
        <v>1</v>
      </c>
      <c r="F15" s="88">
        <v>1</v>
      </c>
      <c r="G15" s="79">
        <f t="shared" ref="G15:G17" si="3">IF(ISERROR(F15/E15),"",(F15/E15))</f>
        <v>1</v>
      </c>
      <c r="H15" s="77">
        <v>1</v>
      </c>
      <c r="I15" s="78"/>
      <c r="J15" s="79">
        <f t="shared" ref="J15:J16" si="4">IF(ISERROR(I15/H15),"",(I15/H15))</f>
        <v>0</v>
      </c>
      <c r="K15" s="77">
        <v>1</v>
      </c>
      <c r="L15" s="78"/>
      <c r="M15" s="79">
        <f t="shared" ref="M15:M16" si="5">IF(ISERROR(L15/K15),"",(L15/K15))</f>
        <v>0</v>
      </c>
      <c r="N15" s="77">
        <v>1</v>
      </c>
      <c r="O15" s="78"/>
      <c r="P15" s="79">
        <f t="shared" ref="P15:P16" si="6">IF(ISERROR(O15/N15),"",(O15/N15))</f>
        <v>0</v>
      </c>
      <c r="Q15" s="274">
        <v>4</v>
      </c>
      <c r="R15" s="274">
        <f t="shared" ref="R15:R17" si="7">SUM(F15,I15,L15,O15)</f>
        <v>1</v>
      </c>
      <c r="S15" s="80">
        <f t="shared" ref="S15:S17" si="8">IF((IF(ISERROR(R15/Q15),0,(R15/Q15)))&gt;1,1,(IF(ISERROR(R15/Q15),0,(R15/Q15))))</f>
        <v>0.25</v>
      </c>
      <c r="T15" s="80">
        <f t="shared" si="2"/>
        <v>0.05</v>
      </c>
      <c r="U15" s="75" t="s">
        <v>906</v>
      </c>
      <c r="V15" s="75" t="s">
        <v>907</v>
      </c>
      <c r="W15" s="82" t="s">
        <v>131</v>
      </c>
      <c r="X15" s="81" t="s">
        <v>908</v>
      </c>
      <c r="Y15" s="81" t="s">
        <v>909</v>
      </c>
      <c r="Z15" s="82" t="s">
        <v>113</v>
      </c>
      <c r="AA15" s="83" t="s">
        <v>887</v>
      </c>
      <c r="AB15" s="82" t="s">
        <v>115</v>
      </c>
      <c r="AC15" s="82" t="s">
        <v>243</v>
      </c>
      <c r="AD15" s="82" t="s">
        <v>497</v>
      </c>
      <c r="AE15" s="82" t="s">
        <v>117</v>
      </c>
      <c r="AF15" s="82">
        <v>4</v>
      </c>
      <c r="AG15" s="83">
        <v>2021</v>
      </c>
      <c r="AH15" s="83">
        <v>2021</v>
      </c>
      <c r="AI15" s="82" t="s">
        <v>119</v>
      </c>
      <c r="AJ15" s="82" t="s">
        <v>120</v>
      </c>
      <c r="AK15" s="75" t="s">
        <v>121</v>
      </c>
      <c r="AL15" s="75" t="s">
        <v>900</v>
      </c>
      <c r="AM15" s="75" t="s">
        <v>901</v>
      </c>
      <c r="AN15" s="75" t="s">
        <v>910</v>
      </c>
      <c r="AO15" s="75" t="s">
        <v>911</v>
      </c>
      <c r="AP15" s="75" t="s">
        <v>150</v>
      </c>
      <c r="AQ15" s="84" t="s">
        <v>151</v>
      </c>
      <c r="AR15" s="83" t="s">
        <v>891</v>
      </c>
      <c r="AS15" s="81"/>
      <c r="AT15" s="86" t="s">
        <v>892</v>
      </c>
      <c r="AU15" s="87">
        <v>1</v>
      </c>
      <c r="AV15" s="88">
        <v>1</v>
      </c>
      <c r="AW15" s="89" t="s">
        <v>912</v>
      </c>
      <c r="AX15" s="89" t="s">
        <v>913</v>
      </c>
      <c r="AY15" s="87">
        <v>1</v>
      </c>
      <c r="AZ15" s="87"/>
      <c r="BA15" s="81"/>
      <c r="BB15" s="81"/>
      <c r="BC15" s="87">
        <v>1</v>
      </c>
      <c r="BD15" s="88"/>
      <c r="BE15" s="89"/>
      <c r="BF15" s="89"/>
      <c r="BG15" s="87">
        <v>1</v>
      </c>
      <c r="BH15" s="87"/>
      <c r="BI15" s="91"/>
      <c r="BJ15" s="96"/>
    </row>
    <row r="16" spans="1:63" s="93" customFormat="1" ht="65.25" customHeight="1" x14ac:dyDescent="0.25">
      <c r="B16" s="74">
        <v>4</v>
      </c>
      <c r="C16" s="75" t="s">
        <v>914</v>
      </c>
      <c r="D16" s="76">
        <v>0.16</v>
      </c>
      <c r="E16" s="275">
        <v>3</v>
      </c>
      <c r="F16" s="88">
        <v>3</v>
      </c>
      <c r="G16" s="79">
        <f t="shared" si="3"/>
        <v>1</v>
      </c>
      <c r="H16" s="275">
        <v>3</v>
      </c>
      <c r="I16" s="78"/>
      <c r="J16" s="79">
        <f t="shared" si="4"/>
        <v>0</v>
      </c>
      <c r="K16" s="275">
        <v>3</v>
      </c>
      <c r="L16" s="78"/>
      <c r="M16" s="79">
        <f t="shared" si="5"/>
        <v>0</v>
      </c>
      <c r="N16" s="275">
        <v>3</v>
      </c>
      <c r="O16" s="78"/>
      <c r="P16" s="79">
        <f t="shared" si="6"/>
        <v>0</v>
      </c>
      <c r="Q16" s="275">
        <f t="shared" ref="Q16:Q17" si="9">SUM(E16,H16,K16,N16)</f>
        <v>12</v>
      </c>
      <c r="R16" s="274">
        <f t="shared" si="7"/>
        <v>3</v>
      </c>
      <c r="S16" s="80">
        <f t="shared" si="8"/>
        <v>0.25</v>
      </c>
      <c r="T16" s="80">
        <f t="shared" si="2"/>
        <v>0.04</v>
      </c>
      <c r="U16" s="75" t="s">
        <v>915</v>
      </c>
      <c r="V16" s="75" t="s">
        <v>916</v>
      </c>
      <c r="W16" s="82" t="s">
        <v>131</v>
      </c>
      <c r="X16" s="81" t="s">
        <v>917</v>
      </c>
      <c r="Y16" s="81" t="s">
        <v>918</v>
      </c>
      <c r="Z16" s="82" t="s">
        <v>113</v>
      </c>
      <c r="AA16" s="83" t="s">
        <v>887</v>
      </c>
      <c r="AB16" s="82" t="s">
        <v>115</v>
      </c>
      <c r="AC16" s="82" t="s">
        <v>110</v>
      </c>
      <c r="AD16" s="82" t="s">
        <v>148</v>
      </c>
      <c r="AE16" s="82" t="s">
        <v>117</v>
      </c>
      <c r="AF16" s="276">
        <v>1</v>
      </c>
      <c r="AG16" s="83">
        <v>2021</v>
      </c>
      <c r="AH16" s="83">
        <v>2021</v>
      </c>
      <c r="AI16" s="82" t="s">
        <v>119</v>
      </c>
      <c r="AJ16" s="82" t="s">
        <v>120</v>
      </c>
      <c r="AK16" s="75" t="s">
        <v>121</v>
      </c>
      <c r="AL16" s="75" t="s">
        <v>919</v>
      </c>
      <c r="AM16" s="75" t="s">
        <v>901</v>
      </c>
      <c r="AN16" s="75" t="s">
        <v>920</v>
      </c>
      <c r="AO16" s="75" t="s">
        <v>911</v>
      </c>
      <c r="AP16" s="75" t="s">
        <v>150</v>
      </c>
      <c r="AQ16" s="84" t="s">
        <v>151</v>
      </c>
      <c r="AR16" s="83" t="s">
        <v>891</v>
      </c>
      <c r="AS16" s="81"/>
      <c r="AT16" s="86" t="s">
        <v>892</v>
      </c>
      <c r="AU16" s="87">
        <f>E16</f>
        <v>3</v>
      </c>
      <c r="AV16" s="88">
        <v>3</v>
      </c>
      <c r="AW16" s="89" t="s">
        <v>921</v>
      </c>
      <c r="AX16" s="89" t="s">
        <v>922</v>
      </c>
      <c r="AY16" s="87">
        <f>H16</f>
        <v>3</v>
      </c>
      <c r="AZ16" s="87"/>
      <c r="BA16" s="81"/>
      <c r="BB16" s="81"/>
      <c r="BC16" s="88">
        <f>K16</f>
        <v>3</v>
      </c>
      <c r="BD16" s="88"/>
      <c r="BE16" s="89"/>
      <c r="BF16" s="89"/>
      <c r="BG16" s="90">
        <f>N16</f>
        <v>3</v>
      </c>
      <c r="BH16" s="87"/>
      <c r="BI16" s="91"/>
      <c r="BJ16" s="92"/>
    </row>
    <row r="17" spans="2:63" s="93" customFormat="1" ht="73.5" customHeight="1" x14ac:dyDescent="0.25">
      <c r="B17" s="97">
        <v>5</v>
      </c>
      <c r="C17" s="98" t="s">
        <v>923</v>
      </c>
      <c r="D17" s="99">
        <v>0.1</v>
      </c>
      <c r="E17" s="105">
        <v>1</v>
      </c>
      <c r="F17" s="110">
        <v>1</v>
      </c>
      <c r="G17" s="79">
        <f t="shared" si="3"/>
        <v>1</v>
      </c>
      <c r="H17" s="105">
        <v>1</v>
      </c>
      <c r="I17" s="105"/>
      <c r="J17" s="101"/>
      <c r="K17" s="105">
        <v>1</v>
      </c>
      <c r="L17" s="105"/>
      <c r="M17" s="101"/>
      <c r="N17" s="105">
        <v>1</v>
      </c>
      <c r="O17" s="105"/>
      <c r="P17" s="101"/>
      <c r="Q17" s="105">
        <f t="shared" si="9"/>
        <v>4</v>
      </c>
      <c r="R17" s="277">
        <f t="shared" si="7"/>
        <v>1</v>
      </c>
      <c r="S17" s="80">
        <f t="shared" si="8"/>
        <v>0.25</v>
      </c>
      <c r="T17" s="102">
        <f>S17*D17</f>
        <v>2.5000000000000001E-2</v>
      </c>
      <c r="U17" s="98" t="s">
        <v>924</v>
      </c>
      <c r="V17" s="98" t="s">
        <v>925</v>
      </c>
      <c r="W17" s="82" t="s">
        <v>131</v>
      </c>
      <c r="X17" s="103" t="s">
        <v>926</v>
      </c>
      <c r="Y17" s="103" t="s">
        <v>927</v>
      </c>
      <c r="Z17" s="104" t="s">
        <v>113</v>
      </c>
      <c r="AA17" s="108" t="s">
        <v>887</v>
      </c>
      <c r="AB17" s="104" t="s">
        <v>115</v>
      </c>
      <c r="AC17" s="104" t="s">
        <v>110</v>
      </c>
      <c r="AD17" s="104" t="s">
        <v>116</v>
      </c>
      <c r="AE17" s="104" t="s">
        <v>117</v>
      </c>
      <c r="AF17" s="238">
        <v>1</v>
      </c>
      <c r="AG17" s="108">
        <v>2021</v>
      </c>
      <c r="AH17" s="108">
        <v>2021</v>
      </c>
      <c r="AI17" s="104"/>
      <c r="AJ17" s="104"/>
      <c r="AK17" s="98" t="s">
        <v>121</v>
      </c>
      <c r="AL17" s="98" t="s">
        <v>928</v>
      </c>
      <c r="AM17" s="98" t="s">
        <v>901</v>
      </c>
      <c r="AN17" s="107" t="s">
        <v>929</v>
      </c>
      <c r="AO17" s="98" t="s">
        <v>717</v>
      </c>
      <c r="AP17" s="98" t="s">
        <v>534</v>
      </c>
      <c r="AQ17" s="107" t="s">
        <v>447</v>
      </c>
      <c r="AR17" s="108" t="s">
        <v>930</v>
      </c>
      <c r="AS17" s="103"/>
      <c r="AT17" s="136" t="s">
        <v>892</v>
      </c>
      <c r="AU17" s="112">
        <v>1</v>
      </c>
      <c r="AV17" s="110">
        <v>1</v>
      </c>
      <c r="AW17" s="137" t="s">
        <v>931</v>
      </c>
      <c r="AX17" s="137" t="s">
        <v>932</v>
      </c>
      <c r="AY17" s="112">
        <v>1</v>
      </c>
      <c r="AZ17" s="112"/>
      <c r="BA17" s="103"/>
      <c r="BB17" s="103"/>
      <c r="BC17" s="112">
        <v>1</v>
      </c>
      <c r="BD17" s="110"/>
      <c r="BE17" s="111"/>
      <c r="BF17" s="111"/>
      <c r="BG17" s="112">
        <v>1</v>
      </c>
      <c r="BH17" s="112"/>
      <c r="BI17" s="113"/>
      <c r="BJ17" s="119"/>
    </row>
    <row r="18" spans="2:63" s="125" customFormat="1" ht="11.65" customHeight="1" x14ac:dyDescent="0.25">
      <c r="B18" s="120"/>
      <c r="C18" s="121"/>
      <c r="D18" s="122"/>
      <c r="E18" s="93"/>
      <c r="F18" s="93"/>
      <c r="G18" s="93"/>
      <c r="H18" s="93"/>
      <c r="I18" s="93"/>
      <c r="J18" s="93"/>
      <c r="K18" s="93"/>
      <c r="L18" s="93"/>
      <c r="M18" s="93"/>
      <c r="N18" s="93"/>
      <c r="O18" s="93"/>
      <c r="P18" s="93"/>
      <c r="Q18" s="93"/>
      <c r="R18" s="93"/>
      <c r="S18" s="93"/>
      <c r="T18" s="122"/>
      <c r="U18" s="121"/>
      <c r="V18" s="121"/>
      <c r="W18" s="93"/>
      <c r="X18" s="93"/>
      <c r="Y18" s="93"/>
      <c r="Z18" s="120"/>
      <c r="AA18" s="123"/>
      <c r="AB18" s="93"/>
      <c r="AC18" s="93"/>
      <c r="AD18" s="93"/>
      <c r="AE18" s="93"/>
      <c r="AF18" s="123"/>
      <c r="AG18" s="123"/>
      <c r="AH18" s="123"/>
      <c r="AI18" s="93"/>
      <c r="AJ18" s="93"/>
      <c r="AK18" s="121"/>
      <c r="AL18" s="243"/>
      <c r="AM18" s="243"/>
      <c r="AN18" s="243"/>
      <c r="AO18" s="243"/>
      <c r="AP18" s="121"/>
      <c r="AQ18" s="121"/>
      <c r="AR18" s="123"/>
      <c r="AS18" s="123"/>
      <c r="AT18" s="123"/>
      <c r="BE18" s="126"/>
      <c r="BF18" s="125">
        <f>12+4+2+6+6+11+4+1+5+2+5+5+8+5</f>
        <v>76</v>
      </c>
      <c r="BK18" s="123"/>
    </row>
    <row r="19" spans="2:63" s="72" customFormat="1" ht="11.65" customHeight="1" x14ac:dyDescent="0.25">
      <c r="B19" s="69"/>
      <c r="C19" s="70"/>
      <c r="D19" s="71"/>
      <c r="E19" s="24"/>
      <c r="F19" s="24"/>
      <c r="G19" s="24"/>
      <c r="H19" s="24"/>
      <c r="I19" s="24"/>
      <c r="J19" s="24"/>
      <c r="K19" s="24"/>
      <c r="L19" s="24"/>
      <c r="M19" s="24"/>
      <c r="N19" s="24"/>
      <c r="O19" s="24"/>
      <c r="P19" s="24"/>
      <c r="Q19" s="24"/>
      <c r="R19" s="24"/>
      <c r="S19" s="24"/>
      <c r="T19" s="24"/>
      <c r="U19" s="70"/>
      <c r="V19" s="70"/>
      <c r="W19" s="24"/>
      <c r="X19" s="24"/>
      <c r="Y19" s="24"/>
      <c r="Z19" s="69"/>
      <c r="AA19" s="23"/>
      <c r="AB19" s="24"/>
      <c r="AC19" s="24"/>
      <c r="AD19" s="24"/>
      <c r="AE19" s="24"/>
      <c r="AF19" s="23"/>
      <c r="AG19" s="23"/>
      <c r="AH19" s="23"/>
      <c r="AI19" s="24"/>
      <c r="AJ19" s="24"/>
      <c r="AK19" s="70"/>
      <c r="AL19" s="59"/>
      <c r="AM19" s="59"/>
      <c r="AN19" s="59"/>
      <c r="AO19" s="59"/>
      <c r="AP19" s="70"/>
      <c r="AQ19" s="70"/>
      <c r="AR19" s="23"/>
      <c r="AS19" s="23"/>
      <c r="AT19" s="23"/>
      <c r="BE19" s="115"/>
      <c r="BK19" s="23"/>
    </row>
    <row r="20" spans="2:63" s="72" customFormat="1" ht="11.65" customHeight="1" x14ac:dyDescent="0.25">
      <c r="B20" s="69"/>
      <c r="C20" s="116"/>
      <c r="D20" s="71"/>
      <c r="E20" s="24"/>
      <c r="F20" s="24"/>
      <c r="G20" s="24"/>
      <c r="H20" s="24"/>
      <c r="I20" s="24"/>
      <c r="J20" s="24"/>
      <c r="K20" s="24"/>
      <c r="L20" s="24"/>
      <c r="M20" s="24"/>
      <c r="N20" s="24"/>
      <c r="O20" s="24"/>
      <c r="P20" s="24"/>
      <c r="Q20" s="24"/>
      <c r="R20" s="24"/>
      <c r="S20" s="24"/>
      <c r="T20" s="24"/>
      <c r="U20" s="70"/>
      <c r="V20" s="70"/>
      <c r="W20" s="24"/>
      <c r="X20" s="24"/>
      <c r="Y20" s="24"/>
      <c r="Z20" s="69"/>
      <c r="AA20" s="23"/>
      <c r="AB20" s="24"/>
      <c r="AC20" s="24"/>
      <c r="AD20" s="24"/>
      <c r="AE20" s="24"/>
      <c r="AF20" s="23"/>
      <c r="AG20" s="23"/>
      <c r="AH20" s="23"/>
      <c r="AI20" s="24"/>
      <c r="AJ20" s="24"/>
      <c r="AK20" s="70"/>
      <c r="AL20" s="59"/>
      <c r="AM20" s="59"/>
      <c r="AN20" s="59"/>
      <c r="AO20" s="59"/>
      <c r="AP20" s="70"/>
      <c r="AQ20" s="70"/>
      <c r="AR20" s="23"/>
      <c r="AS20" s="23"/>
      <c r="AT20" s="23"/>
      <c r="BE20" s="115"/>
      <c r="BK20" s="23"/>
    </row>
    <row r="21" spans="2:63" s="72" customFormat="1" ht="11.65" customHeight="1" x14ac:dyDescent="0.25">
      <c r="B21" s="69"/>
      <c r="C21" s="70"/>
      <c r="D21" s="71"/>
      <c r="E21" s="24"/>
      <c r="F21" s="24"/>
      <c r="G21" s="24"/>
      <c r="H21" s="24"/>
      <c r="I21" s="24"/>
      <c r="J21" s="24"/>
      <c r="K21" s="24"/>
      <c r="L21" s="24"/>
      <c r="M21" s="24"/>
      <c r="N21" s="24"/>
      <c r="O21" s="24"/>
      <c r="P21" s="24"/>
      <c r="Q21" s="24"/>
      <c r="R21" s="24"/>
      <c r="S21" s="24"/>
      <c r="T21" s="24"/>
      <c r="U21" s="70"/>
      <c r="V21" s="70"/>
      <c r="W21" s="24"/>
      <c r="X21" s="24"/>
      <c r="Y21" s="24"/>
      <c r="Z21" s="69"/>
      <c r="AA21" s="23"/>
      <c r="AB21" s="24"/>
      <c r="AC21" s="24"/>
      <c r="AD21" s="24"/>
      <c r="AE21" s="24"/>
      <c r="AF21" s="23"/>
      <c r="AG21" s="23"/>
      <c r="AH21" s="23"/>
      <c r="AI21" s="24"/>
      <c r="AJ21" s="24"/>
      <c r="AK21" s="70"/>
      <c r="AL21" s="59"/>
      <c r="AM21" s="59"/>
      <c r="AN21" s="59"/>
      <c r="AO21" s="59"/>
      <c r="AP21" s="70"/>
      <c r="AQ21" s="70"/>
      <c r="AR21" s="23"/>
      <c r="AS21" s="23"/>
      <c r="AT21" s="23"/>
      <c r="BE21" s="117"/>
      <c r="BK21" s="23"/>
    </row>
    <row r="22" spans="2:63" s="72" customFormat="1" ht="11.65" customHeight="1" x14ac:dyDescent="0.25">
      <c r="B22" s="69"/>
      <c r="C22" s="70"/>
      <c r="D22" s="71"/>
      <c r="E22" s="24"/>
      <c r="F22" s="24"/>
      <c r="G22" s="24"/>
      <c r="H22" s="24"/>
      <c r="I22" s="24"/>
      <c r="J22" s="24"/>
      <c r="K22" s="24"/>
      <c r="L22" s="24"/>
      <c r="M22" s="24"/>
      <c r="N22" s="24"/>
      <c r="O22" s="24"/>
      <c r="P22" s="24"/>
      <c r="Q22" s="24"/>
      <c r="R22" s="24"/>
      <c r="S22" s="24"/>
      <c r="T22" s="24"/>
      <c r="U22" s="70"/>
      <c r="V22" s="70"/>
      <c r="W22" s="24"/>
      <c r="X22" s="24"/>
      <c r="Y22" s="24"/>
      <c r="Z22" s="69"/>
      <c r="AA22" s="23"/>
      <c r="AB22" s="24"/>
      <c r="AC22" s="24"/>
      <c r="AD22" s="24"/>
      <c r="AE22" s="24"/>
      <c r="AF22" s="23"/>
      <c r="AG22" s="23"/>
      <c r="AH22" s="23"/>
      <c r="AI22" s="24"/>
      <c r="AJ22" s="24"/>
      <c r="AK22" s="70"/>
      <c r="AL22" s="59"/>
      <c r="AM22" s="59"/>
      <c r="AN22" s="59"/>
      <c r="AO22" s="59"/>
      <c r="AP22" s="70"/>
      <c r="AQ22" s="70"/>
      <c r="AR22" s="23"/>
      <c r="AS22" s="23"/>
      <c r="AT22" s="23"/>
      <c r="BE22" s="115"/>
      <c r="BK22" s="23"/>
    </row>
    <row r="23" spans="2:63" s="72" customFormat="1" ht="11.65" customHeight="1" x14ac:dyDescent="0.25">
      <c r="B23" s="69"/>
      <c r="C23" s="70"/>
      <c r="D23" s="71"/>
      <c r="E23" s="24"/>
      <c r="F23" s="24"/>
      <c r="G23" s="24"/>
      <c r="H23" s="24"/>
      <c r="I23" s="24"/>
      <c r="J23" s="24"/>
      <c r="K23" s="24"/>
      <c r="L23" s="24"/>
      <c r="M23" s="24"/>
      <c r="N23" s="24"/>
      <c r="O23" s="24"/>
      <c r="P23" s="24"/>
      <c r="Q23" s="24"/>
      <c r="R23" s="24"/>
      <c r="S23" s="24"/>
      <c r="T23" s="24"/>
      <c r="U23" s="70"/>
      <c r="V23" s="70"/>
      <c r="W23" s="24"/>
      <c r="X23" s="24"/>
      <c r="Y23" s="24"/>
      <c r="Z23" s="69"/>
      <c r="AA23" s="23"/>
      <c r="AB23" s="24"/>
      <c r="AC23" s="24"/>
      <c r="AD23" s="24"/>
      <c r="AE23" s="24"/>
      <c r="AF23" s="23"/>
      <c r="AG23" s="23"/>
      <c r="AH23" s="23"/>
      <c r="AI23" s="24"/>
      <c r="AJ23" s="24"/>
      <c r="AK23" s="70"/>
      <c r="AL23" s="59"/>
      <c r="AM23" s="59"/>
      <c r="AN23" s="59"/>
      <c r="AO23" s="59"/>
      <c r="AP23" s="70"/>
      <c r="AQ23" s="70"/>
      <c r="AR23" s="23"/>
      <c r="AS23" s="23"/>
      <c r="AT23" s="23"/>
      <c r="BE23" s="115"/>
      <c r="BK23" s="23"/>
    </row>
    <row r="24" spans="2:63" s="72" customFormat="1" ht="11.65" customHeight="1" x14ac:dyDescent="0.25">
      <c r="B24" s="69"/>
      <c r="C24" s="70"/>
      <c r="D24" s="71"/>
      <c r="E24" s="24"/>
      <c r="F24" s="24"/>
      <c r="G24" s="24"/>
      <c r="H24" s="24"/>
      <c r="I24" s="24"/>
      <c r="J24" s="24"/>
      <c r="K24" s="24"/>
      <c r="L24" s="24"/>
      <c r="M24" s="24"/>
      <c r="N24" s="24"/>
      <c r="O24" s="24"/>
      <c r="P24" s="24"/>
      <c r="Q24" s="24"/>
      <c r="R24" s="24"/>
      <c r="S24" s="24"/>
      <c r="T24" s="24"/>
      <c r="U24" s="70"/>
      <c r="V24" s="70"/>
      <c r="W24" s="24"/>
      <c r="X24" s="24"/>
      <c r="Y24" s="24"/>
      <c r="Z24" s="69"/>
      <c r="AA24" s="23"/>
      <c r="AB24" s="24"/>
      <c r="AC24" s="24"/>
      <c r="AD24" s="24"/>
      <c r="AE24" s="24"/>
      <c r="AF24" s="23"/>
      <c r="AG24" s="23"/>
      <c r="AH24" s="23"/>
      <c r="AI24" s="24"/>
      <c r="AJ24" s="24"/>
      <c r="AK24" s="70"/>
      <c r="AL24" s="59"/>
      <c r="AM24" s="59"/>
      <c r="AN24" s="59"/>
      <c r="AO24" s="59"/>
      <c r="AP24" s="70"/>
      <c r="AQ24" s="70"/>
      <c r="AR24" s="23"/>
      <c r="AS24" s="23"/>
      <c r="AT24" s="23"/>
      <c r="BE24" s="115"/>
      <c r="BK24" s="23"/>
    </row>
    <row r="25" spans="2:63" s="72" customFormat="1" ht="11.65" customHeight="1" x14ac:dyDescent="0.25">
      <c r="B25" s="69"/>
      <c r="C25" s="70"/>
      <c r="D25" s="71"/>
      <c r="E25" s="24"/>
      <c r="F25" s="24"/>
      <c r="G25" s="24"/>
      <c r="H25" s="24"/>
      <c r="I25" s="24"/>
      <c r="J25" s="24"/>
      <c r="K25" s="24"/>
      <c r="L25" s="24"/>
      <c r="M25" s="24"/>
      <c r="N25" s="24"/>
      <c r="O25" s="24"/>
      <c r="P25" s="24"/>
      <c r="Q25" s="24"/>
      <c r="R25" s="24"/>
      <c r="S25" s="24"/>
      <c r="T25" s="24"/>
      <c r="U25" s="70"/>
      <c r="V25" s="70"/>
      <c r="W25" s="24"/>
      <c r="X25" s="24"/>
      <c r="Y25" s="24"/>
      <c r="Z25" s="69"/>
      <c r="AA25" s="23"/>
      <c r="AB25" s="24"/>
      <c r="AC25" s="24"/>
      <c r="AD25" s="24"/>
      <c r="AE25" s="24"/>
      <c r="AF25" s="23"/>
      <c r="AG25" s="23"/>
      <c r="AH25" s="23"/>
      <c r="AI25" s="24"/>
      <c r="AJ25" s="24"/>
      <c r="AK25" s="70"/>
      <c r="AL25" s="59"/>
      <c r="AM25" s="59"/>
      <c r="AN25" s="59"/>
      <c r="AO25" s="59"/>
      <c r="AP25" s="70"/>
      <c r="AQ25" s="70"/>
      <c r="AR25" s="23"/>
      <c r="AS25" s="23"/>
      <c r="AT25" s="23"/>
      <c r="BE25" s="115"/>
      <c r="BK25" s="23"/>
    </row>
    <row r="26" spans="2:63" s="72" customFormat="1" ht="11.65" customHeight="1" x14ac:dyDescent="0.25">
      <c r="B26" s="69"/>
      <c r="C26" s="70"/>
      <c r="D26" s="71"/>
      <c r="E26" s="24"/>
      <c r="F26" s="24"/>
      <c r="G26" s="24"/>
      <c r="H26" s="24"/>
      <c r="I26" s="24"/>
      <c r="J26" s="24"/>
      <c r="K26" s="24"/>
      <c r="L26" s="24"/>
      <c r="M26" s="24"/>
      <c r="N26" s="24"/>
      <c r="O26" s="24"/>
      <c r="P26" s="24"/>
      <c r="Q26" s="24"/>
      <c r="R26" s="24"/>
      <c r="S26" s="24"/>
      <c r="T26" s="24"/>
      <c r="U26" s="70"/>
      <c r="V26" s="70"/>
      <c r="W26" s="24"/>
      <c r="X26" s="24"/>
      <c r="Y26" s="24"/>
      <c r="Z26" s="69"/>
      <c r="AA26" s="23"/>
      <c r="AB26" s="24"/>
      <c r="AC26" s="24"/>
      <c r="AD26" s="24"/>
      <c r="AE26" s="24"/>
      <c r="AF26" s="23"/>
      <c r="AG26" s="23"/>
      <c r="AH26" s="23"/>
      <c r="AI26" s="24"/>
      <c r="AJ26" s="24"/>
      <c r="AK26" s="70"/>
      <c r="AL26" s="59"/>
      <c r="AM26" s="59"/>
      <c r="AN26" s="59"/>
      <c r="AO26" s="59"/>
      <c r="AP26" s="70"/>
      <c r="AQ26" s="70"/>
      <c r="AR26" s="23"/>
      <c r="AS26" s="23"/>
      <c r="AT26" s="23"/>
      <c r="BE26" s="115"/>
      <c r="BK26" s="23"/>
    </row>
    <row r="27" spans="2:63" s="72" customFormat="1" ht="14.1" customHeight="1" x14ac:dyDescent="0.25">
      <c r="B27" s="69"/>
      <c r="C27" s="70"/>
      <c r="D27" s="71"/>
      <c r="E27" s="24"/>
      <c r="F27" s="24"/>
      <c r="G27" s="24"/>
      <c r="H27" s="24"/>
      <c r="I27" s="24"/>
      <c r="J27" s="24"/>
      <c r="K27" s="24"/>
      <c r="L27" s="24"/>
      <c r="M27" s="24"/>
      <c r="N27" s="24"/>
      <c r="O27" s="24"/>
      <c r="P27" s="24"/>
      <c r="Q27" s="24"/>
      <c r="R27" s="24"/>
      <c r="S27" s="24"/>
      <c r="T27" s="24"/>
      <c r="U27" s="70"/>
      <c r="V27" s="70"/>
      <c r="W27" s="24"/>
      <c r="X27" s="24"/>
      <c r="Y27" s="24"/>
      <c r="Z27" s="69"/>
      <c r="AA27" s="23"/>
      <c r="AB27" s="24"/>
      <c r="AC27" s="24"/>
      <c r="AD27" s="24"/>
      <c r="AE27" s="24"/>
      <c r="AF27" s="23"/>
      <c r="AG27" s="23"/>
      <c r="AH27" s="23"/>
      <c r="AI27" s="24"/>
      <c r="AJ27" s="24"/>
      <c r="AK27" s="70"/>
      <c r="AL27" s="59"/>
      <c r="AM27" s="59"/>
      <c r="AN27" s="59"/>
      <c r="AO27" s="59"/>
      <c r="AP27" s="70"/>
      <c r="AQ27" s="70"/>
      <c r="AR27" s="23"/>
      <c r="AS27" s="23"/>
      <c r="AT27" s="23"/>
      <c r="BE27" s="115"/>
      <c r="BK27" s="23"/>
    </row>
    <row r="28" spans="2:63" s="72" customFormat="1" ht="11.65" customHeight="1" x14ac:dyDescent="0.25">
      <c r="B28" s="69"/>
      <c r="C28" s="59"/>
      <c r="D28" s="71"/>
      <c r="E28" s="24"/>
      <c r="F28" s="24"/>
      <c r="G28" s="24"/>
      <c r="H28" s="24"/>
      <c r="I28" s="24"/>
      <c r="J28" s="24"/>
      <c r="K28" s="24"/>
      <c r="L28" s="24"/>
      <c r="M28" s="24"/>
      <c r="N28" s="24"/>
      <c r="O28" s="24"/>
      <c r="P28" s="24"/>
      <c r="Q28" s="24"/>
      <c r="R28" s="24"/>
      <c r="S28" s="24"/>
      <c r="T28" s="24"/>
      <c r="U28" s="70"/>
      <c r="V28" s="70"/>
      <c r="W28" s="24"/>
      <c r="X28" s="24"/>
      <c r="Y28" s="24"/>
      <c r="Z28" s="69"/>
      <c r="AA28" s="23"/>
      <c r="AB28" s="24"/>
      <c r="AC28" s="24"/>
      <c r="AD28" s="24"/>
      <c r="AE28" s="24"/>
      <c r="AF28" s="23"/>
      <c r="AG28" s="23"/>
      <c r="AH28" s="23"/>
      <c r="AI28" s="24"/>
      <c r="AJ28" s="24"/>
      <c r="AK28" s="70"/>
      <c r="AL28" s="59"/>
      <c r="AM28" s="59"/>
      <c r="AN28" s="59"/>
      <c r="AO28" s="59"/>
      <c r="AP28" s="70"/>
      <c r="AQ28" s="70"/>
      <c r="AR28" s="23"/>
      <c r="AS28" s="23"/>
      <c r="AT28" s="23"/>
      <c r="BK28" s="23"/>
    </row>
    <row r="29" spans="2:63" s="72" customFormat="1" ht="11.65" customHeight="1" x14ac:dyDescent="0.25">
      <c r="B29" s="69"/>
      <c r="C29" s="70"/>
      <c r="D29" s="71"/>
      <c r="E29" s="24"/>
      <c r="F29" s="24"/>
      <c r="G29" s="24"/>
      <c r="H29" s="24"/>
      <c r="I29" s="24"/>
      <c r="J29" s="24"/>
      <c r="K29" s="24"/>
      <c r="L29" s="24"/>
      <c r="M29" s="24"/>
      <c r="N29" s="24"/>
      <c r="O29" s="24"/>
      <c r="P29" s="24"/>
      <c r="Q29" s="24"/>
      <c r="R29" s="24"/>
      <c r="S29" s="24"/>
      <c r="T29" s="24"/>
      <c r="U29" s="70"/>
      <c r="V29" s="70"/>
      <c r="W29" s="24"/>
      <c r="X29" s="24"/>
      <c r="Y29" s="24"/>
      <c r="Z29" s="69"/>
      <c r="AA29" s="23"/>
      <c r="AB29" s="24"/>
      <c r="AC29" s="24"/>
      <c r="AD29" s="24"/>
      <c r="AE29" s="24"/>
      <c r="AF29" s="23"/>
      <c r="AG29" s="23"/>
      <c r="AH29" s="23"/>
      <c r="AI29" s="24"/>
      <c r="AJ29" s="24"/>
      <c r="AK29" s="70"/>
      <c r="AL29" s="59"/>
      <c r="AM29" s="59"/>
      <c r="AN29" s="59"/>
      <c r="AO29" s="59"/>
      <c r="AP29" s="70"/>
      <c r="AQ29" s="70"/>
      <c r="AR29" s="23"/>
      <c r="AS29" s="23"/>
      <c r="AT29" s="23"/>
      <c r="BK29" s="23"/>
    </row>
    <row r="30" spans="2:63" s="72" customFormat="1" ht="11.65" customHeight="1" x14ac:dyDescent="0.25">
      <c r="B30" s="69"/>
      <c r="C30" s="70"/>
      <c r="D30" s="71"/>
      <c r="E30" s="24"/>
      <c r="F30" s="24"/>
      <c r="G30" s="24"/>
      <c r="H30" s="24"/>
      <c r="I30" s="24"/>
      <c r="J30" s="24"/>
      <c r="K30" s="24"/>
      <c r="L30" s="24"/>
      <c r="M30" s="24"/>
      <c r="N30" s="24"/>
      <c r="O30" s="24"/>
      <c r="P30" s="24"/>
      <c r="Q30" s="24"/>
      <c r="R30" s="24"/>
      <c r="S30" s="24"/>
      <c r="T30" s="24"/>
      <c r="U30" s="70"/>
      <c r="V30" s="70"/>
      <c r="W30" s="24"/>
      <c r="X30" s="24"/>
      <c r="Y30" s="24"/>
      <c r="Z30" s="69"/>
      <c r="AA30" s="23"/>
      <c r="AB30" s="24"/>
      <c r="AC30" s="24"/>
      <c r="AD30" s="24"/>
      <c r="AE30" s="24"/>
      <c r="AF30" s="23"/>
      <c r="AG30" s="23"/>
      <c r="AH30" s="23"/>
      <c r="AI30" s="24"/>
      <c r="AJ30" s="24"/>
      <c r="AK30" s="70"/>
      <c r="AL30" s="59"/>
      <c r="AM30" s="59"/>
      <c r="AN30" s="59"/>
      <c r="AO30" s="59"/>
      <c r="AP30" s="70"/>
      <c r="AQ30" s="70"/>
      <c r="AR30" s="23"/>
      <c r="AS30" s="23"/>
      <c r="AT30" s="23"/>
      <c r="BK30" s="23"/>
    </row>
    <row r="31" spans="2:63" s="72" customFormat="1" ht="11.65" customHeight="1" x14ac:dyDescent="0.25">
      <c r="B31" s="69"/>
      <c r="C31" s="70"/>
      <c r="D31" s="71"/>
      <c r="E31" s="24"/>
      <c r="F31" s="24"/>
      <c r="G31" s="24"/>
      <c r="H31" s="24"/>
      <c r="I31" s="24"/>
      <c r="J31" s="24"/>
      <c r="K31" s="24"/>
      <c r="L31" s="24"/>
      <c r="M31" s="24"/>
      <c r="N31" s="24"/>
      <c r="O31" s="24"/>
      <c r="P31" s="24"/>
      <c r="Q31" s="24"/>
      <c r="R31" s="24"/>
      <c r="S31" s="24"/>
      <c r="T31" s="24"/>
      <c r="U31" s="70"/>
      <c r="V31" s="70"/>
      <c r="W31" s="24"/>
      <c r="X31" s="24"/>
      <c r="Y31" s="24"/>
      <c r="Z31" s="69"/>
      <c r="AA31" s="23"/>
      <c r="AB31" s="24"/>
      <c r="AC31" s="24"/>
      <c r="AD31" s="24"/>
      <c r="AE31" s="24"/>
      <c r="AF31" s="23"/>
      <c r="AG31" s="23"/>
      <c r="AH31" s="23"/>
      <c r="AI31" s="24"/>
      <c r="AJ31" s="24"/>
      <c r="AK31" s="70"/>
      <c r="AL31" s="59"/>
      <c r="AM31" s="59"/>
      <c r="AN31" s="59"/>
      <c r="AO31" s="59"/>
      <c r="AP31" s="70"/>
      <c r="AQ31" s="70"/>
      <c r="AR31" s="23"/>
      <c r="AS31" s="23"/>
      <c r="AT31" s="23"/>
      <c r="BK31" s="23"/>
    </row>
    <row r="32" spans="2:63" s="72" customFormat="1" ht="11.65" customHeight="1" x14ac:dyDescent="0.25">
      <c r="B32" s="69"/>
      <c r="C32" s="70"/>
      <c r="D32" s="71"/>
      <c r="E32" s="24"/>
      <c r="F32" s="24"/>
      <c r="G32" s="24"/>
      <c r="H32" s="24"/>
      <c r="I32" s="24"/>
      <c r="J32" s="24"/>
      <c r="K32" s="24"/>
      <c r="L32" s="24"/>
      <c r="M32" s="24"/>
      <c r="N32" s="24"/>
      <c r="O32" s="24"/>
      <c r="P32" s="24"/>
      <c r="Q32" s="24"/>
      <c r="R32" s="24"/>
      <c r="S32" s="24"/>
      <c r="T32" s="24"/>
      <c r="U32" s="70"/>
      <c r="V32" s="70"/>
      <c r="W32" s="24"/>
      <c r="X32" s="24"/>
      <c r="Y32" s="24"/>
      <c r="Z32" s="69"/>
      <c r="AA32" s="23"/>
      <c r="AB32" s="24"/>
      <c r="AC32" s="24"/>
      <c r="AD32" s="24"/>
      <c r="AE32" s="24"/>
      <c r="AF32" s="23"/>
      <c r="AG32" s="23"/>
      <c r="AH32" s="23"/>
      <c r="AI32" s="24"/>
      <c r="AJ32" s="24"/>
      <c r="AK32" s="70"/>
      <c r="AL32" s="59"/>
      <c r="AM32" s="59"/>
      <c r="AN32" s="59"/>
      <c r="AO32" s="59"/>
      <c r="AP32" s="70"/>
      <c r="AQ32" s="70"/>
      <c r="AR32" s="23"/>
      <c r="AS32" s="23"/>
      <c r="AT32" s="23"/>
      <c r="BK32" s="23"/>
    </row>
    <row r="33" spans="2:63" s="72" customFormat="1" ht="12.6" customHeight="1" x14ac:dyDescent="0.25">
      <c r="B33" s="69"/>
      <c r="C33" s="70"/>
      <c r="D33" s="71"/>
      <c r="E33" s="24"/>
      <c r="F33" s="24"/>
      <c r="G33" s="24"/>
      <c r="H33" s="24"/>
      <c r="I33" s="24"/>
      <c r="J33" s="24"/>
      <c r="K33" s="24"/>
      <c r="L33" s="24"/>
      <c r="M33" s="24"/>
      <c r="N33" s="24"/>
      <c r="O33" s="24"/>
      <c r="P33" s="24"/>
      <c r="Q33" s="24"/>
      <c r="R33" s="24"/>
      <c r="S33" s="24"/>
      <c r="T33" s="24"/>
      <c r="U33" s="70"/>
      <c r="V33" s="70"/>
      <c r="W33" s="24"/>
      <c r="X33" s="24"/>
      <c r="Y33" s="24"/>
      <c r="Z33" s="69"/>
      <c r="AA33" s="23"/>
      <c r="AB33" s="24"/>
      <c r="AC33" s="24"/>
      <c r="AD33" s="24"/>
      <c r="AE33" s="24"/>
      <c r="AF33" s="23"/>
      <c r="AG33" s="23"/>
      <c r="AH33" s="23"/>
      <c r="AI33" s="24"/>
      <c r="AJ33" s="24"/>
      <c r="AK33" s="70"/>
      <c r="AL33" s="59"/>
      <c r="AM33" s="59"/>
      <c r="AN33" s="59"/>
      <c r="AO33" s="59"/>
      <c r="AP33" s="70"/>
      <c r="AQ33" s="70"/>
      <c r="AR33" s="23"/>
      <c r="AS33" s="23"/>
      <c r="AT33" s="23"/>
      <c r="BK33" s="23"/>
    </row>
    <row r="34" spans="2:63" s="72" customFormat="1" ht="12.6" customHeight="1" x14ac:dyDescent="0.25">
      <c r="B34" s="69"/>
      <c r="C34" s="70"/>
      <c r="D34" s="71"/>
      <c r="E34" s="24"/>
      <c r="F34" s="24"/>
      <c r="G34" s="24"/>
      <c r="H34" s="24"/>
      <c r="I34" s="24"/>
      <c r="J34" s="24"/>
      <c r="K34" s="24"/>
      <c r="L34" s="24"/>
      <c r="M34" s="24"/>
      <c r="N34" s="24"/>
      <c r="O34" s="24"/>
      <c r="P34" s="24"/>
      <c r="Q34" s="24"/>
      <c r="R34" s="24"/>
      <c r="S34" s="24"/>
      <c r="T34" s="24"/>
      <c r="U34" s="70"/>
      <c r="V34" s="70"/>
      <c r="W34" s="24"/>
      <c r="X34" s="24"/>
      <c r="Y34" s="24"/>
      <c r="Z34" s="69"/>
      <c r="AA34" s="23"/>
      <c r="AB34" s="24"/>
      <c r="AC34" s="24"/>
      <c r="AD34" s="24"/>
      <c r="AE34" s="24"/>
      <c r="AF34" s="23"/>
      <c r="AG34" s="23"/>
      <c r="AH34" s="23"/>
      <c r="AI34" s="24"/>
      <c r="AJ34" s="24"/>
      <c r="AK34" s="70"/>
      <c r="AL34" s="59"/>
      <c r="AM34" s="59"/>
      <c r="AN34" s="59"/>
      <c r="AO34" s="59"/>
      <c r="AP34" s="70"/>
      <c r="AQ34" s="70"/>
      <c r="AR34" s="23"/>
      <c r="AS34" s="23"/>
      <c r="AT34" s="23"/>
      <c r="BK34" s="23"/>
    </row>
    <row r="35" spans="2:63" s="72" customFormat="1" ht="11.65" customHeight="1" x14ac:dyDescent="0.25">
      <c r="B35" s="69"/>
      <c r="C35" s="70"/>
      <c r="D35" s="71"/>
      <c r="E35" s="24"/>
      <c r="F35" s="24"/>
      <c r="G35" s="24"/>
      <c r="H35" s="24"/>
      <c r="I35" s="24"/>
      <c r="J35" s="24"/>
      <c r="K35" s="24"/>
      <c r="L35" s="24"/>
      <c r="M35" s="24"/>
      <c r="N35" s="24"/>
      <c r="O35" s="24"/>
      <c r="P35" s="24"/>
      <c r="Q35" s="24"/>
      <c r="R35" s="24"/>
      <c r="S35" s="24"/>
      <c r="T35" s="24"/>
      <c r="U35" s="70"/>
      <c r="V35" s="70"/>
      <c r="W35" s="24"/>
      <c r="X35" s="24"/>
      <c r="Y35" s="24"/>
      <c r="Z35" s="69"/>
      <c r="AA35" s="23"/>
      <c r="AB35" s="24"/>
      <c r="AC35" s="24"/>
      <c r="AD35" s="24"/>
      <c r="AE35" s="24"/>
      <c r="AF35" s="23"/>
      <c r="AG35" s="23"/>
      <c r="AH35" s="23"/>
      <c r="AI35" s="24"/>
      <c r="AJ35" s="24"/>
      <c r="AK35" s="70"/>
      <c r="AL35" s="59"/>
      <c r="AM35" s="59"/>
      <c r="AN35" s="59"/>
      <c r="AO35" s="59"/>
      <c r="AP35" s="70"/>
      <c r="AQ35" s="70"/>
      <c r="AR35" s="23"/>
      <c r="AS35" s="23"/>
      <c r="AT35" s="23"/>
      <c r="BK35" s="23"/>
    </row>
    <row r="36" spans="2:63" s="72" customFormat="1" ht="11.65" customHeight="1" x14ac:dyDescent="0.25">
      <c r="B36" s="69"/>
      <c r="C36" s="70"/>
      <c r="D36" s="71"/>
      <c r="E36" s="24"/>
      <c r="F36" s="24"/>
      <c r="G36" s="24"/>
      <c r="H36" s="24"/>
      <c r="I36" s="24"/>
      <c r="J36" s="24"/>
      <c r="K36" s="24"/>
      <c r="L36" s="24"/>
      <c r="M36" s="24"/>
      <c r="N36" s="24"/>
      <c r="O36" s="24"/>
      <c r="P36" s="24"/>
      <c r="Q36" s="24"/>
      <c r="R36" s="24"/>
      <c r="S36" s="24"/>
      <c r="T36" s="24"/>
      <c r="U36" s="70"/>
      <c r="V36" s="70"/>
      <c r="W36" s="24"/>
      <c r="X36" s="24"/>
      <c r="Y36" s="24"/>
      <c r="Z36" s="69"/>
      <c r="AA36" s="23"/>
      <c r="AB36" s="24"/>
      <c r="AC36" s="24"/>
      <c r="AD36" s="24"/>
      <c r="AE36" s="24"/>
      <c r="AF36" s="23"/>
      <c r="AG36" s="23"/>
      <c r="AH36" s="23"/>
      <c r="AI36" s="24"/>
      <c r="AJ36" s="24"/>
      <c r="AK36" s="70"/>
      <c r="AL36" s="59"/>
      <c r="AM36" s="59"/>
      <c r="AN36" s="59"/>
      <c r="AO36" s="59"/>
      <c r="AP36" s="70"/>
      <c r="AQ36" s="70"/>
      <c r="AR36" s="23"/>
      <c r="AS36" s="23"/>
      <c r="AT36" s="23"/>
      <c r="BK36" s="23"/>
    </row>
    <row r="37" spans="2:63" s="72" customFormat="1" ht="14.1" customHeight="1" x14ac:dyDescent="0.25">
      <c r="C37" s="59"/>
      <c r="D37" s="23"/>
      <c r="E37" s="23"/>
      <c r="F37" s="23"/>
      <c r="G37" s="23"/>
      <c r="H37" s="23"/>
      <c r="I37" s="23"/>
      <c r="J37" s="23"/>
      <c r="K37" s="23"/>
      <c r="L37" s="23"/>
      <c r="M37" s="23"/>
      <c r="N37" s="23"/>
      <c r="O37" s="23"/>
      <c r="P37" s="23"/>
      <c r="Q37" s="23"/>
      <c r="R37" s="23"/>
      <c r="S37" s="23"/>
      <c r="T37" s="23"/>
      <c r="U37" s="59"/>
      <c r="V37" s="59"/>
      <c r="W37" s="23"/>
      <c r="X37" s="23"/>
      <c r="Y37" s="23"/>
      <c r="Z37" s="69"/>
      <c r="AA37" s="23"/>
      <c r="AB37" s="24"/>
      <c r="AC37" s="24"/>
      <c r="AD37" s="24"/>
      <c r="AE37" s="24"/>
      <c r="AF37" s="23"/>
      <c r="AG37" s="23"/>
      <c r="AH37" s="23"/>
      <c r="AI37" s="24"/>
      <c r="AJ37" s="24"/>
      <c r="AK37" s="70"/>
      <c r="AL37" s="59"/>
      <c r="AM37" s="59"/>
      <c r="AN37" s="59"/>
      <c r="AO37" s="59"/>
      <c r="AP37" s="70"/>
      <c r="AQ37" s="70"/>
      <c r="AR37" s="23"/>
      <c r="AS37" s="23"/>
      <c r="AT37" s="23"/>
      <c r="BK37" s="23"/>
    </row>
    <row r="38" spans="2:63" s="72" customFormat="1" ht="11.65" customHeight="1" x14ac:dyDescent="0.25">
      <c r="C38" s="59"/>
      <c r="D38" s="23"/>
      <c r="E38" s="23"/>
      <c r="F38" s="23"/>
      <c r="G38" s="23"/>
      <c r="H38" s="23"/>
      <c r="I38" s="23"/>
      <c r="J38" s="23"/>
      <c r="K38" s="23"/>
      <c r="L38" s="23"/>
      <c r="M38" s="23"/>
      <c r="N38" s="23"/>
      <c r="O38" s="23"/>
      <c r="P38" s="23"/>
      <c r="Q38" s="23"/>
      <c r="R38" s="23"/>
      <c r="S38" s="23"/>
      <c r="T38" s="23"/>
      <c r="U38" s="59"/>
      <c r="V38" s="59"/>
      <c r="W38" s="23"/>
      <c r="X38" s="23"/>
      <c r="Y38" s="23"/>
      <c r="Z38" s="69"/>
      <c r="AA38" s="23"/>
      <c r="AB38" s="24"/>
      <c r="AC38" s="24"/>
      <c r="AD38" s="24"/>
      <c r="AE38" s="24"/>
      <c r="AF38" s="23"/>
      <c r="AG38" s="23"/>
      <c r="AH38" s="23"/>
      <c r="AI38" s="24"/>
      <c r="AJ38" s="24"/>
      <c r="AK38" s="70"/>
      <c r="AL38" s="59"/>
      <c r="AM38" s="59"/>
      <c r="AN38" s="59"/>
      <c r="AO38" s="59"/>
      <c r="AP38" s="70"/>
      <c r="AQ38" s="70"/>
      <c r="AR38" s="23"/>
      <c r="AS38" s="23"/>
      <c r="AT38" s="23"/>
      <c r="BK38" s="23"/>
    </row>
    <row r="39" spans="2:63" s="72" customFormat="1" ht="11.65" customHeight="1" x14ac:dyDescent="0.25">
      <c r="C39" s="59"/>
      <c r="D39" s="23"/>
      <c r="E39" s="23"/>
      <c r="F39" s="23"/>
      <c r="G39" s="23"/>
      <c r="H39" s="23"/>
      <c r="I39" s="23"/>
      <c r="J39" s="23"/>
      <c r="K39" s="23"/>
      <c r="L39" s="23"/>
      <c r="M39" s="23"/>
      <c r="N39" s="23"/>
      <c r="O39" s="23"/>
      <c r="P39" s="23"/>
      <c r="Q39" s="23"/>
      <c r="R39" s="23"/>
      <c r="S39" s="23"/>
      <c r="T39" s="23"/>
      <c r="U39" s="59"/>
      <c r="V39" s="59"/>
      <c r="W39" s="23"/>
      <c r="X39" s="23"/>
      <c r="Y39" s="23"/>
      <c r="Z39" s="69"/>
      <c r="AA39" s="23"/>
      <c r="AB39" s="24"/>
      <c r="AC39" s="24"/>
      <c r="AD39" s="24"/>
      <c r="AE39" s="24"/>
      <c r="AF39" s="23"/>
      <c r="AG39" s="23"/>
      <c r="AH39" s="23"/>
      <c r="AI39" s="24"/>
      <c r="AJ39" s="24"/>
      <c r="AK39" s="70"/>
      <c r="AL39" s="59"/>
      <c r="AM39" s="59"/>
      <c r="AN39" s="59"/>
      <c r="AO39" s="59"/>
      <c r="AP39" s="70"/>
      <c r="AQ39" s="70"/>
      <c r="AR39" s="23"/>
      <c r="AS39" s="23"/>
      <c r="AT39" s="23"/>
      <c r="BK39" s="23"/>
    </row>
    <row r="40" spans="2:63" s="72" customFormat="1" ht="11.65" customHeight="1" x14ac:dyDescent="0.25">
      <c r="C40" s="59"/>
      <c r="D40" s="23"/>
      <c r="E40" s="23"/>
      <c r="F40" s="23"/>
      <c r="G40" s="23"/>
      <c r="H40" s="23"/>
      <c r="I40" s="23"/>
      <c r="J40" s="23"/>
      <c r="K40" s="23"/>
      <c r="L40" s="23"/>
      <c r="M40" s="23"/>
      <c r="N40" s="23"/>
      <c r="O40" s="23"/>
      <c r="P40" s="23"/>
      <c r="Q40" s="23"/>
      <c r="R40" s="23"/>
      <c r="S40" s="23"/>
      <c r="T40" s="23"/>
      <c r="U40" s="59"/>
      <c r="V40" s="59"/>
      <c r="W40" s="23"/>
      <c r="X40" s="23"/>
      <c r="Y40" s="23"/>
      <c r="Z40" s="69"/>
      <c r="AA40" s="23"/>
      <c r="AB40" s="24"/>
      <c r="AC40" s="24"/>
      <c r="AD40" s="24"/>
      <c r="AE40" s="24"/>
      <c r="AF40" s="23"/>
      <c r="AG40" s="23"/>
      <c r="AH40" s="23"/>
      <c r="AI40" s="24"/>
      <c r="AJ40" s="24"/>
      <c r="AK40" s="70"/>
      <c r="AL40" s="59"/>
      <c r="AM40" s="59"/>
      <c r="AN40" s="59"/>
      <c r="AO40" s="59"/>
      <c r="AP40" s="70"/>
      <c r="AQ40" s="70"/>
      <c r="AR40" s="23"/>
      <c r="AS40" s="23"/>
      <c r="AT40" s="23"/>
      <c r="BK40" s="23"/>
    </row>
  </sheetData>
  <sheetProtection selectLockedCells="1" selectUnlockedCells="1"/>
  <mergeCells count="55">
    <mergeCell ref="C2:Q4"/>
    <mergeCell ref="C5:Q6"/>
    <mergeCell ref="R2:AI4"/>
    <mergeCell ref="AJ2:AU2"/>
    <mergeCell ref="AJ3:AU3"/>
    <mergeCell ref="AJ4:AU4"/>
    <mergeCell ref="B10:D10"/>
    <mergeCell ref="E10:T10"/>
    <mergeCell ref="U10:AT10"/>
    <mergeCell ref="AU10:BJ10"/>
    <mergeCell ref="R5:AI6"/>
    <mergeCell ref="AJ5:AU6"/>
    <mergeCell ref="B7:C7"/>
    <mergeCell ref="D7:Z7"/>
    <mergeCell ref="AA7:AB7"/>
    <mergeCell ref="AC7:AJ7"/>
    <mergeCell ref="AK7:AL7"/>
    <mergeCell ref="AM7:AT7"/>
    <mergeCell ref="AU7:BJ8"/>
    <mergeCell ref="B8:C8"/>
    <mergeCell ref="D8:AL8"/>
    <mergeCell ref="AN8:AT8"/>
    <mergeCell ref="B9:AT9"/>
    <mergeCell ref="AU9:BJ9"/>
    <mergeCell ref="AJ11:AJ12"/>
    <mergeCell ref="AK11:AQ11"/>
    <mergeCell ref="AR11:AR12"/>
    <mergeCell ref="X11:Y11"/>
    <mergeCell ref="B11:B12"/>
    <mergeCell ref="C11:C12"/>
    <mergeCell ref="D11:D12"/>
    <mergeCell ref="E11:G11"/>
    <mergeCell ref="H11:J11"/>
    <mergeCell ref="K11:M11"/>
    <mergeCell ref="N11:P11"/>
    <mergeCell ref="Q11:S11"/>
    <mergeCell ref="U11:U12"/>
    <mergeCell ref="V11:V12"/>
    <mergeCell ref="W11:W12"/>
    <mergeCell ref="B2:B5"/>
    <mergeCell ref="AV6:BJ6"/>
    <mergeCell ref="AT11:AT12"/>
    <mergeCell ref="AU11:AX11"/>
    <mergeCell ref="AY11:BB11"/>
    <mergeCell ref="BC11:BF11"/>
    <mergeCell ref="BG11:BJ11"/>
    <mergeCell ref="AS11:AS12"/>
    <mergeCell ref="Z11:Z12"/>
    <mergeCell ref="AA11:AA12"/>
    <mergeCell ref="AB11:AB12"/>
    <mergeCell ref="AC11:AC12"/>
    <mergeCell ref="AD11:AD12"/>
    <mergeCell ref="AE11:AE12"/>
    <mergeCell ref="AF11:AH11"/>
    <mergeCell ref="AI11:AI12"/>
  </mergeCells>
  <dataValidations count="10">
    <dataValidation type="list" operator="equal" allowBlank="1" showErrorMessage="1" sqref="AP18:AQ40">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Z18:Z40">
      <formula1>"Eficacia,Eficiencia,Efectividad,"</formula1>
      <formula2>0</formula2>
    </dataValidation>
    <dataValidation operator="equal" allowBlank="1" showErrorMessage="1" sqref="AK7">
      <formula1>0</formula1>
      <formula2>0</formula2>
    </dataValidation>
    <dataValidation type="list" operator="equal" allowBlank="1" showErrorMessage="1" sqref="AK18:AK40">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operator="equal" allowBlank="1" showErrorMessage="1" sqref="AB13:AB40">
      <formula1>"Alcaldía Local,Central,Sectorial,"</formula1>
      <formula2>0</formula2>
    </dataValidation>
    <dataValidation type="list" operator="equal" allowBlank="1" showErrorMessage="1" sqref="AC13:AC40">
      <formula1>"Coeficiente,Índice o razón,Porcentaje,Tasa,Valor absoluto"</formula1>
      <formula2>0</formula2>
    </dataValidation>
    <dataValidation type="list" operator="equal" allowBlank="1" showErrorMessage="1" sqref="AD13:AD40">
      <formula1>"Diario,Semanal,Mensual,Bimestral ,Trimestral,Semestral ,Anual"</formula1>
      <formula2>0</formula2>
    </dataValidation>
    <dataValidation type="list" operator="equal" allowBlank="1" showErrorMessage="1" sqref="AE13:AE40">
      <formula1>"Alta ,Media ,Baja"</formula1>
      <formula2>0</formula2>
    </dataValidation>
    <dataValidation type="list" operator="equal" allowBlank="1" showErrorMessage="1" sqref="AI13:AI40">
      <formula1>"Gestión"</formula1>
      <formula2>0</formula2>
    </dataValidation>
    <dataValidation type="list" operator="equal" allowBlank="1" showErrorMessage="1" sqref="AJ13:AJ40">
      <formula1>",Distrital ,Dsitrital-Rural ,Distrital- Urbano,Entidad ,Localidad,UPZ,Departamental,Regional,Nacional"</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'D:\AAA SDSCJ CPAD\OAP\POA\[4. SIFCO Inversiones 17-01-2022.xlsx]datos'!#REF!</xm:f>
          </x14:formula1>
          <xm:sqref>AO13:AO17 AK13:AK17</xm:sqref>
        </x14:dataValidation>
        <x14:dataValidation type="list" operator="equal" allowBlank="1" showErrorMessage="1">
          <x14:formula1>
            <xm:f>'D:\AAA SDSCJ CPAD\OAP\POA\[4. SIFCO Inversiones 17-01-2022.xlsx]datos'!#REF!</xm:f>
          </x14:formula1>
          <xm:sqref>AP13:AQ17</xm:sqref>
        </x14:dataValidation>
        <x14:dataValidation type="list" allowBlank="1" showInputMessage="1" showErrorMessage="1">
          <x14:formula1>
            <xm:f>'C:\Users\luis.arias\Downloads\[F-DS-524_V.xlsx]datos'!#REF!</xm:f>
          </x14:formula1>
          <xm:sqref>AM7:AT7</xm:sqref>
        </x14:dataValidation>
        <x14:dataValidation type="list" errorStyle="information" operator="equal" showInputMessage="1" showErrorMessage="1" prompt="Escoja el Proceso del Menú desplegable">
          <x14:formula1>
            <xm:f>'C:\Users\luis.arias\Downloads\[F-DS-524_V.xlsx]datos'!#REF!</xm:f>
          </x14:formula1>
          <xm:sqref>D7:Z7</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K41"/>
  <sheetViews>
    <sheetView showGridLines="0" topLeftCell="AT1" zoomScale="70" zoomScaleNormal="70" workbookViewId="0">
      <selection activeCell="AV2" sqref="AV2:BJ6"/>
    </sheetView>
  </sheetViews>
  <sheetFormatPr baseColWidth="10" defaultColWidth="20.5703125" defaultRowHeight="12.75" customHeight="1" x14ac:dyDescent="0.25"/>
  <cols>
    <col min="1" max="1" width="2" style="23" customWidth="1"/>
    <col min="2" max="2" width="10" style="23" customWidth="1"/>
    <col min="3" max="3" width="57.28515625" style="59" customWidth="1"/>
    <col min="4" max="4" width="12.140625" style="23" customWidth="1"/>
    <col min="5" max="20" width="11.42578125" style="23" customWidth="1"/>
    <col min="21" max="21" width="47.42578125" style="59" customWidth="1"/>
    <col min="22" max="22" width="67.42578125" style="59" customWidth="1"/>
    <col min="23" max="23" width="21.28515625" style="23" customWidth="1"/>
    <col min="24" max="25" width="21.85546875" style="23" customWidth="1"/>
    <col min="26" max="26" width="21.28515625" style="72" customWidth="1"/>
    <col min="27" max="27" width="21.42578125" style="72" customWidth="1"/>
    <col min="28" max="28" width="20.85546875" style="72" customWidth="1"/>
    <col min="29" max="29" width="21.28515625" style="72" customWidth="1"/>
    <col min="30" max="30" width="21" style="72" customWidth="1"/>
    <col min="31" max="31" width="21.42578125" style="72" customWidth="1"/>
    <col min="32" max="34" width="15.140625" style="72" customWidth="1"/>
    <col min="35" max="36" width="19.85546875" style="72" customWidth="1"/>
    <col min="37" max="40" width="47" style="73" customWidth="1"/>
    <col min="41" max="41" width="20" style="73" bestFit="1" customWidth="1"/>
    <col min="42" max="43" width="47" style="73" customWidth="1"/>
    <col min="44" max="44" width="22.85546875" style="72" customWidth="1"/>
    <col min="45" max="45" width="54.85546875" style="72" customWidth="1"/>
    <col min="46" max="46" width="22.85546875" style="72" customWidth="1"/>
    <col min="47" max="48" width="20.5703125" style="72" customWidth="1"/>
    <col min="49" max="49" width="43.42578125" style="72" customWidth="1"/>
    <col min="50" max="50" width="33.7109375" style="23" customWidth="1"/>
    <col min="51" max="54" width="20.5703125" style="23" customWidth="1"/>
    <col min="55" max="55" width="8.7109375" style="23" customWidth="1"/>
    <col min="56" max="56" width="9" style="23" customWidth="1"/>
    <col min="57" max="57" width="39" style="23" customWidth="1"/>
    <col min="58" max="58" width="32.140625" style="23" customWidth="1"/>
    <col min="59" max="59" width="17" style="23" customWidth="1"/>
    <col min="60" max="60" width="16" style="23" customWidth="1"/>
    <col min="61" max="61" width="51.5703125" style="23" customWidth="1"/>
    <col min="62" max="62" width="36" style="23" customWidth="1"/>
    <col min="63" max="251" width="20.5703125" style="23" customWidth="1"/>
    <col min="252" max="16384" width="20.5703125" style="23"/>
  </cols>
  <sheetData>
    <row r="1" spans="1:63" s="21" customFormat="1" ht="9" customHeight="1" thickBot="1" x14ac:dyDescent="0.3">
      <c r="C1" s="22"/>
      <c r="U1" s="22"/>
      <c r="V1" s="22"/>
      <c r="Z1" s="61"/>
      <c r="AA1" s="61"/>
      <c r="AB1" s="61"/>
      <c r="AC1" s="61"/>
      <c r="AD1" s="61"/>
      <c r="AE1" s="61"/>
      <c r="AF1" s="61"/>
      <c r="AG1" s="61"/>
      <c r="AH1" s="61"/>
      <c r="AI1" s="61"/>
      <c r="AJ1" s="61"/>
      <c r="AK1" s="62"/>
      <c r="AL1" s="62"/>
      <c r="AM1" s="62"/>
      <c r="AN1" s="62"/>
      <c r="AO1" s="62"/>
      <c r="AP1" s="62"/>
      <c r="AQ1" s="62"/>
      <c r="AR1" s="61"/>
      <c r="AS1" s="61"/>
      <c r="AT1" s="61"/>
      <c r="AU1" s="61"/>
      <c r="AV1" s="61"/>
      <c r="AW1" s="61"/>
    </row>
    <row r="2" spans="1:63" s="779" customFormat="1" ht="15.75" customHeight="1" thickBot="1" x14ac:dyDescent="0.3">
      <c r="A2" s="776"/>
      <c r="B2" s="836" t="s">
        <v>232</v>
      </c>
      <c r="C2" s="839" t="s">
        <v>41</v>
      </c>
      <c r="D2" s="840"/>
      <c r="E2" s="840"/>
      <c r="F2" s="840"/>
      <c r="G2" s="840"/>
      <c r="H2" s="840"/>
      <c r="I2" s="840"/>
      <c r="J2" s="840"/>
      <c r="K2" s="840"/>
      <c r="L2" s="840"/>
      <c r="M2" s="840"/>
      <c r="N2" s="840"/>
      <c r="O2" s="840"/>
      <c r="P2" s="840"/>
      <c r="Q2" s="841"/>
      <c r="R2" s="848" t="s">
        <v>42</v>
      </c>
      <c r="S2" s="849"/>
      <c r="T2" s="849"/>
      <c r="U2" s="849"/>
      <c r="V2" s="849"/>
      <c r="W2" s="849"/>
      <c r="X2" s="849"/>
      <c r="Y2" s="849"/>
      <c r="Z2" s="849"/>
      <c r="AA2" s="849"/>
      <c r="AB2" s="849"/>
      <c r="AC2" s="849"/>
      <c r="AD2" s="849"/>
      <c r="AE2" s="849"/>
      <c r="AF2" s="849"/>
      <c r="AG2" s="849"/>
      <c r="AH2" s="849"/>
      <c r="AI2" s="850"/>
      <c r="AJ2" s="857" t="s">
        <v>43</v>
      </c>
      <c r="AK2" s="858"/>
      <c r="AL2" s="858"/>
      <c r="AM2" s="858"/>
      <c r="AN2" s="858"/>
      <c r="AO2" s="858"/>
      <c r="AP2" s="858"/>
      <c r="AQ2" s="858"/>
      <c r="AR2" s="858"/>
      <c r="AS2" s="858"/>
      <c r="AT2" s="858"/>
      <c r="AU2" s="859"/>
      <c r="AV2" s="794" t="s">
        <v>44</v>
      </c>
      <c r="AW2" s="794"/>
      <c r="AX2" s="794"/>
      <c r="AY2" s="794"/>
      <c r="AZ2" s="794"/>
      <c r="BA2" s="794"/>
      <c r="BB2" s="794"/>
      <c r="BC2" s="794"/>
      <c r="BD2" s="794"/>
      <c r="BE2" s="794"/>
      <c r="BF2" s="794"/>
      <c r="BG2" s="794"/>
      <c r="BH2" s="794"/>
      <c r="BI2" s="794"/>
      <c r="BJ2" s="795"/>
      <c r="BK2" s="776"/>
    </row>
    <row r="3" spans="1:63" s="779" customFormat="1" ht="14.25" customHeight="1" thickBot="1" x14ac:dyDescent="0.3">
      <c r="A3" s="780"/>
      <c r="B3" s="837"/>
      <c r="C3" s="842"/>
      <c r="D3" s="843"/>
      <c r="E3" s="843"/>
      <c r="F3" s="843"/>
      <c r="G3" s="843"/>
      <c r="H3" s="843"/>
      <c r="I3" s="843"/>
      <c r="J3" s="843"/>
      <c r="K3" s="843"/>
      <c r="L3" s="843"/>
      <c r="M3" s="843"/>
      <c r="N3" s="843"/>
      <c r="O3" s="843"/>
      <c r="P3" s="843"/>
      <c r="Q3" s="844"/>
      <c r="R3" s="851"/>
      <c r="S3" s="852"/>
      <c r="T3" s="852"/>
      <c r="U3" s="852"/>
      <c r="V3" s="852"/>
      <c r="W3" s="852"/>
      <c r="X3" s="852"/>
      <c r="Y3" s="852"/>
      <c r="Z3" s="852"/>
      <c r="AA3" s="852"/>
      <c r="AB3" s="852"/>
      <c r="AC3" s="852"/>
      <c r="AD3" s="852"/>
      <c r="AE3" s="852"/>
      <c r="AF3" s="852"/>
      <c r="AG3" s="852"/>
      <c r="AH3" s="852"/>
      <c r="AI3" s="853"/>
      <c r="AJ3" s="857" t="s">
        <v>45</v>
      </c>
      <c r="AK3" s="858"/>
      <c r="AL3" s="858"/>
      <c r="AM3" s="858"/>
      <c r="AN3" s="858"/>
      <c r="AO3" s="858"/>
      <c r="AP3" s="858"/>
      <c r="AQ3" s="858"/>
      <c r="AR3" s="858"/>
      <c r="AS3" s="858"/>
      <c r="AT3" s="858"/>
      <c r="AU3" s="859"/>
      <c r="AV3" s="796"/>
      <c r="AW3" s="796"/>
      <c r="AX3" s="796"/>
      <c r="AY3" s="796"/>
      <c r="AZ3" s="796"/>
      <c r="BA3" s="796"/>
      <c r="BB3" s="796"/>
      <c r="BC3" s="796"/>
      <c r="BD3" s="796"/>
      <c r="BE3" s="796"/>
      <c r="BF3" s="796"/>
      <c r="BG3" s="796"/>
      <c r="BH3" s="796"/>
      <c r="BI3" s="796"/>
      <c r="BJ3" s="797"/>
      <c r="BK3" s="780"/>
    </row>
    <row r="4" spans="1:63" s="779" customFormat="1" ht="12" customHeight="1" thickBot="1" x14ac:dyDescent="0.3">
      <c r="A4" s="780"/>
      <c r="B4" s="837"/>
      <c r="C4" s="845"/>
      <c r="D4" s="846"/>
      <c r="E4" s="846"/>
      <c r="F4" s="846"/>
      <c r="G4" s="846"/>
      <c r="H4" s="846"/>
      <c r="I4" s="846"/>
      <c r="J4" s="846"/>
      <c r="K4" s="846"/>
      <c r="L4" s="846"/>
      <c r="M4" s="846"/>
      <c r="N4" s="846"/>
      <c r="O4" s="846"/>
      <c r="P4" s="846"/>
      <c r="Q4" s="847"/>
      <c r="R4" s="854"/>
      <c r="S4" s="855"/>
      <c r="T4" s="855"/>
      <c r="U4" s="855"/>
      <c r="V4" s="855"/>
      <c r="W4" s="855"/>
      <c r="X4" s="855"/>
      <c r="Y4" s="855"/>
      <c r="Z4" s="855"/>
      <c r="AA4" s="855"/>
      <c r="AB4" s="855"/>
      <c r="AC4" s="855"/>
      <c r="AD4" s="855"/>
      <c r="AE4" s="855"/>
      <c r="AF4" s="855"/>
      <c r="AG4" s="855"/>
      <c r="AH4" s="855"/>
      <c r="AI4" s="856"/>
      <c r="AJ4" s="857" t="s">
        <v>46</v>
      </c>
      <c r="AK4" s="858"/>
      <c r="AL4" s="858"/>
      <c r="AM4" s="858"/>
      <c r="AN4" s="858"/>
      <c r="AO4" s="858"/>
      <c r="AP4" s="858"/>
      <c r="AQ4" s="858"/>
      <c r="AR4" s="858"/>
      <c r="AS4" s="858"/>
      <c r="AT4" s="858"/>
      <c r="AU4" s="859"/>
      <c r="AV4" s="796"/>
      <c r="AW4" s="796"/>
      <c r="AX4" s="796"/>
      <c r="AY4" s="796"/>
      <c r="AZ4" s="796"/>
      <c r="BA4" s="796"/>
      <c r="BB4" s="796"/>
      <c r="BC4" s="796"/>
      <c r="BD4" s="796"/>
      <c r="BE4" s="796"/>
      <c r="BF4" s="796"/>
      <c r="BG4" s="796"/>
      <c r="BH4" s="796"/>
      <c r="BI4" s="796"/>
      <c r="BJ4" s="797"/>
      <c r="BK4" s="780"/>
    </row>
    <row r="5" spans="1:63" s="779" customFormat="1" ht="14.25" customHeight="1" x14ac:dyDescent="0.25">
      <c r="A5" s="780"/>
      <c r="B5" s="838"/>
      <c r="C5" s="839" t="s">
        <v>47</v>
      </c>
      <c r="D5" s="840"/>
      <c r="E5" s="840"/>
      <c r="F5" s="840"/>
      <c r="G5" s="840"/>
      <c r="H5" s="840"/>
      <c r="I5" s="840"/>
      <c r="J5" s="840"/>
      <c r="K5" s="840"/>
      <c r="L5" s="840"/>
      <c r="M5" s="840"/>
      <c r="N5" s="840"/>
      <c r="O5" s="840"/>
      <c r="P5" s="840"/>
      <c r="Q5" s="841"/>
      <c r="R5" s="848" t="s">
        <v>48</v>
      </c>
      <c r="S5" s="849"/>
      <c r="T5" s="849"/>
      <c r="U5" s="849"/>
      <c r="V5" s="849"/>
      <c r="W5" s="849"/>
      <c r="X5" s="849"/>
      <c r="Y5" s="849"/>
      <c r="Z5" s="849"/>
      <c r="AA5" s="849"/>
      <c r="AB5" s="849"/>
      <c r="AC5" s="849"/>
      <c r="AD5" s="849"/>
      <c r="AE5" s="849"/>
      <c r="AF5" s="849"/>
      <c r="AG5" s="849"/>
      <c r="AH5" s="849"/>
      <c r="AI5" s="850"/>
      <c r="AJ5" s="839" t="s">
        <v>49</v>
      </c>
      <c r="AK5" s="840"/>
      <c r="AL5" s="840"/>
      <c r="AM5" s="840"/>
      <c r="AN5" s="840"/>
      <c r="AO5" s="840"/>
      <c r="AP5" s="840"/>
      <c r="AQ5" s="840"/>
      <c r="AR5" s="840"/>
      <c r="AS5" s="840"/>
      <c r="AT5" s="840"/>
      <c r="AU5" s="841"/>
      <c r="AV5" s="798"/>
      <c r="AW5" s="798"/>
      <c r="AX5" s="798"/>
      <c r="AY5" s="798"/>
      <c r="AZ5" s="798"/>
      <c r="BA5" s="798"/>
      <c r="BB5" s="798"/>
      <c r="BC5" s="798"/>
      <c r="BD5" s="798"/>
      <c r="BE5" s="798"/>
      <c r="BF5" s="798"/>
      <c r="BG5" s="798"/>
      <c r="BH5" s="798"/>
      <c r="BI5" s="798"/>
      <c r="BJ5" s="799"/>
      <c r="BK5" s="780"/>
    </row>
    <row r="6" spans="1:63" s="779" customFormat="1" ht="12.75" customHeight="1" thickBot="1" x14ac:dyDescent="0.3">
      <c r="A6" s="776"/>
      <c r="B6" s="780"/>
      <c r="C6" s="845"/>
      <c r="D6" s="846"/>
      <c r="E6" s="846"/>
      <c r="F6" s="846"/>
      <c r="G6" s="846"/>
      <c r="H6" s="846"/>
      <c r="I6" s="846"/>
      <c r="J6" s="846"/>
      <c r="K6" s="846"/>
      <c r="L6" s="846"/>
      <c r="M6" s="846"/>
      <c r="N6" s="846"/>
      <c r="O6" s="846"/>
      <c r="P6" s="846"/>
      <c r="Q6" s="847"/>
      <c r="R6" s="854"/>
      <c r="S6" s="855"/>
      <c r="T6" s="855"/>
      <c r="U6" s="855"/>
      <c r="V6" s="855"/>
      <c r="W6" s="855"/>
      <c r="X6" s="855"/>
      <c r="Y6" s="855"/>
      <c r="Z6" s="855"/>
      <c r="AA6" s="855"/>
      <c r="AB6" s="855"/>
      <c r="AC6" s="855"/>
      <c r="AD6" s="855"/>
      <c r="AE6" s="855"/>
      <c r="AF6" s="855"/>
      <c r="AG6" s="855"/>
      <c r="AH6" s="855"/>
      <c r="AI6" s="856"/>
      <c r="AJ6" s="845"/>
      <c r="AK6" s="846"/>
      <c r="AL6" s="846"/>
      <c r="AM6" s="846"/>
      <c r="AN6" s="846"/>
      <c r="AO6" s="846"/>
      <c r="AP6" s="846"/>
      <c r="AQ6" s="846"/>
      <c r="AR6" s="846"/>
      <c r="AS6" s="846"/>
      <c r="AT6" s="846"/>
      <c r="AU6" s="847"/>
      <c r="AV6" s="882">
        <v>3</v>
      </c>
      <c r="AW6" s="882"/>
      <c r="AX6" s="882"/>
      <c r="AY6" s="882"/>
      <c r="AZ6" s="882"/>
      <c r="BA6" s="882"/>
      <c r="BB6" s="882"/>
      <c r="BC6" s="882"/>
      <c r="BD6" s="882"/>
      <c r="BE6" s="882"/>
      <c r="BF6" s="882"/>
      <c r="BG6" s="882"/>
      <c r="BH6" s="882"/>
      <c r="BI6" s="882"/>
      <c r="BJ6" s="883"/>
      <c r="BK6" s="776"/>
    </row>
    <row r="7" spans="1:63" s="785" customFormat="1" ht="18.75" customHeight="1" x14ac:dyDescent="0.25">
      <c r="B7" s="884" t="s">
        <v>50</v>
      </c>
      <c r="C7" s="885"/>
      <c r="D7" s="886"/>
      <c r="E7" s="886"/>
      <c r="F7" s="886"/>
      <c r="G7" s="886"/>
      <c r="H7" s="886"/>
      <c r="I7" s="886"/>
      <c r="J7" s="886"/>
      <c r="K7" s="886"/>
      <c r="L7" s="886"/>
      <c r="M7" s="886"/>
      <c r="N7" s="886"/>
      <c r="O7" s="886"/>
      <c r="P7" s="886"/>
      <c r="Q7" s="886"/>
      <c r="R7" s="886"/>
      <c r="S7" s="886"/>
      <c r="T7" s="886"/>
      <c r="U7" s="886"/>
      <c r="V7" s="886"/>
      <c r="W7" s="886"/>
      <c r="X7" s="886"/>
      <c r="Y7" s="886"/>
      <c r="Z7" s="886"/>
      <c r="AA7" s="887" t="s">
        <v>51</v>
      </c>
      <c r="AB7" s="887"/>
      <c r="AC7" s="888" t="s">
        <v>1379</v>
      </c>
      <c r="AD7" s="888"/>
      <c r="AE7" s="888"/>
      <c r="AF7" s="888"/>
      <c r="AG7" s="888"/>
      <c r="AH7" s="888"/>
      <c r="AI7" s="888"/>
      <c r="AJ7" s="888"/>
      <c r="AK7" s="889" t="s">
        <v>52</v>
      </c>
      <c r="AL7" s="889"/>
      <c r="AM7" s="890"/>
      <c r="AN7" s="890"/>
      <c r="AO7" s="890"/>
      <c r="AP7" s="890"/>
      <c r="AQ7" s="890"/>
      <c r="AR7" s="890"/>
      <c r="AS7" s="890"/>
      <c r="AT7" s="890"/>
      <c r="AU7" s="891"/>
      <c r="AV7" s="891"/>
      <c r="AW7" s="891"/>
      <c r="AX7" s="891"/>
      <c r="AY7" s="891"/>
      <c r="AZ7" s="891"/>
      <c r="BA7" s="891"/>
      <c r="BB7" s="891"/>
      <c r="BC7" s="891"/>
      <c r="BD7" s="891"/>
      <c r="BE7" s="891"/>
      <c r="BF7" s="891"/>
      <c r="BG7" s="891"/>
      <c r="BH7" s="891"/>
      <c r="BI7" s="891"/>
      <c r="BJ7" s="892"/>
      <c r="BK7" s="786"/>
    </row>
    <row r="8" spans="1:63" s="785" customFormat="1" ht="18.75" customHeight="1" x14ac:dyDescent="0.25">
      <c r="B8" s="880" t="s">
        <v>53</v>
      </c>
      <c r="C8" s="881"/>
      <c r="D8" s="893"/>
      <c r="E8" s="894"/>
      <c r="F8" s="894"/>
      <c r="G8" s="894"/>
      <c r="H8" s="894"/>
      <c r="I8" s="894"/>
      <c r="J8" s="894"/>
      <c r="K8" s="894"/>
      <c r="L8" s="894"/>
      <c r="M8" s="894"/>
      <c r="N8" s="894"/>
      <c r="O8" s="894"/>
      <c r="P8" s="894"/>
      <c r="Q8" s="894"/>
      <c r="R8" s="894"/>
      <c r="S8" s="894"/>
      <c r="T8" s="894"/>
      <c r="U8" s="894"/>
      <c r="V8" s="894"/>
      <c r="W8" s="894"/>
      <c r="X8" s="894"/>
      <c r="Y8" s="894"/>
      <c r="Z8" s="894"/>
      <c r="AA8" s="894"/>
      <c r="AB8" s="894"/>
      <c r="AC8" s="894"/>
      <c r="AD8" s="894"/>
      <c r="AE8" s="894"/>
      <c r="AF8" s="894"/>
      <c r="AG8" s="894"/>
      <c r="AH8" s="894"/>
      <c r="AI8" s="894"/>
      <c r="AJ8" s="894"/>
      <c r="AK8" s="894"/>
      <c r="AL8" s="895"/>
      <c r="AM8" s="787" t="s">
        <v>54</v>
      </c>
      <c r="AN8" s="829"/>
      <c r="AO8" s="830"/>
      <c r="AP8" s="830"/>
      <c r="AQ8" s="830"/>
      <c r="AR8" s="830"/>
      <c r="AS8" s="830"/>
      <c r="AT8" s="830"/>
      <c r="AU8" s="891"/>
      <c r="AV8" s="891"/>
      <c r="AW8" s="891"/>
      <c r="AX8" s="891"/>
      <c r="AY8" s="891"/>
      <c r="AZ8" s="891"/>
      <c r="BA8" s="891"/>
      <c r="BB8" s="891"/>
      <c r="BC8" s="891"/>
      <c r="BD8" s="891"/>
      <c r="BE8" s="891"/>
      <c r="BF8" s="891"/>
      <c r="BG8" s="891"/>
      <c r="BH8" s="891"/>
      <c r="BI8" s="891"/>
      <c r="BJ8" s="892"/>
      <c r="BK8" s="786"/>
    </row>
    <row r="9" spans="1:63" s="775" customFormat="1" ht="27.75" customHeight="1" x14ac:dyDescent="0.25">
      <c r="B9" s="831" t="s">
        <v>233</v>
      </c>
      <c r="C9" s="832"/>
      <c r="D9" s="832"/>
      <c r="E9" s="832"/>
      <c r="F9" s="832"/>
      <c r="G9" s="832"/>
      <c r="H9" s="832"/>
      <c r="I9" s="832"/>
      <c r="J9" s="832"/>
      <c r="K9" s="832"/>
      <c r="L9" s="832"/>
      <c r="M9" s="832"/>
      <c r="N9" s="832"/>
      <c r="O9" s="832"/>
      <c r="P9" s="832"/>
      <c r="Q9" s="832"/>
      <c r="R9" s="832"/>
      <c r="S9" s="832"/>
      <c r="T9" s="832"/>
      <c r="U9" s="832"/>
      <c r="V9" s="832"/>
      <c r="W9" s="832"/>
      <c r="X9" s="832"/>
      <c r="Y9" s="832"/>
      <c r="Z9" s="832"/>
      <c r="AA9" s="832"/>
      <c r="AB9" s="832"/>
      <c r="AC9" s="832"/>
      <c r="AD9" s="832"/>
      <c r="AE9" s="832"/>
      <c r="AF9" s="832"/>
      <c r="AG9" s="832"/>
      <c r="AH9" s="832"/>
      <c r="AI9" s="832"/>
      <c r="AJ9" s="832"/>
      <c r="AK9" s="832"/>
      <c r="AL9" s="832"/>
      <c r="AM9" s="832"/>
      <c r="AN9" s="832"/>
      <c r="AO9" s="832"/>
      <c r="AP9" s="832"/>
      <c r="AQ9" s="832"/>
      <c r="AR9" s="832"/>
      <c r="AS9" s="832"/>
      <c r="AT9" s="832"/>
      <c r="AU9" s="833" t="s">
        <v>234</v>
      </c>
      <c r="AV9" s="834"/>
      <c r="AW9" s="834"/>
      <c r="AX9" s="834"/>
      <c r="AY9" s="834"/>
      <c r="AZ9" s="834"/>
      <c r="BA9" s="834"/>
      <c r="BB9" s="834"/>
      <c r="BC9" s="834"/>
      <c r="BD9" s="834"/>
      <c r="BE9" s="834"/>
      <c r="BF9" s="834"/>
      <c r="BG9" s="834"/>
      <c r="BH9" s="834"/>
      <c r="BI9" s="834"/>
      <c r="BJ9" s="835"/>
    </row>
    <row r="10" spans="1:63" s="774" customFormat="1" ht="25.5" customHeight="1" x14ac:dyDescent="0.25">
      <c r="B10" s="872"/>
      <c r="C10" s="873"/>
      <c r="D10" s="873"/>
      <c r="E10" s="873" t="s">
        <v>55</v>
      </c>
      <c r="F10" s="873"/>
      <c r="G10" s="873"/>
      <c r="H10" s="873"/>
      <c r="I10" s="873"/>
      <c r="J10" s="873"/>
      <c r="K10" s="873"/>
      <c r="L10" s="873"/>
      <c r="M10" s="873"/>
      <c r="N10" s="873"/>
      <c r="O10" s="873"/>
      <c r="P10" s="873"/>
      <c r="Q10" s="873"/>
      <c r="R10" s="873"/>
      <c r="S10" s="873"/>
      <c r="T10" s="873"/>
      <c r="U10" s="873" t="s">
        <v>56</v>
      </c>
      <c r="V10" s="873"/>
      <c r="W10" s="873"/>
      <c r="X10" s="873"/>
      <c r="Y10" s="873"/>
      <c r="Z10" s="873"/>
      <c r="AA10" s="873"/>
      <c r="AB10" s="873"/>
      <c r="AC10" s="873"/>
      <c r="AD10" s="873"/>
      <c r="AE10" s="873"/>
      <c r="AF10" s="873"/>
      <c r="AG10" s="873"/>
      <c r="AH10" s="873"/>
      <c r="AI10" s="873"/>
      <c r="AJ10" s="873"/>
      <c r="AK10" s="873"/>
      <c r="AL10" s="873"/>
      <c r="AM10" s="873"/>
      <c r="AN10" s="873"/>
      <c r="AO10" s="873"/>
      <c r="AP10" s="873"/>
      <c r="AQ10" s="873"/>
      <c r="AR10" s="873"/>
      <c r="AS10" s="873"/>
      <c r="AT10" s="873"/>
      <c r="AU10" s="874"/>
      <c r="AV10" s="874"/>
      <c r="AW10" s="874"/>
      <c r="AX10" s="874"/>
      <c r="AY10" s="874"/>
      <c r="AZ10" s="874"/>
      <c r="BA10" s="874"/>
      <c r="BB10" s="874"/>
      <c r="BC10" s="874"/>
      <c r="BD10" s="874"/>
      <c r="BE10" s="874"/>
      <c r="BF10" s="874"/>
      <c r="BG10" s="874"/>
      <c r="BH10" s="874"/>
      <c r="BI10" s="874"/>
      <c r="BJ10" s="875"/>
      <c r="BK10" s="775"/>
    </row>
    <row r="11" spans="1:63" s="788" customFormat="1" ht="25.5" customHeight="1" x14ac:dyDescent="0.25">
      <c r="B11" s="876" t="s">
        <v>57</v>
      </c>
      <c r="C11" s="876" t="s">
        <v>58</v>
      </c>
      <c r="D11" s="876" t="s">
        <v>59</v>
      </c>
      <c r="E11" s="868" t="s">
        <v>60</v>
      </c>
      <c r="F11" s="868"/>
      <c r="G11" s="868"/>
      <c r="H11" s="868" t="s">
        <v>61</v>
      </c>
      <c r="I11" s="868"/>
      <c r="J11" s="868"/>
      <c r="K11" s="868" t="s">
        <v>62</v>
      </c>
      <c r="L11" s="868"/>
      <c r="M11" s="868"/>
      <c r="N11" s="868" t="s">
        <v>63</v>
      </c>
      <c r="O11" s="868"/>
      <c r="P11" s="868"/>
      <c r="Q11" s="868" t="s">
        <v>64</v>
      </c>
      <c r="R11" s="868"/>
      <c r="S11" s="868"/>
      <c r="T11" s="791" t="s">
        <v>65</v>
      </c>
      <c r="U11" s="878" t="s">
        <v>66</v>
      </c>
      <c r="V11" s="878" t="s">
        <v>67</v>
      </c>
      <c r="W11" s="878" t="s">
        <v>68</v>
      </c>
      <c r="X11" s="868" t="s">
        <v>69</v>
      </c>
      <c r="Y11" s="868"/>
      <c r="Z11" s="870" t="s">
        <v>70</v>
      </c>
      <c r="AA11" s="868" t="s">
        <v>71</v>
      </c>
      <c r="AB11" s="868" t="s">
        <v>72</v>
      </c>
      <c r="AC11" s="868" t="s">
        <v>73</v>
      </c>
      <c r="AD11" s="868" t="s">
        <v>74</v>
      </c>
      <c r="AE11" s="868" t="s">
        <v>75</v>
      </c>
      <c r="AF11" s="868" t="s">
        <v>76</v>
      </c>
      <c r="AG11" s="868"/>
      <c r="AH11" s="868"/>
      <c r="AI11" s="868" t="s">
        <v>77</v>
      </c>
      <c r="AJ11" s="868" t="s">
        <v>78</v>
      </c>
      <c r="AK11" s="862" t="s">
        <v>79</v>
      </c>
      <c r="AL11" s="863"/>
      <c r="AM11" s="863"/>
      <c r="AN11" s="863"/>
      <c r="AO11" s="863"/>
      <c r="AP11" s="863"/>
      <c r="AQ11" s="864"/>
      <c r="AR11" s="865" t="s">
        <v>80</v>
      </c>
      <c r="AS11" s="865" t="s">
        <v>81</v>
      </c>
      <c r="AT11" s="865" t="s">
        <v>82</v>
      </c>
      <c r="AU11" s="867" t="s">
        <v>83</v>
      </c>
      <c r="AV11" s="860" t="s">
        <v>83</v>
      </c>
      <c r="AW11" s="860" t="s">
        <v>83</v>
      </c>
      <c r="AX11" s="860" t="s">
        <v>83</v>
      </c>
      <c r="AY11" s="860" t="s">
        <v>84</v>
      </c>
      <c r="AZ11" s="860" t="s">
        <v>83</v>
      </c>
      <c r="BA11" s="860" t="s">
        <v>83</v>
      </c>
      <c r="BB11" s="860" t="s">
        <v>83</v>
      </c>
      <c r="BC11" s="860" t="s">
        <v>85</v>
      </c>
      <c r="BD11" s="860" t="s">
        <v>85</v>
      </c>
      <c r="BE11" s="860" t="s">
        <v>85</v>
      </c>
      <c r="BF11" s="860" t="s">
        <v>85</v>
      </c>
      <c r="BG11" s="860" t="s">
        <v>86</v>
      </c>
      <c r="BH11" s="860" t="s">
        <v>85</v>
      </c>
      <c r="BI11" s="860" t="s">
        <v>85</v>
      </c>
      <c r="BJ11" s="861" t="s">
        <v>85</v>
      </c>
    </row>
    <row r="12" spans="1:63" s="788" customFormat="1" ht="52.5" customHeight="1" x14ac:dyDescent="0.25">
      <c r="B12" s="877"/>
      <c r="C12" s="877"/>
      <c r="D12" s="877"/>
      <c r="E12" s="793" t="s">
        <v>87</v>
      </c>
      <c r="F12" s="793" t="s">
        <v>88</v>
      </c>
      <c r="G12" s="793" t="s">
        <v>89</v>
      </c>
      <c r="H12" s="793" t="s">
        <v>87</v>
      </c>
      <c r="I12" s="793" t="s">
        <v>88</v>
      </c>
      <c r="J12" s="793" t="s">
        <v>89</v>
      </c>
      <c r="K12" s="793" t="s">
        <v>87</v>
      </c>
      <c r="L12" s="793" t="s">
        <v>88</v>
      </c>
      <c r="M12" s="793" t="s">
        <v>89</v>
      </c>
      <c r="N12" s="793" t="s">
        <v>87</v>
      </c>
      <c r="O12" s="793" t="s">
        <v>88</v>
      </c>
      <c r="P12" s="793" t="s">
        <v>89</v>
      </c>
      <c r="Q12" s="793" t="s">
        <v>87</v>
      </c>
      <c r="R12" s="793" t="s">
        <v>88</v>
      </c>
      <c r="S12" s="793" t="s">
        <v>89</v>
      </c>
      <c r="T12" s="789">
        <f>SUM(T13:T19)</f>
        <v>0.49069114243635592</v>
      </c>
      <c r="U12" s="879"/>
      <c r="V12" s="879"/>
      <c r="W12" s="879"/>
      <c r="X12" s="790" t="s">
        <v>90</v>
      </c>
      <c r="Y12" s="790" t="s">
        <v>91</v>
      </c>
      <c r="Z12" s="871"/>
      <c r="AA12" s="869"/>
      <c r="AB12" s="869"/>
      <c r="AC12" s="869"/>
      <c r="AD12" s="869"/>
      <c r="AE12" s="868"/>
      <c r="AF12" s="790" t="s">
        <v>92</v>
      </c>
      <c r="AG12" s="790" t="s">
        <v>93</v>
      </c>
      <c r="AH12" s="790" t="s">
        <v>94</v>
      </c>
      <c r="AI12" s="868"/>
      <c r="AJ12" s="868"/>
      <c r="AK12" s="790" t="s">
        <v>95</v>
      </c>
      <c r="AL12" s="790" t="s">
        <v>96</v>
      </c>
      <c r="AM12" s="790" t="s">
        <v>97</v>
      </c>
      <c r="AN12" s="790" t="s">
        <v>98</v>
      </c>
      <c r="AO12" s="790" t="s">
        <v>99</v>
      </c>
      <c r="AP12" s="790" t="s">
        <v>100</v>
      </c>
      <c r="AQ12" s="790" t="s">
        <v>101</v>
      </c>
      <c r="AR12" s="866"/>
      <c r="AS12" s="866"/>
      <c r="AT12" s="866"/>
      <c r="AU12" s="792" t="s">
        <v>102</v>
      </c>
      <c r="AV12" s="792" t="s">
        <v>103</v>
      </c>
      <c r="AW12" s="792" t="s">
        <v>104</v>
      </c>
      <c r="AX12" s="792" t="s">
        <v>105</v>
      </c>
      <c r="AY12" s="792" t="s">
        <v>102</v>
      </c>
      <c r="AZ12" s="792" t="s">
        <v>103</v>
      </c>
      <c r="BA12" s="792" t="s">
        <v>104</v>
      </c>
      <c r="BB12" s="792" t="s">
        <v>105</v>
      </c>
      <c r="BC12" s="792" t="s">
        <v>102</v>
      </c>
      <c r="BD12" s="792" t="s">
        <v>103</v>
      </c>
      <c r="BE12" s="792" t="s">
        <v>104</v>
      </c>
      <c r="BF12" s="792" t="s">
        <v>105</v>
      </c>
      <c r="BG12" s="792" t="s">
        <v>102</v>
      </c>
      <c r="BH12" s="792" t="s">
        <v>103</v>
      </c>
      <c r="BI12" s="792" t="s">
        <v>104</v>
      </c>
      <c r="BJ12" s="792" t="s">
        <v>106</v>
      </c>
    </row>
    <row r="13" spans="1:63" s="93" customFormat="1" ht="155.25" customHeight="1" x14ac:dyDescent="0.25">
      <c r="B13" s="74">
        <v>1</v>
      </c>
      <c r="C13" s="75" t="s">
        <v>933</v>
      </c>
      <c r="D13" s="76">
        <v>0.18</v>
      </c>
      <c r="E13" s="278">
        <v>170</v>
      </c>
      <c r="F13" s="278">
        <v>170</v>
      </c>
      <c r="G13" s="79">
        <f>IF(ISERROR(F13/E13),"",(F13/E13))</f>
        <v>1</v>
      </c>
      <c r="H13" s="81">
        <v>10</v>
      </c>
      <c r="I13" s="94"/>
      <c r="J13" s="79">
        <f>IF(ISERROR(I13/H13),"",(I13/H13))</f>
        <v>0</v>
      </c>
      <c r="K13" s="279">
        <v>10</v>
      </c>
      <c r="L13" s="78"/>
      <c r="M13" s="79">
        <f>IF(ISERROR(L13/K13),"",(L13/K13))</f>
        <v>0</v>
      </c>
      <c r="N13" s="279">
        <v>4</v>
      </c>
      <c r="O13" s="78"/>
      <c r="P13" s="79">
        <f>IF(ISERROR(O13/N13),"",(O13/N13))</f>
        <v>0</v>
      </c>
      <c r="Q13" s="279">
        <f>SUM(E13,H13,K13,N13)</f>
        <v>194</v>
      </c>
      <c r="R13" s="272">
        <f t="shared" ref="R13:R18" si="0">SUM(F13,I13,L13,O13)</f>
        <v>170</v>
      </c>
      <c r="S13" s="80">
        <f>IF((IF(ISERROR(R13/Q13),0,(R13/Q13)))&gt;1,1,(IF(ISERROR(R13/Q13),0,(R13/Q13))))</f>
        <v>0.87628865979381443</v>
      </c>
      <c r="T13" s="80">
        <f>S13*D13</f>
        <v>0.15773195876288659</v>
      </c>
      <c r="U13" s="75" t="s">
        <v>934</v>
      </c>
      <c r="V13" s="75" t="s">
        <v>935</v>
      </c>
      <c r="W13" s="82" t="s">
        <v>936</v>
      </c>
      <c r="X13" s="899" t="s">
        <v>937</v>
      </c>
      <c r="Y13" s="899"/>
      <c r="Z13" s="82" t="s">
        <v>113</v>
      </c>
      <c r="AA13" s="83" t="s">
        <v>938</v>
      </c>
      <c r="AB13" s="82" t="s">
        <v>115</v>
      </c>
      <c r="AC13" s="82" t="s">
        <v>243</v>
      </c>
      <c r="AD13" s="82" t="s">
        <v>116</v>
      </c>
      <c r="AE13" s="82" t="s">
        <v>117</v>
      </c>
      <c r="AF13" s="83">
        <v>249</v>
      </c>
      <c r="AG13" s="83">
        <v>2021</v>
      </c>
      <c r="AH13" s="83">
        <v>2021</v>
      </c>
      <c r="AI13" s="82" t="s">
        <v>119</v>
      </c>
      <c r="AJ13" s="82" t="s">
        <v>199</v>
      </c>
      <c r="AK13" s="75" t="s">
        <v>400</v>
      </c>
      <c r="AL13" s="75" t="s">
        <v>939</v>
      </c>
      <c r="AM13" s="75" t="s">
        <v>940</v>
      </c>
      <c r="AN13" s="84"/>
      <c r="AO13" s="75" t="s">
        <v>941</v>
      </c>
      <c r="AP13" s="84" t="s">
        <v>150</v>
      </c>
      <c r="AQ13" s="84" t="s">
        <v>151</v>
      </c>
      <c r="AR13" s="83" t="s">
        <v>942</v>
      </c>
      <c r="AS13" s="306" t="s">
        <v>943</v>
      </c>
      <c r="AT13" s="83" t="s">
        <v>944</v>
      </c>
      <c r="AU13" s="87">
        <v>170</v>
      </c>
      <c r="AV13" s="88">
        <v>170</v>
      </c>
      <c r="AW13" s="89" t="s">
        <v>945</v>
      </c>
      <c r="AX13" s="89" t="s">
        <v>946</v>
      </c>
      <c r="AY13" s="87">
        <f>H13</f>
        <v>10</v>
      </c>
      <c r="AZ13" s="87"/>
      <c r="BA13" s="81"/>
      <c r="BB13" s="81"/>
      <c r="BC13" s="88">
        <f>K13</f>
        <v>10</v>
      </c>
      <c r="BD13" s="88"/>
      <c r="BE13" s="89"/>
      <c r="BF13" s="89"/>
      <c r="BG13" s="90">
        <f>N13</f>
        <v>4</v>
      </c>
      <c r="BH13" s="87"/>
      <c r="BI13" s="91"/>
      <c r="BJ13" s="92"/>
    </row>
    <row r="14" spans="1:63" s="93" customFormat="1" ht="144.75" customHeight="1" x14ac:dyDescent="0.25">
      <c r="B14" s="74">
        <v>2</v>
      </c>
      <c r="C14" s="75" t="s">
        <v>947</v>
      </c>
      <c r="D14" s="76">
        <v>0.18</v>
      </c>
      <c r="E14" s="81">
        <v>4</v>
      </c>
      <c r="F14" s="81">
        <v>4</v>
      </c>
      <c r="G14" s="79">
        <f>IF(ISERROR(F14/E14),"",(F14/E14))</f>
        <v>1</v>
      </c>
      <c r="H14" s="81">
        <v>2</v>
      </c>
      <c r="I14" s="78"/>
      <c r="J14" s="79">
        <f>IF(ISERROR(I14/H14),"",(I14/H14))</f>
        <v>0</v>
      </c>
      <c r="K14" s="279">
        <v>3</v>
      </c>
      <c r="L14" s="78"/>
      <c r="M14" s="79">
        <f>IF(ISERROR(L14/K14),"",(L14/K14))</f>
        <v>0</v>
      </c>
      <c r="N14" s="279">
        <v>3</v>
      </c>
      <c r="O14" s="78"/>
      <c r="P14" s="79">
        <f>IF(ISERROR(O14/N14),"",(O14/N14))</f>
        <v>0</v>
      </c>
      <c r="Q14" s="279">
        <f t="shared" ref="Q14:Q15" si="1">SUM(E14,H14,K14,N14)</f>
        <v>12</v>
      </c>
      <c r="R14" s="272">
        <f t="shared" si="0"/>
        <v>4</v>
      </c>
      <c r="S14" s="80">
        <f>IF((IF(ISERROR(R14/Q14),0,(R14/Q14)))&gt;1,1,(IF(ISERROR(R14/Q14),0,(R14/Q14))))</f>
        <v>0.33333333333333331</v>
      </c>
      <c r="T14" s="80">
        <f>S14*D14</f>
        <v>0.06</v>
      </c>
      <c r="U14" s="75" t="s">
        <v>948</v>
      </c>
      <c r="V14" s="75" t="s">
        <v>949</v>
      </c>
      <c r="W14" s="82" t="s">
        <v>950</v>
      </c>
      <c r="X14" s="899" t="s">
        <v>951</v>
      </c>
      <c r="Y14" s="899"/>
      <c r="Z14" s="82" t="s">
        <v>113</v>
      </c>
      <c r="AA14" s="83" t="s">
        <v>887</v>
      </c>
      <c r="AB14" s="82" t="s">
        <v>115</v>
      </c>
      <c r="AC14" s="82" t="s">
        <v>243</v>
      </c>
      <c r="AD14" s="82" t="s">
        <v>116</v>
      </c>
      <c r="AE14" s="82" t="s">
        <v>117</v>
      </c>
      <c r="AF14" s="83">
        <v>29</v>
      </c>
      <c r="AG14" s="83">
        <v>2021</v>
      </c>
      <c r="AH14" s="83">
        <v>2021</v>
      </c>
      <c r="AI14" s="82" t="s">
        <v>119</v>
      </c>
      <c r="AJ14" s="82" t="s">
        <v>199</v>
      </c>
      <c r="AK14" s="75" t="s">
        <v>400</v>
      </c>
      <c r="AL14" s="75" t="s">
        <v>939</v>
      </c>
      <c r="AM14" s="75" t="s">
        <v>940</v>
      </c>
      <c r="AN14" s="84"/>
      <c r="AO14" s="75" t="s">
        <v>941</v>
      </c>
      <c r="AP14" s="84" t="s">
        <v>150</v>
      </c>
      <c r="AQ14" s="84" t="s">
        <v>151</v>
      </c>
      <c r="AR14" s="83" t="s">
        <v>942</v>
      </c>
      <c r="AS14" s="33" t="s">
        <v>952</v>
      </c>
      <c r="AT14" s="83" t="s">
        <v>944</v>
      </c>
      <c r="AU14" s="87">
        <v>4</v>
      </c>
      <c r="AV14" s="87">
        <v>4</v>
      </c>
      <c r="AW14" s="89" t="s">
        <v>953</v>
      </c>
      <c r="AX14" s="708" t="s">
        <v>954</v>
      </c>
      <c r="AY14" s="87"/>
      <c r="AZ14" s="87"/>
      <c r="BA14" s="81"/>
      <c r="BB14" s="81"/>
      <c r="BC14" s="88"/>
      <c r="BD14" s="88"/>
      <c r="BE14" s="89"/>
      <c r="BF14" s="89"/>
      <c r="BG14" s="87"/>
      <c r="BH14" s="87"/>
      <c r="BI14" s="91"/>
      <c r="BJ14" s="96"/>
    </row>
    <row r="15" spans="1:63" s="93" customFormat="1" ht="132.75" customHeight="1" x14ac:dyDescent="0.25">
      <c r="B15" s="74">
        <v>3</v>
      </c>
      <c r="C15" s="75" t="s">
        <v>955</v>
      </c>
      <c r="D15" s="76">
        <v>0.18</v>
      </c>
      <c r="E15" s="81">
        <v>43</v>
      </c>
      <c r="F15" s="81">
        <v>43</v>
      </c>
      <c r="G15" s="79">
        <f t="shared" ref="G15:G18" si="2">IF(ISERROR(F15/E15),"",(F15/E15))</f>
        <v>1</v>
      </c>
      <c r="H15" s="81">
        <v>2</v>
      </c>
      <c r="I15" s="78"/>
      <c r="J15" s="79">
        <f t="shared" ref="J15:J18" si="3">IF(ISERROR(I15/H15),"",(I15/H15))</f>
        <v>0</v>
      </c>
      <c r="K15" s="279">
        <v>2</v>
      </c>
      <c r="L15" s="78"/>
      <c r="M15" s="79">
        <f t="shared" ref="M15:M18" si="4">IF(ISERROR(L15/K15),"",(L15/K15))</f>
        <v>0</v>
      </c>
      <c r="N15" s="279">
        <v>2</v>
      </c>
      <c r="O15" s="78"/>
      <c r="P15" s="79">
        <f t="shared" ref="P15:P18" si="5">IF(ISERROR(O15/N15),"",(O15/N15))</f>
        <v>0</v>
      </c>
      <c r="Q15" s="279">
        <f t="shared" si="1"/>
        <v>49</v>
      </c>
      <c r="R15" s="272">
        <f t="shared" si="0"/>
        <v>43</v>
      </c>
      <c r="S15" s="80">
        <f t="shared" ref="S15:S18" si="6">IF((IF(ISERROR(R15/Q15),0,(R15/Q15)))&gt;1,1,(IF(ISERROR(R15/Q15),0,(R15/Q15))))</f>
        <v>0.87755102040816324</v>
      </c>
      <c r="T15" s="80">
        <f t="shared" ref="T15" si="7">S15*D15</f>
        <v>0.15795918367346937</v>
      </c>
      <c r="U15" s="75" t="s">
        <v>956</v>
      </c>
      <c r="V15" s="75" t="s">
        <v>957</v>
      </c>
      <c r="W15" s="82" t="s">
        <v>950</v>
      </c>
      <c r="X15" s="899" t="s">
        <v>958</v>
      </c>
      <c r="Y15" s="899"/>
      <c r="Z15" s="82" t="s">
        <v>113</v>
      </c>
      <c r="AA15" s="83" t="s">
        <v>887</v>
      </c>
      <c r="AB15" s="82" t="s">
        <v>115</v>
      </c>
      <c r="AC15" s="82" t="s">
        <v>243</v>
      </c>
      <c r="AD15" s="82" t="s">
        <v>116</v>
      </c>
      <c r="AE15" s="82" t="s">
        <v>117</v>
      </c>
      <c r="AF15" s="83">
        <v>55</v>
      </c>
      <c r="AG15" s="83">
        <v>2021</v>
      </c>
      <c r="AH15" s="83">
        <v>2021</v>
      </c>
      <c r="AI15" s="82" t="s">
        <v>119</v>
      </c>
      <c r="AJ15" s="82" t="s">
        <v>199</v>
      </c>
      <c r="AK15" s="75" t="s">
        <v>400</v>
      </c>
      <c r="AL15" s="75" t="s">
        <v>939</v>
      </c>
      <c r="AM15" s="75" t="s">
        <v>940</v>
      </c>
      <c r="AN15" s="84"/>
      <c r="AO15" s="75" t="s">
        <v>941</v>
      </c>
      <c r="AP15" s="84" t="s">
        <v>150</v>
      </c>
      <c r="AQ15" s="84" t="s">
        <v>151</v>
      </c>
      <c r="AR15" s="83" t="s">
        <v>942</v>
      </c>
      <c r="AS15" s="81" t="s">
        <v>959</v>
      </c>
      <c r="AT15" s="83" t="s">
        <v>944</v>
      </c>
      <c r="AU15" s="87">
        <v>43</v>
      </c>
      <c r="AV15" s="87">
        <v>43</v>
      </c>
      <c r="AW15" s="89" t="s">
        <v>960</v>
      </c>
      <c r="AX15" s="708" t="s">
        <v>954</v>
      </c>
      <c r="AY15" s="87"/>
      <c r="AZ15" s="87"/>
      <c r="BA15" s="81"/>
      <c r="BB15" s="81"/>
      <c r="BC15" s="88"/>
      <c r="BD15" s="88"/>
      <c r="BE15" s="89"/>
      <c r="BF15" s="89"/>
      <c r="BG15" s="87"/>
      <c r="BH15" s="87"/>
      <c r="BI15" s="91"/>
      <c r="BJ15" s="96"/>
    </row>
    <row r="16" spans="1:63" s="93" customFormat="1" ht="108" customHeight="1" x14ac:dyDescent="0.25">
      <c r="B16" s="74">
        <v>4</v>
      </c>
      <c r="C16" s="75" t="s">
        <v>961</v>
      </c>
      <c r="D16" s="76">
        <v>0.17</v>
      </c>
      <c r="E16" s="91">
        <v>1</v>
      </c>
      <c r="F16" s="78">
        <v>1</v>
      </c>
      <c r="G16" s="79">
        <f t="shared" si="2"/>
        <v>1</v>
      </c>
      <c r="H16" s="91">
        <v>1</v>
      </c>
      <c r="I16" s="78">
        <v>0</v>
      </c>
      <c r="J16" s="79">
        <f t="shared" si="3"/>
        <v>0</v>
      </c>
      <c r="K16" s="91"/>
      <c r="L16" s="78">
        <v>0</v>
      </c>
      <c r="M16" s="79" t="str">
        <f t="shared" si="4"/>
        <v/>
      </c>
      <c r="N16" s="91"/>
      <c r="O16" s="78">
        <v>0</v>
      </c>
      <c r="P16" s="79" t="str">
        <f t="shared" si="5"/>
        <v/>
      </c>
      <c r="Q16" s="78">
        <f>AVERAGE(E16,H16,K16,N16)</f>
        <v>1</v>
      </c>
      <c r="R16" s="272">
        <f t="shared" si="0"/>
        <v>1</v>
      </c>
      <c r="S16" s="80">
        <f t="shared" si="6"/>
        <v>1</v>
      </c>
      <c r="T16" s="80">
        <f>S16*D16/4</f>
        <v>4.2500000000000003E-2</v>
      </c>
      <c r="U16" s="75" t="s">
        <v>962</v>
      </c>
      <c r="V16" s="75" t="s">
        <v>963</v>
      </c>
      <c r="W16" s="82" t="s">
        <v>225</v>
      </c>
      <c r="X16" s="899" t="s">
        <v>962</v>
      </c>
      <c r="Y16" s="899" t="s">
        <v>964</v>
      </c>
      <c r="Z16" s="82" t="s">
        <v>113</v>
      </c>
      <c r="AA16" s="83" t="s">
        <v>887</v>
      </c>
      <c r="AB16" s="82" t="s">
        <v>115</v>
      </c>
      <c r="AC16" s="82" t="s">
        <v>243</v>
      </c>
      <c r="AD16" s="82" t="s">
        <v>116</v>
      </c>
      <c r="AE16" s="82" t="s">
        <v>117</v>
      </c>
      <c r="AF16" s="250">
        <v>1</v>
      </c>
      <c r="AG16" s="83">
        <v>2021</v>
      </c>
      <c r="AH16" s="83">
        <v>2021</v>
      </c>
      <c r="AI16" s="82" t="s">
        <v>119</v>
      </c>
      <c r="AJ16" s="82" t="s">
        <v>199</v>
      </c>
      <c r="AK16" s="75" t="s">
        <v>121</v>
      </c>
      <c r="AL16" s="75" t="s">
        <v>939</v>
      </c>
      <c r="AM16" s="75" t="s">
        <v>940</v>
      </c>
      <c r="AN16" s="84"/>
      <c r="AO16" s="75" t="s">
        <v>941</v>
      </c>
      <c r="AP16" s="84" t="s">
        <v>150</v>
      </c>
      <c r="AQ16" s="84" t="s">
        <v>151</v>
      </c>
      <c r="AR16" s="83" t="s">
        <v>942</v>
      </c>
      <c r="AS16" s="81" t="s">
        <v>965</v>
      </c>
      <c r="AT16" s="83" t="s">
        <v>944</v>
      </c>
      <c r="AU16" s="250">
        <v>1</v>
      </c>
      <c r="AV16" s="250">
        <v>1</v>
      </c>
      <c r="AW16" s="89" t="s">
        <v>965</v>
      </c>
      <c r="AX16" s="89" t="s">
        <v>966</v>
      </c>
      <c r="AY16" s="87"/>
      <c r="AZ16" s="87"/>
      <c r="BA16" s="81"/>
      <c r="BB16" s="81"/>
      <c r="BC16" s="88"/>
      <c r="BD16" s="88"/>
      <c r="BE16" s="89"/>
      <c r="BF16" s="89"/>
      <c r="BG16" s="87"/>
      <c r="BH16" s="87"/>
      <c r="BI16" s="91"/>
      <c r="BJ16" s="96"/>
    </row>
    <row r="17" spans="2:63" s="93" customFormat="1" ht="183" customHeight="1" x14ac:dyDescent="0.25">
      <c r="B17" s="74">
        <v>5</v>
      </c>
      <c r="C17" s="75" t="s">
        <v>967</v>
      </c>
      <c r="D17" s="76">
        <v>0.18</v>
      </c>
      <c r="E17" s="91">
        <v>1</v>
      </c>
      <c r="F17" s="78">
        <v>1</v>
      </c>
      <c r="G17" s="79">
        <f t="shared" si="2"/>
        <v>1</v>
      </c>
      <c r="H17" s="91">
        <v>1</v>
      </c>
      <c r="I17" s="78"/>
      <c r="J17" s="79">
        <f t="shared" si="3"/>
        <v>0</v>
      </c>
      <c r="K17" s="91">
        <v>1</v>
      </c>
      <c r="L17" s="78"/>
      <c r="M17" s="79">
        <f t="shared" si="4"/>
        <v>0</v>
      </c>
      <c r="N17" s="91">
        <v>1</v>
      </c>
      <c r="O17" s="78"/>
      <c r="P17" s="79">
        <f t="shared" si="5"/>
        <v>0</v>
      </c>
      <c r="Q17" s="78">
        <f>AVERAGE(E17,H17,K17,N17)</f>
        <v>1</v>
      </c>
      <c r="R17" s="272">
        <f t="shared" si="0"/>
        <v>1</v>
      </c>
      <c r="S17" s="80">
        <f t="shared" si="6"/>
        <v>1</v>
      </c>
      <c r="T17" s="80">
        <f>S17*D17/4</f>
        <v>4.4999999999999998E-2</v>
      </c>
      <c r="U17" s="75" t="s">
        <v>968</v>
      </c>
      <c r="V17" s="75" t="s">
        <v>969</v>
      </c>
      <c r="W17" s="82" t="s">
        <v>225</v>
      </c>
      <c r="X17" s="899" t="s">
        <v>970</v>
      </c>
      <c r="Y17" s="899"/>
      <c r="Z17" s="82" t="s">
        <v>113</v>
      </c>
      <c r="AA17" s="83" t="s">
        <v>887</v>
      </c>
      <c r="AB17" s="82" t="s">
        <v>115</v>
      </c>
      <c r="AC17" s="82" t="s">
        <v>243</v>
      </c>
      <c r="AD17" s="82" t="s">
        <v>116</v>
      </c>
      <c r="AE17" s="82" t="s">
        <v>117</v>
      </c>
      <c r="AF17" s="250">
        <v>1</v>
      </c>
      <c r="AG17" s="83">
        <v>2021</v>
      </c>
      <c r="AH17" s="83">
        <v>2021</v>
      </c>
      <c r="AI17" s="82" t="s">
        <v>119</v>
      </c>
      <c r="AJ17" s="82" t="s">
        <v>199</v>
      </c>
      <c r="AK17" s="75" t="s">
        <v>400</v>
      </c>
      <c r="AL17" s="75" t="s">
        <v>939</v>
      </c>
      <c r="AM17" s="75" t="s">
        <v>971</v>
      </c>
      <c r="AN17" s="84"/>
      <c r="AO17" s="75" t="s">
        <v>972</v>
      </c>
      <c r="AP17" s="84" t="s">
        <v>123</v>
      </c>
      <c r="AQ17" s="84" t="s">
        <v>151</v>
      </c>
      <c r="AR17" s="83" t="s">
        <v>942</v>
      </c>
      <c r="AS17" s="481" t="s">
        <v>973</v>
      </c>
      <c r="AT17" s="83" t="s">
        <v>944</v>
      </c>
      <c r="AU17" s="250">
        <v>1</v>
      </c>
      <c r="AV17" s="250">
        <v>1</v>
      </c>
      <c r="AW17" s="89" t="s">
        <v>974</v>
      </c>
      <c r="AX17" s="89" t="s">
        <v>975</v>
      </c>
      <c r="AY17" s="87"/>
      <c r="AZ17" s="87"/>
      <c r="BA17" s="81"/>
      <c r="BB17" s="81"/>
      <c r="BC17" s="88"/>
      <c r="BD17" s="88"/>
      <c r="BE17" s="89"/>
      <c r="BF17" s="89"/>
      <c r="BG17" s="87"/>
      <c r="BH17" s="87"/>
      <c r="BI17" s="91"/>
      <c r="BJ17" s="96"/>
    </row>
    <row r="18" spans="2:63" s="93" customFormat="1" ht="132.75" customHeight="1" x14ac:dyDescent="0.25">
      <c r="B18" s="97">
        <v>6</v>
      </c>
      <c r="C18" s="98" t="s">
        <v>976</v>
      </c>
      <c r="D18" s="99">
        <v>0.11</v>
      </c>
      <c r="E18" s="113">
        <v>1</v>
      </c>
      <c r="F18" s="113">
        <v>1</v>
      </c>
      <c r="G18" s="101">
        <f t="shared" si="2"/>
        <v>1</v>
      </c>
      <c r="H18" s="113">
        <v>1</v>
      </c>
      <c r="I18" s="105">
        <v>0</v>
      </c>
      <c r="J18" s="101">
        <f t="shared" si="3"/>
        <v>0</v>
      </c>
      <c r="K18" s="113">
        <v>1</v>
      </c>
      <c r="L18" s="105">
        <v>0</v>
      </c>
      <c r="M18" s="101">
        <f t="shared" si="4"/>
        <v>0</v>
      </c>
      <c r="N18" s="113">
        <v>1</v>
      </c>
      <c r="O18" s="105">
        <v>0</v>
      </c>
      <c r="P18" s="101">
        <f t="shared" si="5"/>
        <v>0</v>
      </c>
      <c r="Q18" s="100">
        <f>AVERAGE(E18,H18,K18,N18)</f>
        <v>1</v>
      </c>
      <c r="R18" s="272">
        <f t="shared" si="0"/>
        <v>1</v>
      </c>
      <c r="S18" s="102">
        <f t="shared" si="6"/>
        <v>1</v>
      </c>
      <c r="T18" s="80">
        <f>S18*D18/4</f>
        <v>2.75E-2</v>
      </c>
      <c r="U18" s="98" t="s">
        <v>977</v>
      </c>
      <c r="V18" s="98" t="s">
        <v>963</v>
      </c>
      <c r="W18" s="82" t="s">
        <v>225</v>
      </c>
      <c r="X18" s="900" t="s">
        <v>977</v>
      </c>
      <c r="Y18" s="900"/>
      <c r="Z18" s="104" t="s">
        <v>113</v>
      </c>
      <c r="AA18" s="108" t="s">
        <v>887</v>
      </c>
      <c r="AB18" s="104" t="s">
        <v>115</v>
      </c>
      <c r="AC18" s="104" t="s">
        <v>243</v>
      </c>
      <c r="AD18" s="104" t="s">
        <v>116</v>
      </c>
      <c r="AE18" s="104" t="s">
        <v>117</v>
      </c>
      <c r="AF18" s="280">
        <v>1</v>
      </c>
      <c r="AG18" s="108">
        <v>2021</v>
      </c>
      <c r="AH18" s="108">
        <v>2021</v>
      </c>
      <c r="AI18" s="104" t="s">
        <v>119</v>
      </c>
      <c r="AJ18" s="104" t="s">
        <v>199</v>
      </c>
      <c r="AK18" s="98" t="s">
        <v>121</v>
      </c>
      <c r="AL18" s="98" t="s">
        <v>939</v>
      </c>
      <c r="AM18" s="98" t="s">
        <v>940</v>
      </c>
      <c r="AN18" s="107"/>
      <c r="AO18" s="98" t="s">
        <v>941</v>
      </c>
      <c r="AP18" s="107" t="s">
        <v>189</v>
      </c>
      <c r="AQ18" s="107" t="s">
        <v>447</v>
      </c>
      <c r="AR18" s="108" t="s">
        <v>942</v>
      </c>
      <c r="AS18" s="488" t="s">
        <v>978</v>
      </c>
      <c r="AT18" s="108" t="s">
        <v>944</v>
      </c>
      <c r="AU18" s="250">
        <v>1</v>
      </c>
      <c r="AV18" s="250">
        <v>1</v>
      </c>
      <c r="AW18" s="137" t="s">
        <v>979</v>
      </c>
      <c r="AX18" s="137" t="s">
        <v>980</v>
      </c>
      <c r="AY18" s="110"/>
      <c r="AZ18" s="112"/>
      <c r="BA18" s="103"/>
      <c r="BB18" s="103"/>
      <c r="BC18" s="110"/>
      <c r="BD18" s="110"/>
      <c r="BE18" s="111"/>
      <c r="BF18" s="111"/>
      <c r="BG18" s="110"/>
      <c r="BH18" s="112"/>
      <c r="BI18" s="113"/>
      <c r="BJ18" s="119"/>
    </row>
    <row r="19" spans="2:63" s="125" customFormat="1" ht="11.65" customHeight="1" x14ac:dyDescent="0.25">
      <c r="B19" s="120"/>
      <c r="C19" s="121"/>
      <c r="D19" s="122"/>
      <c r="E19" s="93"/>
      <c r="F19" s="93"/>
      <c r="G19" s="93"/>
      <c r="H19" s="93"/>
      <c r="I19" s="93"/>
      <c r="J19" s="93"/>
      <c r="K19" s="93"/>
      <c r="L19" s="93"/>
      <c r="M19" s="93"/>
      <c r="N19" s="93"/>
      <c r="O19" s="93"/>
      <c r="P19" s="93"/>
      <c r="Q19" s="93"/>
      <c r="R19" s="93"/>
      <c r="S19" s="93"/>
      <c r="T19" s="93"/>
      <c r="U19" s="121"/>
      <c r="V19" s="121"/>
      <c r="W19" s="93"/>
      <c r="X19" s="93"/>
      <c r="Y19" s="93"/>
      <c r="Z19" s="120"/>
      <c r="AA19" s="123"/>
      <c r="AB19" s="93"/>
      <c r="AC19" s="93"/>
      <c r="AD19" s="93"/>
      <c r="AE19" s="93"/>
      <c r="AF19" s="123"/>
      <c r="AG19" s="123"/>
      <c r="AH19" s="123"/>
      <c r="AI19" s="93"/>
      <c r="AJ19" s="93"/>
      <c r="AK19" s="121"/>
      <c r="AL19" s="243"/>
      <c r="AM19" s="243"/>
      <c r="AN19" s="243"/>
      <c r="AO19" s="243"/>
      <c r="AP19" s="121"/>
      <c r="AQ19" s="121"/>
      <c r="AR19" s="123"/>
      <c r="AS19" s="123"/>
      <c r="AT19" s="123"/>
      <c r="BE19" s="126"/>
      <c r="BF19" s="125">
        <f>12+4+2+6+6+11+4+1+5+2+5+5+8+5</f>
        <v>76</v>
      </c>
      <c r="BK19" s="123"/>
    </row>
    <row r="20" spans="2:63" s="72" customFormat="1" ht="11.65" customHeight="1" x14ac:dyDescent="0.25">
      <c r="B20" s="69"/>
      <c r="C20" s="70"/>
      <c r="D20" s="71"/>
      <c r="E20" s="24"/>
      <c r="F20" s="24"/>
      <c r="G20" s="24"/>
      <c r="H20" s="24"/>
      <c r="I20" s="24"/>
      <c r="J20" s="24"/>
      <c r="K20" s="24"/>
      <c r="L20" s="24"/>
      <c r="M20" s="24"/>
      <c r="N20" s="24"/>
      <c r="O20" s="24"/>
      <c r="P20" s="24"/>
      <c r="Q20" s="24"/>
      <c r="R20" s="24"/>
      <c r="S20" s="24"/>
      <c r="T20" s="71"/>
      <c r="U20" s="70"/>
      <c r="V20" s="70"/>
      <c r="W20" s="24"/>
      <c r="X20" s="24"/>
      <c r="Y20" s="24"/>
      <c r="Z20" s="69"/>
      <c r="AA20" s="23"/>
      <c r="AB20" s="24"/>
      <c r="AC20" s="24"/>
      <c r="AD20" s="24"/>
      <c r="AE20" s="24"/>
      <c r="AF20" s="23"/>
      <c r="AG20" s="23"/>
      <c r="AH20" s="23"/>
      <c r="AI20" s="24"/>
      <c r="AJ20" s="24"/>
      <c r="AK20" s="70"/>
      <c r="AL20" s="59"/>
      <c r="AM20" s="59"/>
      <c r="AN20" s="59"/>
      <c r="AO20" s="59"/>
      <c r="AP20" s="70"/>
      <c r="AQ20" s="70"/>
      <c r="AR20" s="23"/>
      <c r="AS20" s="23"/>
      <c r="AT20" s="23"/>
      <c r="BE20" s="115"/>
      <c r="BK20" s="23"/>
    </row>
    <row r="21" spans="2:63" s="72" customFormat="1" ht="11.65" customHeight="1" x14ac:dyDescent="0.25">
      <c r="B21" s="69"/>
      <c r="C21" s="116"/>
      <c r="D21" s="71"/>
      <c r="E21" s="24"/>
      <c r="F21" s="24"/>
      <c r="G21" s="24"/>
      <c r="H21" s="24"/>
      <c r="I21" s="24"/>
      <c r="J21" s="24"/>
      <c r="K21" s="24"/>
      <c r="L21" s="24"/>
      <c r="M21" s="24"/>
      <c r="N21" s="24"/>
      <c r="O21" s="24"/>
      <c r="P21" s="24"/>
      <c r="Q21" s="24"/>
      <c r="R21" s="24"/>
      <c r="S21" s="24"/>
      <c r="T21" s="24"/>
      <c r="U21" s="70"/>
      <c r="V21" s="70"/>
      <c r="W21" s="24"/>
      <c r="X21" s="24"/>
      <c r="Y21" s="24"/>
      <c r="Z21" s="69"/>
      <c r="AA21" s="23"/>
      <c r="AB21" s="24"/>
      <c r="AC21" s="24"/>
      <c r="AD21" s="24"/>
      <c r="AE21" s="24"/>
      <c r="AF21" s="23"/>
      <c r="AG21" s="23"/>
      <c r="AH21" s="23"/>
      <c r="AI21" s="24"/>
      <c r="AJ21" s="24"/>
      <c r="AK21" s="70"/>
      <c r="AL21" s="59"/>
      <c r="AM21" s="59"/>
      <c r="AN21" s="59"/>
      <c r="AO21" s="59"/>
      <c r="AP21" s="70"/>
      <c r="AQ21" s="70"/>
      <c r="AR21" s="23"/>
      <c r="AS21" s="23"/>
      <c r="AT21" s="23"/>
      <c r="BE21" s="115"/>
      <c r="BK21" s="23"/>
    </row>
    <row r="22" spans="2:63" s="72" customFormat="1" ht="11.65" customHeight="1" x14ac:dyDescent="0.25">
      <c r="B22" s="69"/>
      <c r="C22" s="70"/>
      <c r="D22" s="71"/>
      <c r="E22" s="24"/>
      <c r="F22" s="24"/>
      <c r="G22" s="24"/>
      <c r="H22" s="24"/>
      <c r="I22" s="24"/>
      <c r="J22" s="24"/>
      <c r="K22" s="24"/>
      <c r="L22" s="24"/>
      <c r="M22" s="24"/>
      <c r="N22" s="24"/>
      <c r="O22" s="24"/>
      <c r="P22" s="24"/>
      <c r="Q22" s="24"/>
      <c r="R22" s="24"/>
      <c r="S22" s="24"/>
      <c r="T22" s="24"/>
      <c r="U22" s="70"/>
      <c r="V22" s="70"/>
      <c r="W22" s="24"/>
      <c r="X22" s="24"/>
      <c r="Y22" s="24"/>
      <c r="Z22" s="69"/>
      <c r="AA22" s="23"/>
      <c r="AB22" s="24"/>
      <c r="AC22" s="24"/>
      <c r="AD22" s="24"/>
      <c r="AE22" s="24"/>
      <c r="AF22" s="23"/>
      <c r="AG22" s="23"/>
      <c r="AH22" s="23"/>
      <c r="AI22" s="24"/>
      <c r="AJ22" s="24"/>
      <c r="AK22" s="70"/>
      <c r="AL22" s="59"/>
      <c r="AM22" s="59"/>
      <c r="AN22" s="59"/>
      <c r="AO22" s="59"/>
      <c r="AP22" s="70"/>
      <c r="AQ22" s="70"/>
      <c r="AR22" s="23"/>
      <c r="AS22" s="23"/>
      <c r="AT22" s="23"/>
      <c r="BE22" s="117"/>
      <c r="BK22" s="23"/>
    </row>
    <row r="23" spans="2:63" s="72" customFormat="1" ht="11.65" customHeight="1" x14ac:dyDescent="0.25">
      <c r="B23" s="69"/>
      <c r="C23" s="70"/>
      <c r="D23" s="71"/>
      <c r="E23" s="24"/>
      <c r="F23" s="24"/>
      <c r="G23" s="24"/>
      <c r="H23" s="24"/>
      <c r="I23" s="24"/>
      <c r="J23" s="24"/>
      <c r="K23" s="24"/>
      <c r="L23" s="24"/>
      <c r="M23" s="24"/>
      <c r="N23" s="24"/>
      <c r="O23" s="24"/>
      <c r="P23" s="24"/>
      <c r="Q23" s="24"/>
      <c r="R23" s="24"/>
      <c r="S23" s="24"/>
      <c r="T23" s="24"/>
      <c r="U23" s="70"/>
      <c r="V23" s="70"/>
      <c r="W23" s="24"/>
      <c r="X23" s="24"/>
      <c r="Y23" s="24"/>
      <c r="Z23" s="69"/>
      <c r="AA23" s="23"/>
      <c r="AB23" s="24"/>
      <c r="AC23" s="24"/>
      <c r="AD23" s="24"/>
      <c r="AE23" s="24"/>
      <c r="AF23" s="23"/>
      <c r="AG23" s="23"/>
      <c r="AH23" s="23"/>
      <c r="AI23" s="24"/>
      <c r="AJ23" s="24"/>
      <c r="AK23" s="70"/>
      <c r="AL23" s="59"/>
      <c r="AM23" s="59"/>
      <c r="AN23" s="59"/>
      <c r="AO23" s="59"/>
      <c r="AP23" s="70"/>
      <c r="AQ23" s="70"/>
      <c r="AR23" s="23"/>
      <c r="AS23" s="23"/>
      <c r="AT23" s="23"/>
      <c r="BE23" s="115"/>
      <c r="BK23" s="23"/>
    </row>
    <row r="24" spans="2:63" s="72" customFormat="1" ht="11.65" customHeight="1" x14ac:dyDescent="0.25">
      <c r="B24" s="69"/>
      <c r="C24" s="70"/>
      <c r="D24" s="71"/>
      <c r="E24" s="24"/>
      <c r="F24" s="24"/>
      <c r="G24" s="24"/>
      <c r="H24" s="24"/>
      <c r="I24" s="24"/>
      <c r="J24" s="24"/>
      <c r="K24" s="24"/>
      <c r="L24" s="24"/>
      <c r="M24" s="24"/>
      <c r="N24" s="24"/>
      <c r="O24" s="24"/>
      <c r="P24" s="24"/>
      <c r="Q24" s="24"/>
      <c r="R24" s="24"/>
      <c r="S24" s="24"/>
      <c r="T24" s="24"/>
      <c r="U24" s="70"/>
      <c r="V24" s="70"/>
      <c r="W24" s="24"/>
      <c r="X24" s="24"/>
      <c r="Y24" s="24"/>
      <c r="Z24" s="69"/>
      <c r="AA24" s="23"/>
      <c r="AB24" s="24"/>
      <c r="AC24" s="24"/>
      <c r="AD24" s="24"/>
      <c r="AE24" s="24"/>
      <c r="AF24" s="23"/>
      <c r="AG24" s="23"/>
      <c r="AH24" s="23"/>
      <c r="AI24" s="24"/>
      <c r="AJ24" s="24"/>
      <c r="AK24" s="70"/>
      <c r="AL24" s="59"/>
      <c r="AM24" s="59"/>
      <c r="AN24" s="59"/>
      <c r="AO24" s="59"/>
      <c r="AP24" s="70"/>
      <c r="AQ24" s="70"/>
      <c r="AR24" s="23"/>
      <c r="AS24" s="23"/>
      <c r="AT24" s="23"/>
      <c r="BE24" s="115"/>
      <c r="BK24" s="23"/>
    </row>
    <row r="25" spans="2:63" s="72" customFormat="1" ht="11.65" customHeight="1" x14ac:dyDescent="0.25">
      <c r="B25" s="69"/>
      <c r="C25" s="70"/>
      <c r="D25" s="71"/>
      <c r="E25" s="24"/>
      <c r="F25" s="24"/>
      <c r="G25" s="24"/>
      <c r="H25" s="24"/>
      <c r="I25" s="24"/>
      <c r="J25" s="24"/>
      <c r="K25" s="24"/>
      <c r="L25" s="24"/>
      <c r="M25" s="24"/>
      <c r="N25" s="24"/>
      <c r="O25" s="24"/>
      <c r="P25" s="24"/>
      <c r="Q25" s="24"/>
      <c r="R25" s="24"/>
      <c r="S25" s="24"/>
      <c r="T25" s="24"/>
      <c r="U25" s="70"/>
      <c r="V25" s="70"/>
      <c r="W25" s="24"/>
      <c r="X25" s="24"/>
      <c r="Y25" s="24"/>
      <c r="Z25" s="69"/>
      <c r="AA25" s="23"/>
      <c r="AB25" s="24"/>
      <c r="AC25" s="24"/>
      <c r="AD25" s="24"/>
      <c r="AE25" s="24"/>
      <c r="AF25" s="23"/>
      <c r="AG25" s="23"/>
      <c r="AH25" s="23"/>
      <c r="AI25" s="24"/>
      <c r="AJ25" s="24"/>
      <c r="AK25" s="70"/>
      <c r="AL25" s="59"/>
      <c r="AM25" s="59"/>
      <c r="AN25" s="59"/>
      <c r="AO25" s="59"/>
      <c r="AP25" s="70"/>
      <c r="AQ25" s="70"/>
      <c r="AR25" s="23"/>
      <c r="AS25" s="23"/>
      <c r="AT25" s="23"/>
      <c r="BE25" s="115"/>
      <c r="BK25" s="23"/>
    </row>
    <row r="26" spans="2:63" s="72" customFormat="1" ht="11.65" customHeight="1" x14ac:dyDescent="0.25">
      <c r="B26" s="69"/>
      <c r="C26" s="70"/>
      <c r="D26" s="71"/>
      <c r="E26" s="24"/>
      <c r="F26" s="24"/>
      <c r="G26" s="24"/>
      <c r="H26" s="24"/>
      <c r="I26" s="24"/>
      <c r="J26" s="24"/>
      <c r="K26" s="24"/>
      <c r="L26" s="24"/>
      <c r="M26" s="24"/>
      <c r="N26" s="24"/>
      <c r="O26" s="24"/>
      <c r="P26" s="24"/>
      <c r="Q26" s="24"/>
      <c r="R26" s="24"/>
      <c r="S26" s="24"/>
      <c r="T26" s="24"/>
      <c r="U26" s="70"/>
      <c r="V26" s="70"/>
      <c r="W26" s="24"/>
      <c r="X26" s="24"/>
      <c r="Y26" s="24"/>
      <c r="Z26" s="69"/>
      <c r="AA26" s="23"/>
      <c r="AB26" s="24"/>
      <c r="AC26" s="24"/>
      <c r="AD26" s="24"/>
      <c r="AE26" s="24"/>
      <c r="AF26" s="23"/>
      <c r="AG26" s="23"/>
      <c r="AH26" s="23"/>
      <c r="AI26" s="24"/>
      <c r="AJ26" s="24"/>
      <c r="AK26" s="70"/>
      <c r="AL26" s="59"/>
      <c r="AM26" s="59"/>
      <c r="AN26" s="59"/>
      <c r="AO26" s="59"/>
      <c r="AP26" s="70"/>
      <c r="AQ26" s="70"/>
      <c r="AR26" s="23"/>
      <c r="AS26" s="23"/>
      <c r="AT26" s="23"/>
      <c r="BE26" s="115"/>
      <c r="BK26" s="23"/>
    </row>
    <row r="27" spans="2:63" s="72" customFormat="1" ht="11.65" customHeight="1" x14ac:dyDescent="0.25">
      <c r="B27" s="69"/>
      <c r="C27" s="70"/>
      <c r="D27" s="71"/>
      <c r="E27" s="24"/>
      <c r="F27" s="24"/>
      <c r="G27" s="24"/>
      <c r="H27" s="24"/>
      <c r="I27" s="24"/>
      <c r="J27" s="24"/>
      <c r="K27" s="24"/>
      <c r="L27" s="24"/>
      <c r="M27" s="24"/>
      <c r="N27" s="24"/>
      <c r="O27" s="24"/>
      <c r="P27" s="24"/>
      <c r="Q27" s="24"/>
      <c r="R27" s="24"/>
      <c r="S27" s="24"/>
      <c r="T27" s="24"/>
      <c r="U27" s="70"/>
      <c r="V27" s="70"/>
      <c r="W27" s="24"/>
      <c r="X27" s="24"/>
      <c r="Y27" s="24"/>
      <c r="Z27" s="69"/>
      <c r="AA27" s="23"/>
      <c r="AB27" s="24"/>
      <c r="AC27" s="24"/>
      <c r="AD27" s="24"/>
      <c r="AE27" s="24"/>
      <c r="AF27" s="23"/>
      <c r="AG27" s="23"/>
      <c r="AH27" s="23"/>
      <c r="AI27" s="24"/>
      <c r="AJ27" s="24"/>
      <c r="AK27" s="70"/>
      <c r="AL27" s="59"/>
      <c r="AM27" s="59"/>
      <c r="AN27" s="59"/>
      <c r="AO27" s="59"/>
      <c r="AP27" s="70"/>
      <c r="AQ27" s="70"/>
      <c r="AR27" s="23"/>
      <c r="AS27" s="23"/>
      <c r="AT27" s="23"/>
      <c r="BE27" s="115"/>
      <c r="BK27" s="23"/>
    </row>
    <row r="28" spans="2:63" s="72" customFormat="1" ht="14.1" customHeight="1" x14ac:dyDescent="0.25">
      <c r="B28" s="69"/>
      <c r="C28" s="70"/>
      <c r="D28" s="71"/>
      <c r="E28" s="24"/>
      <c r="F28" s="24"/>
      <c r="G28" s="24"/>
      <c r="H28" s="24"/>
      <c r="I28" s="24"/>
      <c r="J28" s="24"/>
      <c r="K28" s="24"/>
      <c r="L28" s="24"/>
      <c r="M28" s="24"/>
      <c r="N28" s="24"/>
      <c r="O28" s="24"/>
      <c r="P28" s="24"/>
      <c r="Q28" s="24"/>
      <c r="R28" s="24"/>
      <c r="S28" s="24"/>
      <c r="T28" s="24"/>
      <c r="U28" s="70"/>
      <c r="V28" s="70"/>
      <c r="W28" s="24"/>
      <c r="X28" s="24"/>
      <c r="Y28" s="24"/>
      <c r="Z28" s="69"/>
      <c r="AA28" s="23"/>
      <c r="AB28" s="24"/>
      <c r="AC28" s="24"/>
      <c r="AD28" s="24"/>
      <c r="AE28" s="24"/>
      <c r="AF28" s="23"/>
      <c r="AG28" s="23"/>
      <c r="AH28" s="23"/>
      <c r="AI28" s="24"/>
      <c r="AJ28" s="24"/>
      <c r="AK28" s="70"/>
      <c r="AL28" s="59"/>
      <c r="AM28" s="59"/>
      <c r="AN28" s="59"/>
      <c r="AO28" s="59"/>
      <c r="AP28" s="70"/>
      <c r="AQ28" s="70"/>
      <c r="AR28" s="23"/>
      <c r="AS28" s="23"/>
      <c r="AT28" s="23"/>
      <c r="BE28" s="115"/>
      <c r="BK28" s="23"/>
    </row>
    <row r="29" spans="2:63" s="72" customFormat="1" ht="11.65" customHeight="1" x14ac:dyDescent="0.25">
      <c r="B29" s="69"/>
      <c r="C29" s="59"/>
      <c r="D29" s="71"/>
      <c r="E29" s="24"/>
      <c r="F29" s="24"/>
      <c r="G29" s="24"/>
      <c r="H29" s="24"/>
      <c r="I29" s="24"/>
      <c r="J29" s="24"/>
      <c r="K29" s="24"/>
      <c r="L29" s="24"/>
      <c r="M29" s="24"/>
      <c r="N29" s="24"/>
      <c r="O29" s="24"/>
      <c r="P29" s="24"/>
      <c r="Q29" s="24"/>
      <c r="R29" s="24"/>
      <c r="S29" s="24"/>
      <c r="T29" s="24"/>
      <c r="U29" s="70"/>
      <c r="V29" s="70"/>
      <c r="W29" s="24"/>
      <c r="X29" s="24"/>
      <c r="Y29" s="24"/>
      <c r="Z29" s="69"/>
      <c r="AA29" s="23"/>
      <c r="AB29" s="24"/>
      <c r="AC29" s="24"/>
      <c r="AD29" s="24"/>
      <c r="AE29" s="24"/>
      <c r="AF29" s="23"/>
      <c r="AG29" s="23"/>
      <c r="AH29" s="23"/>
      <c r="AI29" s="24"/>
      <c r="AJ29" s="24"/>
      <c r="AK29" s="70"/>
      <c r="AL29" s="59"/>
      <c r="AM29" s="59"/>
      <c r="AN29" s="59"/>
      <c r="AO29" s="59"/>
      <c r="AP29" s="70"/>
      <c r="AQ29" s="70"/>
      <c r="AR29" s="23"/>
      <c r="AS29" s="23"/>
      <c r="AT29" s="23"/>
      <c r="BK29" s="23"/>
    </row>
    <row r="30" spans="2:63" s="72" customFormat="1" ht="11.65" customHeight="1" x14ac:dyDescent="0.25">
      <c r="B30" s="69"/>
      <c r="C30" s="70"/>
      <c r="D30" s="71"/>
      <c r="E30" s="24"/>
      <c r="F30" s="24"/>
      <c r="G30" s="24"/>
      <c r="H30" s="24"/>
      <c r="I30" s="24"/>
      <c r="J30" s="24"/>
      <c r="K30" s="24"/>
      <c r="L30" s="24"/>
      <c r="M30" s="24"/>
      <c r="N30" s="24"/>
      <c r="O30" s="24"/>
      <c r="P30" s="24"/>
      <c r="Q30" s="24"/>
      <c r="R30" s="24"/>
      <c r="S30" s="24"/>
      <c r="T30" s="24"/>
      <c r="U30" s="70"/>
      <c r="V30" s="70"/>
      <c r="W30" s="24"/>
      <c r="X30" s="24"/>
      <c r="Y30" s="24"/>
      <c r="Z30" s="69"/>
      <c r="AA30" s="23"/>
      <c r="AB30" s="24"/>
      <c r="AC30" s="24"/>
      <c r="AD30" s="24"/>
      <c r="AE30" s="24"/>
      <c r="AF30" s="23"/>
      <c r="AG30" s="23"/>
      <c r="AH30" s="23"/>
      <c r="AI30" s="24"/>
      <c r="AJ30" s="24"/>
      <c r="AK30" s="70"/>
      <c r="AL30" s="59"/>
      <c r="AM30" s="59"/>
      <c r="AN30" s="59"/>
      <c r="AO30" s="59"/>
      <c r="AP30" s="70"/>
      <c r="AQ30" s="70"/>
      <c r="AR30" s="23"/>
      <c r="AS30" s="23"/>
      <c r="AT30" s="23"/>
      <c r="BK30" s="23"/>
    </row>
    <row r="31" spans="2:63" s="72" customFormat="1" ht="11.65" customHeight="1" x14ac:dyDescent="0.25">
      <c r="B31" s="69"/>
      <c r="C31" s="70"/>
      <c r="D31" s="71"/>
      <c r="E31" s="24"/>
      <c r="F31" s="24"/>
      <c r="G31" s="24"/>
      <c r="H31" s="24"/>
      <c r="I31" s="24"/>
      <c r="J31" s="24"/>
      <c r="K31" s="24"/>
      <c r="L31" s="24"/>
      <c r="M31" s="24"/>
      <c r="N31" s="24"/>
      <c r="O31" s="24"/>
      <c r="P31" s="24"/>
      <c r="Q31" s="24"/>
      <c r="R31" s="24"/>
      <c r="S31" s="24"/>
      <c r="T31" s="24"/>
      <c r="U31" s="70"/>
      <c r="V31" s="70"/>
      <c r="W31" s="24"/>
      <c r="X31" s="24"/>
      <c r="Y31" s="24"/>
      <c r="Z31" s="69"/>
      <c r="AA31" s="23"/>
      <c r="AB31" s="24"/>
      <c r="AC31" s="24"/>
      <c r="AD31" s="24"/>
      <c r="AE31" s="24"/>
      <c r="AF31" s="23"/>
      <c r="AG31" s="23"/>
      <c r="AH31" s="23"/>
      <c r="AI31" s="24"/>
      <c r="AJ31" s="24"/>
      <c r="AK31" s="70"/>
      <c r="AL31" s="59"/>
      <c r="AM31" s="59"/>
      <c r="AN31" s="59"/>
      <c r="AO31" s="59"/>
      <c r="AP31" s="70"/>
      <c r="AQ31" s="70"/>
      <c r="AR31" s="23"/>
      <c r="AS31" s="23"/>
      <c r="AT31" s="23"/>
      <c r="BK31" s="23"/>
    </row>
    <row r="32" spans="2:63" s="72" customFormat="1" ht="11.65" customHeight="1" x14ac:dyDescent="0.25">
      <c r="B32" s="69"/>
      <c r="C32" s="70"/>
      <c r="D32" s="71"/>
      <c r="E32" s="24"/>
      <c r="F32" s="24"/>
      <c r="G32" s="24"/>
      <c r="H32" s="24"/>
      <c r="I32" s="24"/>
      <c r="J32" s="24"/>
      <c r="K32" s="24"/>
      <c r="L32" s="24"/>
      <c r="M32" s="24"/>
      <c r="N32" s="24"/>
      <c r="O32" s="24"/>
      <c r="P32" s="24"/>
      <c r="Q32" s="24"/>
      <c r="R32" s="24"/>
      <c r="S32" s="24"/>
      <c r="T32" s="24"/>
      <c r="U32" s="70"/>
      <c r="V32" s="70"/>
      <c r="W32" s="24"/>
      <c r="X32" s="24"/>
      <c r="Y32" s="24"/>
      <c r="Z32" s="69"/>
      <c r="AA32" s="23"/>
      <c r="AB32" s="24"/>
      <c r="AC32" s="24"/>
      <c r="AD32" s="24"/>
      <c r="AE32" s="24"/>
      <c r="AF32" s="23"/>
      <c r="AG32" s="23"/>
      <c r="AH32" s="23"/>
      <c r="AI32" s="24"/>
      <c r="AJ32" s="24"/>
      <c r="AK32" s="70"/>
      <c r="AL32" s="59"/>
      <c r="AM32" s="59"/>
      <c r="AN32" s="59"/>
      <c r="AO32" s="59"/>
      <c r="AP32" s="70"/>
      <c r="AQ32" s="70"/>
      <c r="AR32" s="23"/>
      <c r="AS32" s="23"/>
      <c r="AT32" s="23"/>
      <c r="BK32" s="23"/>
    </row>
    <row r="33" spans="2:63" s="72" customFormat="1" ht="11.65" customHeight="1" x14ac:dyDescent="0.25">
      <c r="B33" s="69"/>
      <c r="C33" s="70"/>
      <c r="D33" s="71"/>
      <c r="E33" s="24"/>
      <c r="F33" s="24"/>
      <c r="G33" s="24"/>
      <c r="H33" s="24"/>
      <c r="I33" s="24"/>
      <c r="J33" s="24"/>
      <c r="K33" s="24"/>
      <c r="L33" s="24"/>
      <c r="M33" s="24"/>
      <c r="N33" s="24"/>
      <c r="O33" s="24"/>
      <c r="P33" s="24"/>
      <c r="Q33" s="24"/>
      <c r="R33" s="24"/>
      <c r="S33" s="24"/>
      <c r="T33" s="24"/>
      <c r="U33" s="70"/>
      <c r="V33" s="70"/>
      <c r="W33" s="24"/>
      <c r="X33" s="24"/>
      <c r="Y33" s="24"/>
      <c r="Z33" s="69"/>
      <c r="AA33" s="23"/>
      <c r="AB33" s="24"/>
      <c r="AC33" s="24"/>
      <c r="AD33" s="24"/>
      <c r="AE33" s="24"/>
      <c r="AF33" s="23"/>
      <c r="AG33" s="23"/>
      <c r="AH33" s="23"/>
      <c r="AI33" s="24"/>
      <c r="AJ33" s="24"/>
      <c r="AK33" s="70"/>
      <c r="AL33" s="59"/>
      <c r="AM33" s="59"/>
      <c r="AN33" s="59"/>
      <c r="AO33" s="59"/>
      <c r="AP33" s="70"/>
      <c r="AQ33" s="70"/>
      <c r="AR33" s="23"/>
      <c r="AS33" s="23"/>
      <c r="AT33" s="23"/>
      <c r="BK33" s="23"/>
    </row>
    <row r="34" spans="2:63" s="72" customFormat="1" ht="12.6" customHeight="1" x14ac:dyDescent="0.25">
      <c r="B34" s="69"/>
      <c r="C34" s="70"/>
      <c r="D34" s="71"/>
      <c r="E34" s="24"/>
      <c r="F34" s="24"/>
      <c r="G34" s="24"/>
      <c r="H34" s="24"/>
      <c r="I34" s="24"/>
      <c r="J34" s="24"/>
      <c r="K34" s="24"/>
      <c r="L34" s="24"/>
      <c r="M34" s="24"/>
      <c r="N34" s="24"/>
      <c r="O34" s="24"/>
      <c r="P34" s="24"/>
      <c r="Q34" s="24"/>
      <c r="R34" s="24"/>
      <c r="S34" s="24"/>
      <c r="T34" s="24"/>
      <c r="U34" s="70"/>
      <c r="V34" s="70"/>
      <c r="W34" s="24"/>
      <c r="X34" s="24"/>
      <c r="Y34" s="24"/>
      <c r="Z34" s="69"/>
      <c r="AA34" s="23"/>
      <c r="AB34" s="24"/>
      <c r="AC34" s="24"/>
      <c r="AD34" s="24"/>
      <c r="AE34" s="24"/>
      <c r="AF34" s="23"/>
      <c r="AG34" s="23"/>
      <c r="AH34" s="23"/>
      <c r="AI34" s="24"/>
      <c r="AJ34" s="24"/>
      <c r="AK34" s="70"/>
      <c r="AL34" s="59"/>
      <c r="AM34" s="59"/>
      <c r="AN34" s="59"/>
      <c r="AO34" s="59"/>
      <c r="AP34" s="70"/>
      <c r="AQ34" s="70"/>
      <c r="AR34" s="23"/>
      <c r="AS34" s="23"/>
      <c r="AT34" s="23"/>
      <c r="BK34" s="23"/>
    </row>
    <row r="35" spans="2:63" s="72" customFormat="1" ht="12.6" customHeight="1" x14ac:dyDescent="0.25">
      <c r="B35" s="69"/>
      <c r="C35" s="70"/>
      <c r="D35" s="71"/>
      <c r="E35" s="24"/>
      <c r="F35" s="24"/>
      <c r="G35" s="24"/>
      <c r="H35" s="24"/>
      <c r="I35" s="24"/>
      <c r="J35" s="24"/>
      <c r="K35" s="24"/>
      <c r="L35" s="24"/>
      <c r="M35" s="24"/>
      <c r="N35" s="24"/>
      <c r="O35" s="24"/>
      <c r="P35" s="24"/>
      <c r="Q35" s="24"/>
      <c r="R35" s="24"/>
      <c r="S35" s="24"/>
      <c r="T35" s="24"/>
      <c r="U35" s="70"/>
      <c r="V35" s="70"/>
      <c r="W35" s="24"/>
      <c r="X35" s="24"/>
      <c r="Y35" s="24"/>
      <c r="Z35" s="69"/>
      <c r="AA35" s="23"/>
      <c r="AB35" s="24"/>
      <c r="AC35" s="24"/>
      <c r="AD35" s="24"/>
      <c r="AE35" s="24"/>
      <c r="AF35" s="23"/>
      <c r="AG35" s="23"/>
      <c r="AH35" s="23"/>
      <c r="AI35" s="24"/>
      <c r="AJ35" s="24"/>
      <c r="AK35" s="70"/>
      <c r="AL35" s="59"/>
      <c r="AM35" s="59"/>
      <c r="AN35" s="59"/>
      <c r="AO35" s="59"/>
      <c r="AP35" s="70"/>
      <c r="AQ35" s="70"/>
      <c r="AR35" s="23"/>
      <c r="AS35" s="23"/>
      <c r="AT35" s="23"/>
      <c r="BK35" s="23"/>
    </row>
    <row r="36" spans="2:63" s="72" customFormat="1" ht="11.65" customHeight="1" x14ac:dyDescent="0.25">
      <c r="B36" s="69"/>
      <c r="C36" s="70"/>
      <c r="D36" s="71"/>
      <c r="E36" s="24"/>
      <c r="F36" s="24"/>
      <c r="G36" s="24"/>
      <c r="H36" s="24"/>
      <c r="I36" s="24"/>
      <c r="J36" s="24"/>
      <c r="K36" s="24"/>
      <c r="L36" s="24"/>
      <c r="M36" s="24"/>
      <c r="N36" s="24"/>
      <c r="O36" s="24"/>
      <c r="P36" s="24"/>
      <c r="Q36" s="24"/>
      <c r="R36" s="24"/>
      <c r="S36" s="24"/>
      <c r="T36" s="24"/>
      <c r="U36" s="70"/>
      <c r="V36" s="70"/>
      <c r="W36" s="24"/>
      <c r="X36" s="24"/>
      <c r="Y36" s="24"/>
      <c r="Z36" s="69"/>
      <c r="AA36" s="23"/>
      <c r="AB36" s="24"/>
      <c r="AC36" s="24"/>
      <c r="AD36" s="24"/>
      <c r="AE36" s="24"/>
      <c r="AF36" s="23"/>
      <c r="AG36" s="23"/>
      <c r="AH36" s="23"/>
      <c r="AI36" s="24"/>
      <c r="AJ36" s="24"/>
      <c r="AK36" s="70"/>
      <c r="AL36" s="59"/>
      <c r="AM36" s="59"/>
      <c r="AN36" s="59"/>
      <c r="AO36" s="59"/>
      <c r="AP36" s="70"/>
      <c r="AQ36" s="70"/>
      <c r="AR36" s="23"/>
      <c r="AS36" s="23"/>
      <c r="AT36" s="23"/>
      <c r="BK36" s="23"/>
    </row>
    <row r="37" spans="2:63" s="72" customFormat="1" ht="11.65" customHeight="1" x14ac:dyDescent="0.25">
      <c r="B37" s="69"/>
      <c r="C37" s="70"/>
      <c r="D37" s="71"/>
      <c r="E37" s="24"/>
      <c r="F37" s="24"/>
      <c r="G37" s="24"/>
      <c r="H37" s="24"/>
      <c r="I37" s="24"/>
      <c r="J37" s="24"/>
      <c r="K37" s="24"/>
      <c r="L37" s="24"/>
      <c r="M37" s="24"/>
      <c r="N37" s="24"/>
      <c r="O37" s="24"/>
      <c r="P37" s="24"/>
      <c r="Q37" s="24"/>
      <c r="R37" s="24"/>
      <c r="S37" s="24"/>
      <c r="T37" s="24"/>
      <c r="U37" s="70"/>
      <c r="V37" s="70"/>
      <c r="W37" s="24"/>
      <c r="X37" s="24"/>
      <c r="Y37" s="24"/>
      <c r="Z37" s="69"/>
      <c r="AA37" s="23"/>
      <c r="AB37" s="24"/>
      <c r="AC37" s="24"/>
      <c r="AD37" s="24"/>
      <c r="AE37" s="24"/>
      <c r="AF37" s="23"/>
      <c r="AG37" s="23"/>
      <c r="AH37" s="23"/>
      <c r="AI37" s="24"/>
      <c r="AJ37" s="24"/>
      <c r="AK37" s="70"/>
      <c r="AL37" s="59"/>
      <c r="AM37" s="59"/>
      <c r="AN37" s="59"/>
      <c r="AO37" s="59"/>
      <c r="AP37" s="70"/>
      <c r="AQ37" s="70"/>
      <c r="AR37" s="23"/>
      <c r="AS37" s="23"/>
      <c r="AT37" s="23"/>
      <c r="BK37" s="23"/>
    </row>
    <row r="38" spans="2:63" s="72" customFormat="1" ht="14.1" customHeight="1" x14ac:dyDescent="0.25">
      <c r="C38" s="59"/>
      <c r="D38" s="23"/>
      <c r="E38" s="23"/>
      <c r="F38" s="23"/>
      <c r="G38" s="23"/>
      <c r="H38" s="23"/>
      <c r="I38" s="23"/>
      <c r="J38" s="23"/>
      <c r="K38" s="23"/>
      <c r="L38" s="23"/>
      <c r="M38" s="23"/>
      <c r="N38" s="23"/>
      <c r="O38" s="23"/>
      <c r="P38" s="23"/>
      <c r="Q38" s="23"/>
      <c r="R38" s="23"/>
      <c r="S38" s="23"/>
      <c r="T38" s="23"/>
      <c r="U38" s="59"/>
      <c r="V38" s="59"/>
      <c r="W38" s="23"/>
      <c r="X38" s="23"/>
      <c r="Y38" s="23"/>
      <c r="Z38" s="69"/>
      <c r="AA38" s="23"/>
      <c r="AB38" s="24"/>
      <c r="AC38" s="24"/>
      <c r="AD38" s="24"/>
      <c r="AE38" s="24"/>
      <c r="AF38" s="23"/>
      <c r="AG38" s="23"/>
      <c r="AH38" s="23"/>
      <c r="AI38" s="24"/>
      <c r="AJ38" s="24"/>
      <c r="AK38" s="70"/>
      <c r="AL38" s="59"/>
      <c r="AM38" s="59"/>
      <c r="AN38" s="59"/>
      <c r="AO38" s="59"/>
      <c r="AP38" s="70"/>
      <c r="AQ38" s="70"/>
      <c r="AR38" s="23"/>
      <c r="AS38" s="23"/>
      <c r="AT38" s="23"/>
      <c r="BK38" s="23"/>
    </row>
    <row r="39" spans="2:63" s="72" customFormat="1" ht="11.65" customHeight="1" x14ac:dyDescent="0.25">
      <c r="C39" s="59"/>
      <c r="D39" s="23"/>
      <c r="E39" s="23"/>
      <c r="F39" s="23"/>
      <c r="G39" s="23"/>
      <c r="H39" s="23"/>
      <c r="I39" s="23"/>
      <c r="J39" s="23"/>
      <c r="K39" s="23"/>
      <c r="L39" s="23"/>
      <c r="M39" s="23"/>
      <c r="N39" s="23"/>
      <c r="O39" s="23"/>
      <c r="P39" s="23"/>
      <c r="Q39" s="23"/>
      <c r="R39" s="23"/>
      <c r="S39" s="23"/>
      <c r="T39" s="23"/>
      <c r="U39" s="59"/>
      <c r="V39" s="59"/>
      <c r="W39" s="23"/>
      <c r="X39" s="23"/>
      <c r="Y39" s="23"/>
      <c r="Z39" s="69"/>
      <c r="AA39" s="23"/>
      <c r="AB39" s="24"/>
      <c r="AC39" s="24"/>
      <c r="AD39" s="24"/>
      <c r="AE39" s="24"/>
      <c r="AF39" s="23"/>
      <c r="AG39" s="23"/>
      <c r="AH39" s="23"/>
      <c r="AI39" s="24"/>
      <c r="AJ39" s="24"/>
      <c r="AK39" s="70"/>
      <c r="AL39" s="59"/>
      <c r="AM39" s="59"/>
      <c r="AN39" s="59"/>
      <c r="AO39" s="59"/>
      <c r="AP39" s="70"/>
      <c r="AQ39" s="70"/>
      <c r="AR39" s="23"/>
      <c r="AS39" s="23"/>
      <c r="AT39" s="23"/>
      <c r="BK39" s="23"/>
    </row>
    <row r="40" spans="2:63" s="72" customFormat="1" ht="11.65" customHeight="1" x14ac:dyDescent="0.25">
      <c r="C40" s="59"/>
      <c r="D40" s="23"/>
      <c r="E40" s="23"/>
      <c r="F40" s="23"/>
      <c r="G40" s="23"/>
      <c r="H40" s="23"/>
      <c r="I40" s="23"/>
      <c r="J40" s="23"/>
      <c r="K40" s="23"/>
      <c r="L40" s="23"/>
      <c r="M40" s="23"/>
      <c r="N40" s="23"/>
      <c r="O40" s="23"/>
      <c r="P40" s="23"/>
      <c r="Q40" s="23"/>
      <c r="R40" s="23"/>
      <c r="S40" s="23"/>
      <c r="T40" s="23"/>
      <c r="U40" s="59"/>
      <c r="V40" s="59"/>
      <c r="W40" s="23"/>
      <c r="X40" s="23"/>
      <c r="Y40" s="23"/>
      <c r="Z40" s="69"/>
      <c r="AA40" s="23"/>
      <c r="AB40" s="24"/>
      <c r="AC40" s="24"/>
      <c r="AD40" s="24"/>
      <c r="AE40" s="24"/>
      <c r="AF40" s="23"/>
      <c r="AG40" s="23"/>
      <c r="AH40" s="23"/>
      <c r="AI40" s="24"/>
      <c r="AJ40" s="24"/>
      <c r="AK40" s="70"/>
      <c r="AL40" s="59"/>
      <c r="AM40" s="59"/>
      <c r="AN40" s="59"/>
      <c r="AO40" s="59"/>
      <c r="AP40" s="70"/>
      <c r="AQ40" s="70"/>
      <c r="AR40" s="23"/>
      <c r="AS40" s="23"/>
      <c r="AT40" s="23"/>
      <c r="BK40" s="23"/>
    </row>
    <row r="41" spans="2:63" s="72" customFormat="1" ht="11.65" customHeight="1" x14ac:dyDescent="0.25">
      <c r="C41" s="59"/>
      <c r="D41" s="23"/>
      <c r="E41" s="23"/>
      <c r="F41" s="23"/>
      <c r="G41" s="23"/>
      <c r="H41" s="23"/>
      <c r="I41" s="23"/>
      <c r="J41" s="23"/>
      <c r="K41" s="23"/>
      <c r="L41" s="23"/>
      <c r="M41" s="23"/>
      <c r="N41" s="23"/>
      <c r="O41" s="23"/>
      <c r="P41" s="23"/>
      <c r="Q41" s="23"/>
      <c r="R41" s="23"/>
      <c r="S41" s="23"/>
      <c r="T41" s="23"/>
      <c r="U41" s="59"/>
      <c r="V41" s="59"/>
      <c r="W41" s="23"/>
      <c r="X41" s="23"/>
      <c r="Y41" s="23"/>
      <c r="Z41" s="69"/>
      <c r="AA41" s="23"/>
      <c r="AB41" s="24"/>
      <c r="AC41" s="24"/>
      <c r="AD41" s="24"/>
      <c r="AE41" s="24"/>
      <c r="AF41" s="23"/>
      <c r="AG41" s="23"/>
      <c r="AH41" s="23"/>
      <c r="AI41" s="24"/>
      <c r="AJ41" s="24"/>
      <c r="AK41" s="70"/>
      <c r="AL41" s="59"/>
      <c r="AM41" s="59"/>
      <c r="AN41" s="59"/>
      <c r="AO41" s="59"/>
      <c r="AP41" s="70"/>
      <c r="AQ41" s="70"/>
      <c r="AR41" s="23"/>
      <c r="AS41" s="23"/>
      <c r="AT41" s="23"/>
      <c r="BK41" s="23"/>
    </row>
  </sheetData>
  <sheetProtection selectLockedCells="1" selectUnlockedCells="1"/>
  <mergeCells count="61">
    <mergeCell ref="AM7:AT7"/>
    <mergeCell ref="AU7:BJ8"/>
    <mergeCell ref="B7:C7"/>
    <mergeCell ref="D7:Z7"/>
    <mergeCell ref="AA7:AB7"/>
    <mergeCell ref="AC7:AJ7"/>
    <mergeCell ref="AK7:AL7"/>
    <mergeCell ref="C5:Q6"/>
    <mergeCell ref="R5:AI6"/>
    <mergeCell ref="AJ5:AU6"/>
    <mergeCell ref="B2:B5"/>
    <mergeCell ref="AV6:BJ6"/>
    <mergeCell ref="C2:Q4"/>
    <mergeCell ref="R2:AI4"/>
    <mergeCell ref="AJ2:AU2"/>
    <mergeCell ref="AJ3:AU3"/>
    <mergeCell ref="AJ4:AU4"/>
    <mergeCell ref="AU9:BJ9"/>
    <mergeCell ref="B10:D10"/>
    <mergeCell ref="E10:T10"/>
    <mergeCell ref="U10:AT10"/>
    <mergeCell ref="AU10:BJ10"/>
    <mergeCell ref="K11:M11"/>
    <mergeCell ref="B8:C8"/>
    <mergeCell ref="D8:AL8"/>
    <mergeCell ref="AN8:AT8"/>
    <mergeCell ref="B9:AT9"/>
    <mergeCell ref="B11:B12"/>
    <mergeCell ref="C11:C12"/>
    <mergeCell ref="D11:D12"/>
    <mergeCell ref="E11:G11"/>
    <mergeCell ref="H11:J11"/>
    <mergeCell ref="N11:P11"/>
    <mergeCell ref="Q11:S11"/>
    <mergeCell ref="U11:U12"/>
    <mergeCell ref="V11:V12"/>
    <mergeCell ref="W11:W12"/>
    <mergeCell ref="AR11:AR12"/>
    <mergeCell ref="AS11:AS12"/>
    <mergeCell ref="Z11:Z12"/>
    <mergeCell ref="AA11:AA12"/>
    <mergeCell ref="AB11:AB12"/>
    <mergeCell ref="AC11:AC12"/>
    <mergeCell ref="AD11:AD12"/>
    <mergeCell ref="AE11:AE12"/>
    <mergeCell ref="X13:Y13"/>
    <mergeCell ref="AF11:AH11"/>
    <mergeCell ref="AI11:AI12"/>
    <mergeCell ref="AJ11:AJ12"/>
    <mergeCell ref="AK11:AQ11"/>
    <mergeCell ref="X11:Y11"/>
    <mergeCell ref="AT11:AT12"/>
    <mergeCell ref="AU11:AX11"/>
    <mergeCell ref="AY11:BB11"/>
    <mergeCell ref="BC11:BF11"/>
    <mergeCell ref="BG11:BJ11"/>
    <mergeCell ref="X14:Y14"/>
    <mergeCell ref="X15:Y15"/>
    <mergeCell ref="X16:Y16"/>
    <mergeCell ref="X17:Y17"/>
    <mergeCell ref="X18:Y18"/>
  </mergeCells>
  <dataValidations count="10">
    <dataValidation type="list" operator="equal" allowBlank="1" showErrorMessage="1" sqref="AP19:AQ41">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AA14:AA17 AB13:AB41">
      <formula1>"Alcaldía Local,Central,Sectorial,"</formula1>
      <formula2>0</formula2>
    </dataValidation>
    <dataValidation type="list" operator="equal" allowBlank="1" showErrorMessage="1" sqref="Z19:Z41">
      <formula1>"Eficacia,Eficiencia,Efectividad,"</formula1>
      <formula2>0</formula2>
    </dataValidation>
    <dataValidation operator="equal" allowBlank="1" showErrorMessage="1" sqref="AK7">
      <formula1>0</formula1>
      <formula2>0</formula2>
    </dataValidation>
    <dataValidation type="list" operator="equal" allowBlank="1" showErrorMessage="1" sqref="AK19:AK41">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operator="equal" allowBlank="1" showErrorMessage="1" sqref="AC13:AC41">
      <formula1>"Coeficiente,Índice o razón,Porcentaje,Tasa,Valor absoluto"</formula1>
      <formula2>0</formula2>
    </dataValidation>
    <dataValidation type="list" operator="equal" allowBlank="1" showErrorMessage="1" sqref="AD13:AD41">
      <formula1>"Diario,Semanal,Mensual,Bimestral ,Trimestral,Semestral ,Anual"</formula1>
      <formula2>0</formula2>
    </dataValidation>
    <dataValidation type="list" operator="equal" allowBlank="1" showErrorMessage="1" sqref="AE13:AE41">
      <formula1>"Alta ,Media ,Baja"</formula1>
      <formula2>0</formula2>
    </dataValidation>
    <dataValidation type="list" operator="equal" allowBlank="1" showErrorMessage="1" sqref="AI13:AI41">
      <formula1>"Gestión"</formula1>
      <formula2>0</formula2>
    </dataValidation>
    <dataValidation type="list" operator="equal" allowBlank="1" showErrorMessage="1" sqref="AJ13:AJ41">
      <formula1>",Distrital ,Dsitrital-Rural ,Distrital- Urbano,Entidad ,Localidad,UPZ,Departamental,Regional,Nacional"</formula1>
      <formula2>0</formula2>
    </dataValidation>
  </dataValidations>
  <printOptions horizontalCentered="1" verticalCentered="1"/>
  <pageMargins left="0.39370078740157483" right="0.39370078740157483" top="1.0629921259842521" bottom="1.0629921259842521" header="0.78740157480314965" footer="0.78740157480314965"/>
  <pageSetup scale="15" fitToHeight="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'D:\AAA SDSCJ CPAD\OAP\POA\[4.1 DT 17-01-2022.xlsx]datos'!#REF!</xm:f>
          </x14:formula1>
          <xm:sqref>AK13:AK18</xm:sqref>
        </x14:dataValidation>
        <x14:dataValidation type="list" operator="equal" allowBlank="1" showErrorMessage="1">
          <x14:formula1>
            <xm:f>'D:\AAA SDSCJ CPAD\OAP\POA\[4.1 DT 17-01-2022.xlsx]datos'!#REF!</xm:f>
          </x14:formula1>
          <xm:sqref>AP13:AQ18</xm:sqref>
        </x14:dataValidation>
        <x14:dataValidation type="list" allowBlank="1" showInputMessage="1" showErrorMessage="1">
          <x14:formula1>
            <xm:f>'C:\Users\luis.arias\Downloads\[F-DS-524_V.xlsx]datos'!#REF!</xm:f>
          </x14:formula1>
          <xm:sqref>AM7:AT7</xm:sqref>
        </x14:dataValidation>
        <x14:dataValidation type="list" errorStyle="information" operator="equal" showInputMessage="1" showErrorMessage="1" prompt="Escoja el Proceso del Menú desplegable">
          <x14:formula1>
            <xm:f>'C:\Users\luis.arias\Downloads\[F-DS-524_V.xlsx]datos'!#REF!</xm:f>
          </x14:formula1>
          <xm:sqref>D7:Z7</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Q49"/>
  <sheetViews>
    <sheetView showGridLines="0" topLeftCell="AQ1" zoomScale="70" zoomScaleNormal="70" workbookViewId="0">
      <selection activeCell="AU7" sqref="AU7:BJ8"/>
    </sheetView>
  </sheetViews>
  <sheetFormatPr baseColWidth="10" defaultColWidth="20.5703125" defaultRowHeight="12.75" customHeight="1" x14ac:dyDescent="0.25"/>
  <cols>
    <col min="1" max="1" width="4.7109375" style="283" customWidth="1"/>
    <col min="2" max="2" width="11.7109375" style="346" customWidth="1"/>
    <col min="3" max="3" width="43.28515625" style="346" customWidth="1"/>
    <col min="4" max="4" width="9.140625" style="346" customWidth="1"/>
    <col min="5" max="5" width="8.42578125" style="346" customWidth="1"/>
    <col min="6" max="8" width="9.5703125" style="346" customWidth="1"/>
    <col min="9" max="9" width="8" style="346" customWidth="1"/>
    <col min="10" max="10" width="9.85546875" style="346" customWidth="1"/>
    <col min="11" max="11" width="11" style="346" customWidth="1"/>
    <col min="12" max="12" width="12" style="346" customWidth="1"/>
    <col min="13" max="13" width="9.7109375" style="346" customWidth="1"/>
    <col min="14" max="14" width="10.140625" style="346" customWidth="1"/>
    <col min="15" max="15" width="10.7109375" style="346" customWidth="1"/>
    <col min="16" max="16" width="10.85546875" style="346" customWidth="1"/>
    <col min="17" max="17" width="11" style="346" customWidth="1"/>
    <col min="18" max="18" width="13" style="346" customWidth="1"/>
    <col min="19" max="19" width="11.5703125" style="346" customWidth="1"/>
    <col min="20" max="20" width="11" style="346" customWidth="1"/>
    <col min="21" max="21" width="21.5703125" style="346" customWidth="1"/>
    <col min="22" max="22" width="29.28515625" style="346" customWidth="1"/>
    <col min="23" max="23" width="14.28515625" style="346" customWidth="1"/>
    <col min="24" max="25" width="15.42578125" style="346" customWidth="1"/>
    <col min="26" max="36" width="12" style="347" customWidth="1"/>
    <col min="37" max="37" width="24.7109375" style="347" customWidth="1"/>
    <col min="38" max="38" width="60.140625" style="347" customWidth="1"/>
    <col min="39" max="39" width="45.42578125" style="347" customWidth="1"/>
    <col min="40" max="40" width="12" style="347" customWidth="1"/>
    <col min="41" max="41" width="26.28515625" style="347" customWidth="1"/>
    <col min="42" max="42" width="26.140625" style="347" customWidth="1"/>
    <col min="43" max="43" width="12" style="347" customWidth="1"/>
    <col min="44" max="44" width="17.85546875" style="347" customWidth="1"/>
    <col min="45" max="46" width="12" style="347" customWidth="1"/>
    <col min="47" max="47" width="14.5703125" style="347" customWidth="1"/>
    <col min="48" max="48" width="13.140625" style="347" customWidth="1"/>
    <col min="49" max="49" width="54.140625" style="347" customWidth="1"/>
    <col min="50" max="50" width="30.140625" style="346" customWidth="1"/>
    <col min="51" max="54" width="11" style="346" customWidth="1"/>
    <col min="55" max="58" width="9.85546875" style="346" customWidth="1"/>
    <col min="59" max="62" width="11.140625" style="346" customWidth="1"/>
    <col min="63" max="251" width="20.5703125" style="346" customWidth="1"/>
    <col min="252" max="16384" width="20.5703125" style="283"/>
  </cols>
  <sheetData>
    <row r="1" spans="1:63" ht="12.75" customHeight="1" thickBot="1" x14ac:dyDescent="0.3"/>
    <row r="2" spans="1:63" s="779" customFormat="1" ht="15.75" customHeight="1" thickBot="1" x14ac:dyDescent="0.3">
      <c r="A2" s="776"/>
      <c r="B2" s="836" t="s">
        <v>232</v>
      </c>
      <c r="C2" s="839" t="s">
        <v>41</v>
      </c>
      <c r="D2" s="840"/>
      <c r="E2" s="840"/>
      <c r="F2" s="840"/>
      <c r="G2" s="840"/>
      <c r="H2" s="840"/>
      <c r="I2" s="840"/>
      <c r="J2" s="840"/>
      <c r="K2" s="840"/>
      <c r="L2" s="840"/>
      <c r="M2" s="840"/>
      <c r="N2" s="840"/>
      <c r="O2" s="840"/>
      <c r="P2" s="840"/>
      <c r="Q2" s="841"/>
      <c r="R2" s="848" t="s">
        <v>42</v>
      </c>
      <c r="S2" s="849"/>
      <c r="T2" s="849"/>
      <c r="U2" s="849"/>
      <c r="V2" s="849"/>
      <c r="W2" s="849"/>
      <c r="X2" s="849"/>
      <c r="Y2" s="849"/>
      <c r="Z2" s="849"/>
      <c r="AA2" s="849"/>
      <c r="AB2" s="849"/>
      <c r="AC2" s="849"/>
      <c r="AD2" s="849"/>
      <c r="AE2" s="849"/>
      <c r="AF2" s="849"/>
      <c r="AG2" s="849"/>
      <c r="AH2" s="849"/>
      <c r="AI2" s="850"/>
      <c r="AJ2" s="857" t="s">
        <v>43</v>
      </c>
      <c r="AK2" s="858"/>
      <c r="AL2" s="858"/>
      <c r="AM2" s="858"/>
      <c r="AN2" s="858"/>
      <c r="AO2" s="858"/>
      <c r="AP2" s="858"/>
      <c r="AQ2" s="858"/>
      <c r="AR2" s="858"/>
      <c r="AS2" s="858"/>
      <c r="AT2" s="858"/>
      <c r="AU2" s="859"/>
      <c r="AV2" s="794" t="s">
        <v>44</v>
      </c>
      <c r="AW2" s="794"/>
      <c r="AX2" s="794"/>
      <c r="AY2" s="794"/>
      <c r="AZ2" s="794"/>
      <c r="BA2" s="794"/>
      <c r="BB2" s="794"/>
      <c r="BC2" s="794"/>
      <c r="BD2" s="794"/>
      <c r="BE2" s="794"/>
      <c r="BF2" s="794"/>
      <c r="BG2" s="794"/>
      <c r="BH2" s="794"/>
      <c r="BI2" s="794"/>
      <c r="BJ2" s="795"/>
      <c r="BK2" s="776"/>
    </row>
    <row r="3" spans="1:63" s="779" customFormat="1" ht="14.25" customHeight="1" thickBot="1" x14ac:dyDescent="0.3">
      <c r="A3" s="780"/>
      <c r="B3" s="837"/>
      <c r="C3" s="842"/>
      <c r="D3" s="843"/>
      <c r="E3" s="843"/>
      <c r="F3" s="843"/>
      <c r="G3" s="843"/>
      <c r="H3" s="843"/>
      <c r="I3" s="843"/>
      <c r="J3" s="843"/>
      <c r="K3" s="843"/>
      <c r="L3" s="843"/>
      <c r="M3" s="843"/>
      <c r="N3" s="843"/>
      <c r="O3" s="843"/>
      <c r="P3" s="843"/>
      <c r="Q3" s="844"/>
      <c r="R3" s="851"/>
      <c r="S3" s="852"/>
      <c r="T3" s="852"/>
      <c r="U3" s="852"/>
      <c r="V3" s="852"/>
      <c r="W3" s="852"/>
      <c r="X3" s="852"/>
      <c r="Y3" s="852"/>
      <c r="Z3" s="852"/>
      <c r="AA3" s="852"/>
      <c r="AB3" s="852"/>
      <c r="AC3" s="852"/>
      <c r="AD3" s="852"/>
      <c r="AE3" s="852"/>
      <c r="AF3" s="852"/>
      <c r="AG3" s="852"/>
      <c r="AH3" s="852"/>
      <c r="AI3" s="853"/>
      <c r="AJ3" s="857" t="s">
        <v>45</v>
      </c>
      <c r="AK3" s="858"/>
      <c r="AL3" s="858"/>
      <c r="AM3" s="858"/>
      <c r="AN3" s="858"/>
      <c r="AO3" s="858"/>
      <c r="AP3" s="858"/>
      <c r="AQ3" s="858"/>
      <c r="AR3" s="858"/>
      <c r="AS3" s="858"/>
      <c r="AT3" s="858"/>
      <c r="AU3" s="859"/>
      <c r="AV3" s="796"/>
      <c r="AW3" s="796"/>
      <c r="AX3" s="796"/>
      <c r="AY3" s="796"/>
      <c r="AZ3" s="796"/>
      <c r="BA3" s="796"/>
      <c r="BB3" s="796"/>
      <c r="BC3" s="796"/>
      <c r="BD3" s="796"/>
      <c r="BE3" s="796"/>
      <c r="BF3" s="796"/>
      <c r="BG3" s="796"/>
      <c r="BH3" s="796"/>
      <c r="BI3" s="796"/>
      <c r="BJ3" s="797"/>
      <c r="BK3" s="780"/>
    </row>
    <row r="4" spans="1:63" s="779" customFormat="1" ht="12" customHeight="1" thickBot="1" x14ac:dyDescent="0.3">
      <c r="A4" s="780"/>
      <c r="B4" s="837"/>
      <c r="C4" s="845"/>
      <c r="D4" s="846"/>
      <c r="E4" s="846"/>
      <c r="F4" s="846"/>
      <c r="G4" s="846"/>
      <c r="H4" s="846"/>
      <c r="I4" s="846"/>
      <c r="J4" s="846"/>
      <c r="K4" s="846"/>
      <c r="L4" s="846"/>
      <c r="M4" s="846"/>
      <c r="N4" s="846"/>
      <c r="O4" s="846"/>
      <c r="P4" s="846"/>
      <c r="Q4" s="847"/>
      <c r="R4" s="854"/>
      <c r="S4" s="855"/>
      <c r="T4" s="855"/>
      <c r="U4" s="855"/>
      <c r="V4" s="855"/>
      <c r="W4" s="855"/>
      <c r="X4" s="855"/>
      <c r="Y4" s="855"/>
      <c r="Z4" s="855"/>
      <c r="AA4" s="855"/>
      <c r="AB4" s="855"/>
      <c r="AC4" s="855"/>
      <c r="AD4" s="855"/>
      <c r="AE4" s="855"/>
      <c r="AF4" s="855"/>
      <c r="AG4" s="855"/>
      <c r="AH4" s="855"/>
      <c r="AI4" s="856"/>
      <c r="AJ4" s="857" t="s">
        <v>46</v>
      </c>
      <c r="AK4" s="858"/>
      <c r="AL4" s="858"/>
      <c r="AM4" s="858"/>
      <c r="AN4" s="858"/>
      <c r="AO4" s="858"/>
      <c r="AP4" s="858"/>
      <c r="AQ4" s="858"/>
      <c r="AR4" s="858"/>
      <c r="AS4" s="858"/>
      <c r="AT4" s="858"/>
      <c r="AU4" s="859"/>
      <c r="AV4" s="796"/>
      <c r="AW4" s="796"/>
      <c r="AX4" s="796"/>
      <c r="AY4" s="796"/>
      <c r="AZ4" s="796"/>
      <c r="BA4" s="796"/>
      <c r="BB4" s="796"/>
      <c r="BC4" s="796"/>
      <c r="BD4" s="796"/>
      <c r="BE4" s="796"/>
      <c r="BF4" s="796"/>
      <c r="BG4" s="796"/>
      <c r="BH4" s="796"/>
      <c r="BI4" s="796"/>
      <c r="BJ4" s="797"/>
      <c r="BK4" s="780"/>
    </row>
    <row r="5" spans="1:63" s="779" customFormat="1" ht="14.25" customHeight="1" x14ac:dyDescent="0.25">
      <c r="A5" s="780"/>
      <c r="B5" s="838"/>
      <c r="C5" s="839" t="s">
        <v>47</v>
      </c>
      <c r="D5" s="840"/>
      <c r="E5" s="840"/>
      <c r="F5" s="840"/>
      <c r="G5" s="840"/>
      <c r="H5" s="840"/>
      <c r="I5" s="840"/>
      <c r="J5" s="840"/>
      <c r="K5" s="840"/>
      <c r="L5" s="840"/>
      <c r="M5" s="840"/>
      <c r="N5" s="840"/>
      <c r="O5" s="840"/>
      <c r="P5" s="840"/>
      <c r="Q5" s="841"/>
      <c r="R5" s="848" t="s">
        <v>48</v>
      </c>
      <c r="S5" s="849"/>
      <c r="T5" s="849"/>
      <c r="U5" s="849"/>
      <c r="V5" s="849"/>
      <c r="W5" s="849"/>
      <c r="X5" s="849"/>
      <c r="Y5" s="849"/>
      <c r="Z5" s="849"/>
      <c r="AA5" s="849"/>
      <c r="AB5" s="849"/>
      <c r="AC5" s="849"/>
      <c r="AD5" s="849"/>
      <c r="AE5" s="849"/>
      <c r="AF5" s="849"/>
      <c r="AG5" s="849"/>
      <c r="AH5" s="849"/>
      <c r="AI5" s="850"/>
      <c r="AJ5" s="839" t="s">
        <v>49</v>
      </c>
      <c r="AK5" s="840"/>
      <c r="AL5" s="840"/>
      <c r="AM5" s="840"/>
      <c r="AN5" s="840"/>
      <c r="AO5" s="840"/>
      <c r="AP5" s="840"/>
      <c r="AQ5" s="840"/>
      <c r="AR5" s="840"/>
      <c r="AS5" s="840"/>
      <c r="AT5" s="840"/>
      <c r="AU5" s="841"/>
      <c r="AV5" s="798"/>
      <c r="AW5" s="798"/>
      <c r="AX5" s="798"/>
      <c r="AY5" s="798"/>
      <c r="AZ5" s="798"/>
      <c r="BA5" s="798"/>
      <c r="BB5" s="798"/>
      <c r="BC5" s="798"/>
      <c r="BD5" s="798"/>
      <c r="BE5" s="798"/>
      <c r="BF5" s="798"/>
      <c r="BG5" s="798"/>
      <c r="BH5" s="798"/>
      <c r="BI5" s="798"/>
      <c r="BJ5" s="799"/>
      <c r="BK5" s="780"/>
    </row>
    <row r="6" spans="1:63" s="779" customFormat="1" ht="12.75" customHeight="1" thickBot="1" x14ac:dyDescent="0.3">
      <c r="A6" s="776"/>
      <c r="B6" s="780"/>
      <c r="C6" s="845"/>
      <c r="D6" s="846"/>
      <c r="E6" s="846"/>
      <c r="F6" s="846"/>
      <c r="G6" s="846"/>
      <c r="H6" s="846"/>
      <c r="I6" s="846"/>
      <c r="J6" s="846"/>
      <c r="K6" s="846"/>
      <c r="L6" s="846"/>
      <c r="M6" s="846"/>
      <c r="N6" s="846"/>
      <c r="O6" s="846"/>
      <c r="P6" s="846"/>
      <c r="Q6" s="847"/>
      <c r="R6" s="854"/>
      <c r="S6" s="855"/>
      <c r="T6" s="855"/>
      <c r="U6" s="855"/>
      <c r="V6" s="855"/>
      <c r="W6" s="855"/>
      <c r="X6" s="855"/>
      <c r="Y6" s="855"/>
      <c r="Z6" s="855"/>
      <c r="AA6" s="855"/>
      <c r="AB6" s="855"/>
      <c r="AC6" s="855"/>
      <c r="AD6" s="855"/>
      <c r="AE6" s="855"/>
      <c r="AF6" s="855"/>
      <c r="AG6" s="855"/>
      <c r="AH6" s="855"/>
      <c r="AI6" s="856"/>
      <c r="AJ6" s="845"/>
      <c r="AK6" s="846"/>
      <c r="AL6" s="846"/>
      <c r="AM6" s="846"/>
      <c r="AN6" s="846"/>
      <c r="AO6" s="846"/>
      <c r="AP6" s="846"/>
      <c r="AQ6" s="846"/>
      <c r="AR6" s="846"/>
      <c r="AS6" s="846"/>
      <c r="AT6" s="846"/>
      <c r="AU6" s="847"/>
      <c r="AV6" s="882">
        <v>3</v>
      </c>
      <c r="AW6" s="882"/>
      <c r="AX6" s="882"/>
      <c r="AY6" s="882"/>
      <c r="AZ6" s="882"/>
      <c r="BA6" s="882"/>
      <c r="BB6" s="882"/>
      <c r="BC6" s="882"/>
      <c r="BD6" s="882"/>
      <c r="BE6" s="882"/>
      <c r="BF6" s="882"/>
      <c r="BG6" s="882"/>
      <c r="BH6" s="882"/>
      <c r="BI6" s="882"/>
      <c r="BJ6" s="883"/>
      <c r="BK6" s="776"/>
    </row>
    <row r="7" spans="1:63" s="785" customFormat="1" ht="18.75" customHeight="1" x14ac:dyDescent="0.25">
      <c r="B7" s="884" t="s">
        <v>50</v>
      </c>
      <c r="C7" s="885"/>
      <c r="D7" s="886"/>
      <c r="E7" s="886"/>
      <c r="F7" s="886"/>
      <c r="G7" s="886"/>
      <c r="H7" s="886"/>
      <c r="I7" s="886"/>
      <c r="J7" s="886"/>
      <c r="K7" s="886"/>
      <c r="L7" s="886"/>
      <c r="M7" s="886"/>
      <c r="N7" s="886"/>
      <c r="O7" s="886"/>
      <c r="P7" s="886"/>
      <c r="Q7" s="886"/>
      <c r="R7" s="886"/>
      <c r="S7" s="886"/>
      <c r="T7" s="886"/>
      <c r="U7" s="886"/>
      <c r="V7" s="886"/>
      <c r="W7" s="886"/>
      <c r="X7" s="886"/>
      <c r="Y7" s="886"/>
      <c r="Z7" s="886"/>
      <c r="AA7" s="887" t="s">
        <v>51</v>
      </c>
      <c r="AB7" s="887"/>
      <c r="AC7" s="888" t="s">
        <v>1381</v>
      </c>
      <c r="AD7" s="888"/>
      <c r="AE7" s="888"/>
      <c r="AF7" s="888"/>
      <c r="AG7" s="888"/>
      <c r="AH7" s="888"/>
      <c r="AI7" s="888"/>
      <c r="AJ7" s="888"/>
      <c r="AK7" s="889" t="s">
        <v>52</v>
      </c>
      <c r="AL7" s="889"/>
      <c r="AM7" s="890"/>
      <c r="AN7" s="890"/>
      <c r="AO7" s="890"/>
      <c r="AP7" s="890"/>
      <c r="AQ7" s="890"/>
      <c r="AR7" s="890"/>
      <c r="AS7" s="890"/>
      <c r="AT7" s="890"/>
      <c r="AU7" s="891"/>
      <c r="AV7" s="891"/>
      <c r="AW7" s="891"/>
      <c r="AX7" s="891"/>
      <c r="AY7" s="891"/>
      <c r="AZ7" s="891"/>
      <c r="BA7" s="891"/>
      <c r="BB7" s="891"/>
      <c r="BC7" s="891"/>
      <c r="BD7" s="891"/>
      <c r="BE7" s="891"/>
      <c r="BF7" s="891"/>
      <c r="BG7" s="891"/>
      <c r="BH7" s="891"/>
      <c r="BI7" s="891"/>
      <c r="BJ7" s="892"/>
      <c r="BK7" s="786"/>
    </row>
    <row r="8" spans="1:63" s="785" customFormat="1" ht="18.75" customHeight="1" x14ac:dyDescent="0.25">
      <c r="B8" s="880" t="s">
        <v>53</v>
      </c>
      <c r="C8" s="881"/>
      <c r="D8" s="893"/>
      <c r="E8" s="894"/>
      <c r="F8" s="894"/>
      <c r="G8" s="894"/>
      <c r="H8" s="894"/>
      <c r="I8" s="894"/>
      <c r="J8" s="894"/>
      <c r="K8" s="894"/>
      <c r="L8" s="894"/>
      <c r="M8" s="894"/>
      <c r="N8" s="894"/>
      <c r="O8" s="894"/>
      <c r="P8" s="894"/>
      <c r="Q8" s="894"/>
      <c r="R8" s="894"/>
      <c r="S8" s="894"/>
      <c r="T8" s="894"/>
      <c r="U8" s="894"/>
      <c r="V8" s="894"/>
      <c r="W8" s="894"/>
      <c r="X8" s="894"/>
      <c r="Y8" s="894"/>
      <c r="Z8" s="894"/>
      <c r="AA8" s="894"/>
      <c r="AB8" s="894"/>
      <c r="AC8" s="894"/>
      <c r="AD8" s="894"/>
      <c r="AE8" s="894"/>
      <c r="AF8" s="894"/>
      <c r="AG8" s="894"/>
      <c r="AH8" s="894"/>
      <c r="AI8" s="894"/>
      <c r="AJ8" s="894"/>
      <c r="AK8" s="894"/>
      <c r="AL8" s="895"/>
      <c r="AM8" s="787" t="s">
        <v>54</v>
      </c>
      <c r="AN8" s="829"/>
      <c r="AO8" s="830"/>
      <c r="AP8" s="830"/>
      <c r="AQ8" s="830"/>
      <c r="AR8" s="830"/>
      <c r="AS8" s="830"/>
      <c r="AT8" s="830"/>
      <c r="AU8" s="891"/>
      <c r="AV8" s="891"/>
      <c r="AW8" s="891"/>
      <c r="AX8" s="891"/>
      <c r="AY8" s="891"/>
      <c r="AZ8" s="891"/>
      <c r="BA8" s="891"/>
      <c r="BB8" s="891"/>
      <c r="BC8" s="891"/>
      <c r="BD8" s="891"/>
      <c r="BE8" s="891"/>
      <c r="BF8" s="891"/>
      <c r="BG8" s="891"/>
      <c r="BH8" s="891"/>
      <c r="BI8" s="891"/>
      <c r="BJ8" s="892"/>
      <c r="BK8" s="786"/>
    </row>
    <row r="9" spans="1:63" s="775" customFormat="1" ht="27.75" customHeight="1" x14ac:dyDescent="0.25">
      <c r="B9" s="831" t="s">
        <v>233</v>
      </c>
      <c r="C9" s="832"/>
      <c r="D9" s="832"/>
      <c r="E9" s="832"/>
      <c r="F9" s="832"/>
      <c r="G9" s="832"/>
      <c r="H9" s="832"/>
      <c r="I9" s="832"/>
      <c r="J9" s="832"/>
      <c r="K9" s="832"/>
      <c r="L9" s="832"/>
      <c r="M9" s="832"/>
      <c r="N9" s="832"/>
      <c r="O9" s="832"/>
      <c r="P9" s="832"/>
      <c r="Q9" s="832"/>
      <c r="R9" s="832"/>
      <c r="S9" s="832"/>
      <c r="T9" s="832"/>
      <c r="U9" s="832"/>
      <c r="V9" s="832"/>
      <c r="W9" s="832"/>
      <c r="X9" s="832"/>
      <c r="Y9" s="832"/>
      <c r="Z9" s="832"/>
      <c r="AA9" s="832"/>
      <c r="AB9" s="832"/>
      <c r="AC9" s="832"/>
      <c r="AD9" s="832"/>
      <c r="AE9" s="832"/>
      <c r="AF9" s="832"/>
      <c r="AG9" s="832"/>
      <c r="AH9" s="832"/>
      <c r="AI9" s="832"/>
      <c r="AJ9" s="832"/>
      <c r="AK9" s="832"/>
      <c r="AL9" s="832"/>
      <c r="AM9" s="832"/>
      <c r="AN9" s="832"/>
      <c r="AO9" s="832"/>
      <c r="AP9" s="832"/>
      <c r="AQ9" s="832"/>
      <c r="AR9" s="832"/>
      <c r="AS9" s="832"/>
      <c r="AT9" s="832"/>
      <c r="AU9" s="833" t="s">
        <v>234</v>
      </c>
      <c r="AV9" s="834"/>
      <c r="AW9" s="834"/>
      <c r="AX9" s="834"/>
      <c r="AY9" s="834"/>
      <c r="AZ9" s="834"/>
      <c r="BA9" s="834"/>
      <c r="BB9" s="834"/>
      <c r="BC9" s="834"/>
      <c r="BD9" s="834"/>
      <c r="BE9" s="834"/>
      <c r="BF9" s="834"/>
      <c r="BG9" s="834"/>
      <c r="BH9" s="834"/>
      <c r="BI9" s="834"/>
      <c r="BJ9" s="835"/>
    </row>
    <row r="10" spans="1:63" s="774" customFormat="1" ht="25.5" customHeight="1" x14ac:dyDescent="0.25">
      <c r="B10" s="872"/>
      <c r="C10" s="873"/>
      <c r="D10" s="873"/>
      <c r="E10" s="873" t="s">
        <v>55</v>
      </c>
      <c r="F10" s="873"/>
      <c r="G10" s="873"/>
      <c r="H10" s="873"/>
      <c r="I10" s="873"/>
      <c r="J10" s="873"/>
      <c r="K10" s="873"/>
      <c r="L10" s="873"/>
      <c r="M10" s="873"/>
      <c r="N10" s="873"/>
      <c r="O10" s="873"/>
      <c r="P10" s="873"/>
      <c r="Q10" s="873"/>
      <c r="R10" s="873"/>
      <c r="S10" s="873"/>
      <c r="T10" s="873"/>
      <c r="U10" s="873" t="s">
        <v>56</v>
      </c>
      <c r="V10" s="873"/>
      <c r="W10" s="873"/>
      <c r="X10" s="873"/>
      <c r="Y10" s="873"/>
      <c r="Z10" s="873"/>
      <c r="AA10" s="873"/>
      <c r="AB10" s="873"/>
      <c r="AC10" s="873"/>
      <c r="AD10" s="873"/>
      <c r="AE10" s="873"/>
      <c r="AF10" s="873"/>
      <c r="AG10" s="873"/>
      <c r="AH10" s="873"/>
      <c r="AI10" s="873"/>
      <c r="AJ10" s="873"/>
      <c r="AK10" s="873"/>
      <c r="AL10" s="873"/>
      <c r="AM10" s="873"/>
      <c r="AN10" s="873"/>
      <c r="AO10" s="873"/>
      <c r="AP10" s="873"/>
      <c r="AQ10" s="873"/>
      <c r="AR10" s="873"/>
      <c r="AS10" s="873"/>
      <c r="AT10" s="873"/>
      <c r="AU10" s="874"/>
      <c r="AV10" s="874"/>
      <c r="AW10" s="874"/>
      <c r="AX10" s="874"/>
      <c r="AY10" s="874"/>
      <c r="AZ10" s="874"/>
      <c r="BA10" s="874"/>
      <c r="BB10" s="874"/>
      <c r="BC10" s="874"/>
      <c r="BD10" s="874"/>
      <c r="BE10" s="874"/>
      <c r="BF10" s="874"/>
      <c r="BG10" s="874"/>
      <c r="BH10" s="874"/>
      <c r="BI10" s="874"/>
      <c r="BJ10" s="875"/>
      <c r="BK10" s="775"/>
    </row>
    <row r="11" spans="1:63" s="788" customFormat="1" ht="25.5" customHeight="1" x14ac:dyDescent="0.25">
      <c r="B11" s="876" t="s">
        <v>57</v>
      </c>
      <c r="C11" s="876" t="s">
        <v>58</v>
      </c>
      <c r="D11" s="876" t="s">
        <v>59</v>
      </c>
      <c r="E11" s="868" t="s">
        <v>60</v>
      </c>
      <c r="F11" s="868"/>
      <c r="G11" s="868"/>
      <c r="H11" s="868" t="s">
        <v>61</v>
      </c>
      <c r="I11" s="868"/>
      <c r="J11" s="868"/>
      <c r="K11" s="868" t="s">
        <v>62</v>
      </c>
      <c r="L11" s="868"/>
      <c r="M11" s="868"/>
      <c r="N11" s="868" t="s">
        <v>63</v>
      </c>
      <c r="O11" s="868"/>
      <c r="P11" s="868"/>
      <c r="Q11" s="868" t="s">
        <v>64</v>
      </c>
      <c r="R11" s="868"/>
      <c r="S11" s="868"/>
      <c r="T11" s="791" t="s">
        <v>65</v>
      </c>
      <c r="U11" s="878" t="s">
        <v>66</v>
      </c>
      <c r="V11" s="878" t="s">
        <v>67</v>
      </c>
      <c r="W11" s="878" t="s">
        <v>68</v>
      </c>
      <c r="X11" s="868" t="s">
        <v>69</v>
      </c>
      <c r="Y11" s="868"/>
      <c r="Z11" s="870" t="s">
        <v>70</v>
      </c>
      <c r="AA11" s="868" t="s">
        <v>71</v>
      </c>
      <c r="AB11" s="868" t="s">
        <v>72</v>
      </c>
      <c r="AC11" s="868" t="s">
        <v>73</v>
      </c>
      <c r="AD11" s="868" t="s">
        <v>74</v>
      </c>
      <c r="AE11" s="868" t="s">
        <v>75</v>
      </c>
      <c r="AF11" s="868" t="s">
        <v>76</v>
      </c>
      <c r="AG11" s="868"/>
      <c r="AH11" s="868"/>
      <c r="AI11" s="868" t="s">
        <v>77</v>
      </c>
      <c r="AJ11" s="868" t="s">
        <v>78</v>
      </c>
      <c r="AK11" s="862" t="s">
        <v>79</v>
      </c>
      <c r="AL11" s="863"/>
      <c r="AM11" s="863"/>
      <c r="AN11" s="863"/>
      <c r="AO11" s="863"/>
      <c r="AP11" s="863"/>
      <c r="AQ11" s="864"/>
      <c r="AR11" s="865" t="s">
        <v>80</v>
      </c>
      <c r="AS11" s="865" t="s">
        <v>81</v>
      </c>
      <c r="AT11" s="865" t="s">
        <v>82</v>
      </c>
      <c r="AU11" s="867" t="s">
        <v>83</v>
      </c>
      <c r="AV11" s="860" t="s">
        <v>83</v>
      </c>
      <c r="AW11" s="860" t="s">
        <v>83</v>
      </c>
      <c r="AX11" s="860" t="s">
        <v>83</v>
      </c>
      <c r="AY11" s="860" t="s">
        <v>84</v>
      </c>
      <c r="AZ11" s="860" t="s">
        <v>83</v>
      </c>
      <c r="BA11" s="860" t="s">
        <v>83</v>
      </c>
      <c r="BB11" s="860" t="s">
        <v>83</v>
      </c>
      <c r="BC11" s="860" t="s">
        <v>85</v>
      </c>
      <c r="BD11" s="860" t="s">
        <v>85</v>
      </c>
      <c r="BE11" s="860" t="s">
        <v>85</v>
      </c>
      <c r="BF11" s="860" t="s">
        <v>85</v>
      </c>
      <c r="BG11" s="860" t="s">
        <v>86</v>
      </c>
      <c r="BH11" s="860" t="s">
        <v>85</v>
      </c>
      <c r="BI11" s="860" t="s">
        <v>85</v>
      </c>
      <c r="BJ11" s="861" t="s">
        <v>85</v>
      </c>
    </row>
    <row r="12" spans="1:63" s="788" customFormat="1" ht="52.5" customHeight="1" thickBot="1" x14ac:dyDescent="0.3">
      <c r="B12" s="877"/>
      <c r="C12" s="877"/>
      <c r="D12" s="877"/>
      <c r="E12" s="793" t="s">
        <v>87</v>
      </c>
      <c r="F12" s="793" t="s">
        <v>88</v>
      </c>
      <c r="G12" s="793" t="s">
        <v>89</v>
      </c>
      <c r="H12" s="793" t="s">
        <v>87</v>
      </c>
      <c r="I12" s="793" t="s">
        <v>88</v>
      </c>
      <c r="J12" s="793" t="s">
        <v>89</v>
      </c>
      <c r="K12" s="793" t="s">
        <v>87</v>
      </c>
      <c r="L12" s="793" t="s">
        <v>88</v>
      </c>
      <c r="M12" s="793" t="s">
        <v>89</v>
      </c>
      <c r="N12" s="793" t="s">
        <v>87</v>
      </c>
      <c r="O12" s="793" t="s">
        <v>88</v>
      </c>
      <c r="P12" s="793" t="s">
        <v>89</v>
      </c>
      <c r="Q12" s="793" t="s">
        <v>87</v>
      </c>
      <c r="R12" s="793" t="s">
        <v>88</v>
      </c>
      <c r="S12" s="793" t="s">
        <v>89</v>
      </c>
      <c r="T12" s="789">
        <f>SUM(T13:T19)</f>
        <v>0.23636363636363639</v>
      </c>
      <c r="U12" s="879"/>
      <c r="V12" s="879"/>
      <c r="W12" s="879"/>
      <c r="X12" s="790" t="s">
        <v>90</v>
      </c>
      <c r="Y12" s="790" t="s">
        <v>91</v>
      </c>
      <c r="Z12" s="871"/>
      <c r="AA12" s="869"/>
      <c r="AB12" s="869"/>
      <c r="AC12" s="869"/>
      <c r="AD12" s="869"/>
      <c r="AE12" s="868"/>
      <c r="AF12" s="790" t="s">
        <v>92</v>
      </c>
      <c r="AG12" s="790" t="s">
        <v>93</v>
      </c>
      <c r="AH12" s="790" t="s">
        <v>94</v>
      </c>
      <c r="AI12" s="868"/>
      <c r="AJ12" s="868"/>
      <c r="AK12" s="790" t="s">
        <v>95</v>
      </c>
      <c r="AL12" s="790" t="s">
        <v>96</v>
      </c>
      <c r="AM12" s="790" t="s">
        <v>97</v>
      </c>
      <c r="AN12" s="790" t="s">
        <v>98</v>
      </c>
      <c r="AO12" s="790" t="s">
        <v>99</v>
      </c>
      <c r="AP12" s="790" t="s">
        <v>100</v>
      </c>
      <c r="AQ12" s="790" t="s">
        <v>101</v>
      </c>
      <c r="AR12" s="866"/>
      <c r="AS12" s="866"/>
      <c r="AT12" s="866"/>
      <c r="AU12" s="792" t="s">
        <v>102</v>
      </c>
      <c r="AV12" s="792" t="s">
        <v>103</v>
      </c>
      <c r="AW12" s="792" t="s">
        <v>104</v>
      </c>
      <c r="AX12" s="792" t="s">
        <v>105</v>
      </c>
      <c r="AY12" s="792" t="s">
        <v>102</v>
      </c>
      <c r="AZ12" s="792" t="s">
        <v>103</v>
      </c>
      <c r="BA12" s="792" t="s">
        <v>104</v>
      </c>
      <c r="BB12" s="792" t="s">
        <v>105</v>
      </c>
      <c r="BC12" s="792" t="s">
        <v>102</v>
      </c>
      <c r="BD12" s="792" t="s">
        <v>103</v>
      </c>
      <c r="BE12" s="792" t="s">
        <v>104</v>
      </c>
      <c r="BF12" s="792" t="s">
        <v>105</v>
      </c>
      <c r="BG12" s="792" t="s">
        <v>102</v>
      </c>
      <c r="BH12" s="792" t="s">
        <v>103</v>
      </c>
      <c r="BI12" s="792" t="s">
        <v>104</v>
      </c>
      <c r="BJ12" s="792" t="s">
        <v>106</v>
      </c>
    </row>
    <row r="13" spans="1:63" s="349" customFormat="1" ht="116.25" customHeight="1" x14ac:dyDescent="0.25">
      <c r="B13" s="284">
        <v>1</v>
      </c>
      <c r="C13" s="285" t="s">
        <v>982</v>
      </c>
      <c r="D13" s="286">
        <v>0.2</v>
      </c>
      <c r="E13" s="299">
        <v>1</v>
      </c>
      <c r="F13" s="300">
        <v>1</v>
      </c>
      <c r="G13" s="289">
        <f>IF(ISERROR(F13/E13),"",(F13/E13))</f>
        <v>1</v>
      </c>
      <c r="H13" s="287">
        <v>1</v>
      </c>
      <c r="I13" s="288"/>
      <c r="J13" s="289">
        <f>IF(ISERROR(I13/H13),"",(I13/H13))</f>
        <v>0</v>
      </c>
      <c r="K13" s="287">
        <v>1</v>
      </c>
      <c r="L13" s="288"/>
      <c r="M13" s="289">
        <f>IF(ISERROR(L13/K13),"",(L13/K13))</f>
        <v>0</v>
      </c>
      <c r="N13" s="287">
        <v>1</v>
      </c>
      <c r="O13" s="288"/>
      <c r="P13" s="289">
        <f>IF(ISERROR(O13/N13),"",(O13/N13))</f>
        <v>0</v>
      </c>
      <c r="Q13" s="290">
        <f>SUM(E13,H13,K13,N13)</f>
        <v>4</v>
      </c>
      <c r="R13" s="300">
        <f>IFERROR(AVERAGE(F13,I13,L13,O13),"")</f>
        <v>1</v>
      </c>
      <c r="S13" s="291">
        <f>IF((IF(ISERROR(R13/Q13),0,(R13/Q13)))&gt;1,1,(IF(ISERROR(R13/Q13),0,(R13/Q13))))</f>
        <v>0.25</v>
      </c>
      <c r="T13" s="291">
        <f>S13*D13</f>
        <v>0.05</v>
      </c>
      <c r="U13" s="285" t="s">
        <v>983</v>
      </c>
      <c r="V13" s="285" t="s">
        <v>984</v>
      </c>
      <c r="W13" s="289" t="s">
        <v>131</v>
      </c>
      <c r="X13" s="289" t="s">
        <v>985</v>
      </c>
      <c r="Y13" s="289" t="s">
        <v>986</v>
      </c>
      <c r="Z13" s="292" t="s">
        <v>113</v>
      </c>
      <c r="AA13" s="289" t="s">
        <v>887</v>
      </c>
      <c r="AB13" s="292" t="s">
        <v>115</v>
      </c>
      <c r="AC13" s="292" t="s">
        <v>110</v>
      </c>
      <c r="AD13" s="292" t="s">
        <v>116</v>
      </c>
      <c r="AE13" s="292" t="s">
        <v>117</v>
      </c>
      <c r="AF13" s="289" t="s">
        <v>133</v>
      </c>
      <c r="AG13" s="124">
        <v>2022</v>
      </c>
      <c r="AH13" s="289" t="s">
        <v>133</v>
      </c>
      <c r="AI13" s="292" t="s">
        <v>119</v>
      </c>
      <c r="AJ13" s="292" t="s">
        <v>120</v>
      </c>
      <c r="AK13" s="293" t="s">
        <v>121</v>
      </c>
      <c r="AL13" s="294" t="s">
        <v>987</v>
      </c>
      <c r="AM13" s="295" t="s">
        <v>940</v>
      </c>
      <c r="AN13" s="296"/>
      <c r="AO13" s="297" t="s">
        <v>988</v>
      </c>
      <c r="AP13" s="294" t="s">
        <v>150</v>
      </c>
      <c r="AQ13" s="294" t="s">
        <v>151</v>
      </c>
      <c r="AR13" s="285" t="s">
        <v>989</v>
      </c>
      <c r="AS13" s="285"/>
      <c r="AT13" s="298" t="s">
        <v>981</v>
      </c>
      <c r="AU13" s="299">
        <v>1</v>
      </c>
      <c r="AV13" s="300">
        <v>1</v>
      </c>
      <c r="AW13" s="709" t="s">
        <v>990</v>
      </c>
      <c r="AX13" s="709" t="s">
        <v>991</v>
      </c>
      <c r="AY13" s="299"/>
      <c r="AZ13" s="299"/>
      <c r="BA13" s="302"/>
      <c r="BB13" s="302"/>
      <c r="BC13" s="300"/>
      <c r="BD13" s="300"/>
      <c r="BE13" s="301"/>
      <c r="BF13" s="301"/>
      <c r="BG13" s="303"/>
      <c r="BH13" s="299"/>
      <c r="BI13" s="304"/>
      <c r="BJ13" s="305"/>
    </row>
    <row r="14" spans="1:63" s="349" customFormat="1" ht="108" x14ac:dyDescent="0.25">
      <c r="B14" s="74">
        <v>2</v>
      </c>
      <c r="C14" s="75" t="s">
        <v>992</v>
      </c>
      <c r="D14" s="76">
        <v>0.2</v>
      </c>
      <c r="E14" s="267">
        <v>1</v>
      </c>
      <c r="F14" s="88">
        <v>1</v>
      </c>
      <c r="G14" s="79">
        <f>IF(ISERROR(F14/E14),"",(F14/E14))</f>
        <v>1</v>
      </c>
      <c r="H14" s="267">
        <v>1</v>
      </c>
      <c r="I14" s="78"/>
      <c r="J14" s="79">
        <f>IF(ISERROR(I14/H14),"",(I14/H14))</f>
        <v>0</v>
      </c>
      <c r="K14" s="267">
        <v>1</v>
      </c>
      <c r="L14" s="78"/>
      <c r="M14" s="79">
        <f>IF(ISERROR(L14/K14),"",(L14/K14))</f>
        <v>0</v>
      </c>
      <c r="N14" s="267">
        <v>1</v>
      </c>
      <c r="O14" s="78"/>
      <c r="P14" s="79">
        <f>IF(ISERROR(O14/N14),"",(O14/N14))</f>
        <v>0</v>
      </c>
      <c r="Q14" s="267">
        <f t="shared" ref="Q14:Q17" si="0">SUM(E14,H14,K14,N14)</f>
        <v>4</v>
      </c>
      <c r="R14" s="88">
        <f>IFERROR(AVERAGE(F14,I14,L14,O14),"")</f>
        <v>1</v>
      </c>
      <c r="S14" s="80">
        <f>IF((IF(ISERROR(R14/Q14),0,(R14/Q14)))&gt;1,1,(IF(ISERROR(R14/Q14),0,(R14/Q14))))</f>
        <v>0.25</v>
      </c>
      <c r="T14" s="80">
        <f t="shared" ref="T14:T17" si="1">S14*D14</f>
        <v>0.05</v>
      </c>
      <c r="U14" s="75" t="s">
        <v>993</v>
      </c>
      <c r="V14" s="75" t="s">
        <v>994</v>
      </c>
      <c r="W14" s="79" t="s">
        <v>131</v>
      </c>
      <c r="X14" s="79" t="s">
        <v>995</v>
      </c>
      <c r="Y14" s="79" t="s">
        <v>996</v>
      </c>
      <c r="Z14" s="82" t="s">
        <v>113</v>
      </c>
      <c r="AA14" s="79" t="s">
        <v>887</v>
      </c>
      <c r="AB14" s="82" t="s">
        <v>115</v>
      </c>
      <c r="AC14" s="82" t="s">
        <v>110</v>
      </c>
      <c r="AD14" s="82" t="s">
        <v>116</v>
      </c>
      <c r="AE14" s="82" t="s">
        <v>117</v>
      </c>
      <c r="AF14" s="82" t="s">
        <v>133</v>
      </c>
      <c r="AG14" s="82">
        <v>2022</v>
      </c>
      <c r="AH14" s="82" t="s">
        <v>133</v>
      </c>
      <c r="AI14" s="82" t="s">
        <v>119</v>
      </c>
      <c r="AJ14" s="82" t="s">
        <v>120</v>
      </c>
      <c r="AK14" s="306" t="s">
        <v>121</v>
      </c>
      <c r="AL14" s="84" t="s">
        <v>987</v>
      </c>
      <c r="AM14" s="307" t="s">
        <v>940</v>
      </c>
      <c r="AN14" s="83"/>
      <c r="AO14" s="308" t="s">
        <v>988</v>
      </c>
      <c r="AP14" s="84" t="s">
        <v>150</v>
      </c>
      <c r="AQ14" s="84" t="s">
        <v>150</v>
      </c>
      <c r="AR14" s="75" t="s">
        <v>989</v>
      </c>
      <c r="AS14" s="75"/>
      <c r="AT14" s="309" t="s">
        <v>981</v>
      </c>
      <c r="AU14" s="267">
        <v>1</v>
      </c>
      <c r="AV14" s="88">
        <v>1</v>
      </c>
      <c r="AW14" s="710" t="s">
        <v>997</v>
      </c>
      <c r="AX14" s="710" t="s">
        <v>998</v>
      </c>
      <c r="AY14" s="87"/>
      <c r="AZ14" s="87"/>
      <c r="BA14" s="81"/>
      <c r="BB14" s="81"/>
      <c r="BC14" s="88"/>
      <c r="BD14" s="88"/>
      <c r="BE14" s="89"/>
      <c r="BF14" s="89"/>
      <c r="BG14" s="87"/>
      <c r="BH14" s="87"/>
      <c r="BI14" s="310"/>
      <c r="BJ14" s="96"/>
    </row>
    <row r="15" spans="1:63" s="349" customFormat="1" ht="108" x14ac:dyDescent="0.25">
      <c r="B15" s="74">
        <v>3</v>
      </c>
      <c r="C15" s="75" t="s">
        <v>999</v>
      </c>
      <c r="D15" s="76">
        <v>0.2</v>
      </c>
      <c r="E15" s="236">
        <v>1</v>
      </c>
      <c r="F15" s="236">
        <v>1</v>
      </c>
      <c r="G15" s="79">
        <f t="shared" ref="G15:G17" si="2">IF(ISERROR(F15/E15),"",(F15/E15))</f>
        <v>1</v>
      </c>
      <c r="H15" s="78">
        <f t="shared" ref="H15:H16" si="3">E15</f>
        <v>1</v>
      </c>
      <c r="I15" s="78">
        <v>0</v>
      </c>
      <c r="J15" s="79">
        <f t="shared" ref="J15:J17" si="4">IF(ISERROR(I15/H15),"",(I15/H15))</f>
        <v>0</v>
      </c>
      <c r="K15" s="78">
        <f t="shared" ref="K15:K17" si="5">H15</f>
        <v>1</v>
      </c>
      <c r="L15" s="78">
        <v>0</v>
      </c>
      <c r="M15" s="79">
        <f t="shared" ref="M15:M17" si="6">IF(ISERROR(L15/K15),"",(L15/K15))</f>
        <v>0</v>
      </c>
      <c r="N15" s="78">
        <f t="shared" ref="N15:N17" si="7">K15</f>
        <v>1</v>
      </c>
      <c r="O15" s="78">
        <v>0</v>
      </c>
      <c r="P15" s="79">
        <f t="shared" ref="P15:P17" si="8">IF(ISERROR(O15/N15),"",(O15/N15))</f>
        <v>0</v>
      </c>
      <c r="Q15" s="78">
        <f t="shared" ref="Q15" si="9">AVERAGE(E15,H15,K15,N15)</f>
        <v>1</v>
      </c>
      <c r="R15" s="236">
        <f>IFERROR(AVERAGE(F15,I15,L15,O15),"")</f>
        <v>0.25</v>
      </c>
      <c r="S15" s="80">
        <f>IF((IF(ISERROR(R15/Q15),0,(R15/Q15)))&gt;1,1,(IF(ISERROR(R15/Q15),0,(R15/Q15))))</f>
        <v>0.25</v>
      </c>
      <c r="T15" s="80">
        <f t="shared" si="1"/>
        <v>0.05</v>
      </c>
      <c r="U15" s="75" t="s">
        <v>1000</v>
      </c>
      <c r="V15" s="75" t="s">
        <v>1001</v>
      </c>
      <c r="W15" s="79" t="s">
        <v>1002</v>
      </c>
      <c r="X15" s="79" t="s">
        <v>1003</v>
      </c>
      <c r="Y15" s="79" t="s">
        <v>1004</v>
      </c>
      <c r="Z15" s="82" t="s">
        <v>113</v>
      </c>
      <c r="AA15" s="79" t="s">
        <v>887</v>
      </c>
      <c r="AB15" s="82" t="s">
        <v>115</v>
      </c>
      <c r="AC15" s="82" t="s">
        <v>110</v>
      </c>
      <c r="AD15" s="82" t="s">
        <v>497</v>
      </c>
      <c r="AE15" s="82" t="s">
        <v>117</v>
      </c>
      <c r="AF15" s="262">
        <v>1</v>
      </c>
      <c r="AG15" s="82">
        <v>2022</v>
      </c>
      <c r="AH15" s="82">
        <v>2021</v>
      </c>
      <c r="AI15" s="82" t="s">
        <v>119</v>
      </c>
      <c r="AJ15" s="82" t="s">
        <v>120</v>
      </c>
      <c r="AK15" s="306" t="s">
        <v>121</v>
      </c>
      <c r="AL15" s="84" t="s">
        <v>987</v>
      </c>
      <c r="AM15" s="307" t="s">
        <v>940</v>
      </c>
      <c r="AN15" s="83"/>
      <c r="AO15" s="308" t="s">
        <v>988</v>
      </c>
      <c r="AP15" s="84" t="s">
        <v>246</v>
      </c>
      <c r="AQ15" s="84" t="s">
        <v>447</v>
      </c>
      <c r="AR15" s="75" t="s">
        <v>1005</v>
      </c>
      <c r="AS15" s="75"/>
      <c r="AT15" s="311" t="s">
        <v>981</v>
      </c>
      <c r="AU15" s="236">
        <v>1</v>
      </c>
      <c r="AV15" s="236">
        <v>1</v>
      </c>
      <c r="AW15" s="710" t="s">
        <v>1006</v>
      </c>
      <c r="AX15" s="710" t="s">
        <v>1007</v>
      </c>
      <c r="AY15" s="87"/>
      <c r="AZ15" s="87"/>
      <c r="BA15" s="81"/>
      <c r="BB15" s="81"/>
      <c r="BC15" s="88"/>
      <c r="BD15" s="88"/>
      <c r="BE15" s="312"/>
      <c r="BF15" s="89"/>
      <c r="BG15" s="87"/>
      <c r="BH15" s="87"/>
      <c r="BI15" s="310"/>
      <c r="BJ15" s="96"/>
    </row>
    <row r="16" spans="1:63" s="349" customFormat="1" ht="108" x14ac:dyDescent="0.25">
      <c r="B16" s="74">
        <v>4</v>
      </c>
      <c r="C16" s="75" t="s">
        <v>1008</v>
      </c>
      <c r="D16" s="76">
        <v>0.2</v>
      </c>
      <c r="E16" s="261">
        <v>23.79</v>
      </c>
      <c r="F16" s="261">
        <v>23.79</v>
      </c>
      <c r="G16" s="79">
        <f t="shared" si="2"/>
        <v>1</v>
      </c>
      <c r="H16" s="267">
        <f t="shared" si="3"/>
        <v>23.79</v>
      </c>
      <c r="I16" s="78">
        <v>0</v>
      </c>
      <c r="J16" s="79">
        <f t="shared" si="4"/>
        <v>0</v>
      </c>
      <c r="K16" s="267">
        <f t="shared" si="5"/>
        <v>23.79</v>
      </c>
      <c r="L16" s="78">
        <v>0</v>
      </c>
      <c r="M16" s="79">
        <f t="shared" si="6"/>
        <v>0</v>
      </c>
      <c r="N16" s="267">
        <f t="shared" si="7"/>
        <v>23.79</v>
      </c>
      <c r="O16" s="78">
        <v>0</v>
      </c>
      <c r="P16" s="79">
        <f t="shared" si="8"/>
        <v>0</v>
      </c>
      <c r="Q16" s="267">
        <f t="shared" si="0"/>
        <v>95.16</v>
      </c>
      <c r="R16" s="261">
        <f>IF((F16+I16+L16+O16)=0,"",((F16+I16+L16+O16)))</f>
        <v>23.79</v>
      </c>
      <c r="S16" s="80">
        <f t="shared" ref="S16:S17" si="10">IF((IF(ISERROR(R16/Q16),0,(R16/Q16)))&gt;1,1,(IF(ISERROR(R16/Q16),0,(R16/Q16))))</f>
        <v>0.25</v>
      </c>
      <c r="T16" s="80">
        <f t="shared" si="1"/>
        <v>0.05</v>
      </c>
      <c r="U16" s="75" t="s">
        <v>1009</v>
      </c>
      <c r="V16" s="75" t="s">
        <v>1010</v>
      </c>
      <c r="W16" s="79" t="s">
        <v>1011</v>
      </c>
      <c r="X16" s="81" t="s">
        <v>1012</v>
      </c>
      <c r="Y16" s="81" t="s">
        <v>1013</v>
      </c>
      <c r="Z16" s="82" t="s">
        <v>113</v>
      </c>
      <c r="AA16" s="79" t="s">
        <v>887</v>
      </c>
      <c r="AB16" s="82" t="s">
        <v>115</v>
      </c>
      <c r="AC16" s="82" t="s">
        <v>110</v>
      </c>
      <c r="AD16" s="82" t="s">
        <v>148</v>
      </c>
      <c r="AE16" s="82" t="s">
        <v>117</v>
      </c>
      <c r="AF16" s="251">
        <v>40</v>
      </c>
      <c r="AG16" s="82">
        <v>2022</v>
      </c>
      <c r="AH16" s="82">
        <v>2021</v>
      </c>
      <c r="AI16" s="82" t="s">
        <v>119</v>
      </c>
      <c r="AJ16" s="82" t="s">
        <v>120</v>
      </c>
      <c r="AK16" s="306" t="s">
        <v>121</v>
      </c>
      <c r="AL16" s="84" t="s">
        <v>987</v>
      </c>
      <c r="AM16" s="307" t="s">
        <v>940</v>
      </c>
      <c r="AN16" s="83"/>
      <c r="AO16" s="308" t="s">
        <v>988</v>
      </c>
      <c r="AP16" s="84" t="s">
        <v>1014</v>
      </c>
      <c r="AQ16" s="84" t="s">
        <v>1015</v>
      </c>
      <c r="AR16" s="75" t="s">
        <v>1016</v>
      </c>
      <c r="AS16" s="75"/>
      <c r="AT16" s="311" t="s">
        <v>981</v>
      </c>
      <c r="AU16" s="261">
        <v>23.79</v>
      </c>
      <c r="AV16" s="261">
        <v>23.79</v>
      </c>
      <c r="AW16" s="710" t="s">
        <v>1017</v>
      </c>
      <c r="AX16" s="710" t="s">
        <v>1018</v>
      </c>
      <c r="AY16" s="87"/>
      <c r="AZ16" s="87"/>
      <c r="BA16" s="81"/>
      <c r="BB16" s="81"/>
      <c r="BC16" s="88"/>
      <c r="BD16" s="88"/>
      <c r="BE16" s="312"/>
      <c r="BF16" s="89"/>
      <c r="BG16" s="87"/>
      <c r="BH16" s="87"/>
      <c r="BI16" s="310"/>
      <c r="BJ16" s="96"/>
    </row>
    <row r="17" spans="2:63" s="349" customFormat="1" ht="153" customHeight="1" x14ac:dyDescent="0.25">
      <c r="B17" s="74">
        <v>5</v>
      </c>
      <c r="C17" s="75" t="s">
        <v>1019</v>
      </c>
      <c r="D17" s="76">
        <v>0.2</v>
      </c>
      <c r="E17" s="90">
        <v>2</v>
      </c>
      <c r="F17" s="88">
        <v>2</v>
      </c>
      <c r="G17" s="79">
        <f t="shared" si="2"/>
        <v>1</v>
      </c>
      <c r="H17" s="267">
        <v>3</v>
      </c>
      <c r="I17" s="78"/>
      <c r="J17" s="79">
        <f t="shared" si="4"/>
        <v>0</v>
      </c>
      <c r="K17" s="267">
        <f t="shared" si="5"/>
        <v>3</v>
      </c>
      <c r="L17" s="78"/>
      <c r="M17" s="79">
        <f t="shared" si="6"/>
        <v>0</v>
      </c>
      <c r="N17" s="267">
        <f t="shared" si="7"/>
        <v>3</v>
      </c>
      <c r="O17" s="78"/>
      <c r="P17" s="79">
        <f t="shared" si="8"/>
        <v>0</v>
      </c>
      <c r="Q17" s="267">
        <f t="shared" si="0"/>
        <v>11</v>
      </c>
      <c r="R17" s="88">
        <f>IF((F17+I17+L17+O17)=0,"",((F17+I17+L17+O17)))</f>
        <v>2</v>
      </c>
      <c r="S17" s="80">
        <f t="shared" si="10"/>
        <v>0.18181818181818182</v>
      </c>
      <c r="T17" s="80">
        <f t="shared" si="1"/>
        <v>3.6363636363636369E-2</v>
      </c>
      <c r="U17" s="75" t="s">
        <v>1020</v>
      </c>
      <c r="V17" s="75" t="s">
        <v>1021</v>
      </c>
      <c r="W17" s="79" t="s">
        <v>1022</v>
      </c>
      <c r="X17" s="79" t="s">
        <v>995</v>
      </c>
      <c r="Y17" s="79" t="s">
        <v>996</v>
      </c>
      <c r="Z17" s="82" t="s">
        <v>113</v>
      </c>
      <c r="AA17" s="79" t="s">
        <v>887</v>
      </c>
      <c r="AB17" s="82" t="s">
        <v>115</v>
      </c>
      <c r="AC17" s="82" t="s">
        <v>110</v>
      </c>
      <c r="AD17" s="82" t="s">
        <v>148</v>
      </c>
      <c r="AE17" s="82" t="s">
        <v>117</v>
      </c>
      <c r="AF17" s="251" t="s">
        <v>133</v>
      </c>
      <c r="AG17" s="82">
        <v>2022</v>
      </c>
      <c r="AH17" s="82" t="s">
        <v>133</v>
      </c>
      <c r="AI17" s="82" t="s">
        <v>119</v>
      </c>
      <c r="AJ17" s="82" t="s">
        <v>120</v>
      </c>
      <c r="AK17" s="306" t="s">
        <v>121</v>
      </c>
      <c r="AL17" s="84" t="s">
        <v>987</v>
      </c>
      <c r="AM17" s="307" t="s">
        <v>940</v>
      </c>
      <c r="AN17" s="83"/>
      <c r="AO17" s="308" t="s">
        <v>988</v>
      </c>
      <c r="AP17" s="84" t="s">
        <v>150</v>
      </c>
      <c r="AQ17" s="84" t="s">
        <v>151</v>
      </c>
      <c r="AR17" s="75" t="s">
        <v>989</v>
      </c>
      <c r="AS17" s="75"/>
      <c r="AT17" s="311" t="s">
        <v>981</v>
      </c>
      <c r="AU17" s="90">
        <v>2</v>
      </c>
      <c r="AV17" s="88">
        <v>2</v>
      </c>
      <c r="AW17" s="710" t="s">
        <v>1023</v>
      </c>
      <c r="AX17" s="710" t="s">
        <v>1024</v>
      </c>
      <c r="AY17" s="87"/>
      <c r="AZ17" s="87"/>
      <c r="BA17" s="81"/>
      <c r="BB17" s="81"/>
      <c r="BC17" s="88"/>
      <c r="BD17" s="88"/>
      <c r="BE17" s="312"/>
      <c r="BF17" s="89"/>
      <c r="BG17" s="87"/>
      <c r="BH17" s="87"/>
      <c r="BI17" s="310"/>
      <c r="BJ17" s="96"/>
    </row>
    <row r="18" spans="2:63" s="348" customFormat="1" ht="63.75" hidden="1" customHeight="1" x14ac:dyDescent="0.25">
      <c r="B18" s="313"/>
      <c r="C18" s="31"/>
      <c r="D18" s="30"/>
      <c r="E18" s="314"/>
      <c r="F18" s="314"/>
      <c r="G18" s="37"/>
      <c r="H18" s="314"/>
      <c r="I18" s="314"/>
      <c r="J18" s="37"/>
      <c r="K18" s="314"/>
      <c r="L18" s="314"/>
      <c r="M18" s="37"/>
      <c r="N18" s="314"/>
      <c r="O18" s="314"/>
      <c r="P18" s="37"/>
      <c r="Q18" s="314"/>
      <c r="R18" s="314"/>
      <c r="S18" s="315"/>
      <c r="T18" s="315"/>
      <c r="U18" s="316"/>
      <c r="V18" s="317"/>
      <c r="W18" s="37"/>
      <c r="X18" s="33"/>
      <c r="Y18" s="39"/>
      <c r="Z18" s="318"/>
      <c r="AA18" s="314"/>
      <c r="AB18" s="318"/>
      <c r="AC18" s="318"/>
      <c r="AD18" s="318"/>
      <c r="AE18" s="318"/>
      <c r="AF18" s="318"/>
      <c r="AG18" s="318"/>
      <c r="AH18" s="318"/>
      <c r="AI18" s="318"/>
      <c r="AJ18" s="318"/>
      <c r="AK18" s="317"/>
      <c r="AL18" s="319"/>
      <c r="AM18" s="28"/>
      <c r="AN18" s="28"/>
      <c r="AO18" s="319"/>
      <c r="AP18" s="319"/>
      <c r="AQ18" s="319"/>
      <c r="AR18" s="317"/>
      <c r="AS18" s="317"/>
      <c r="AT18" s="320"/>
      <c r="AU18" s="321"/>
      <c r="AV18" s="321"/>
      <c r="AW18" s="322"/>
      <c r="AX18" s="322"/>
      <c r="AY18" s="321"/>
      <c r="AZ18" s="34"/>
      <c r="BA18" s="31"/>
      <c r="BB18" s="33"/>
      <c r="BC18" s="88"/>
      <c r="BD18" s="88"/>
      <c r="BE18" s="312"/>
      <c r="BF18" s="89"/>
      <c r="BG18" s="88"/>
      <c r="BH18" s="87"/>
      <c r="BI18" s="323"/>
      <c r="BJ18" s="324"/>
      <c r="BK18" s="349"/>
    </row>
    <row r="19" spans="2:63" s="348" customFormat="1" ht="63.75" hidden="1" customHeight="1" x14ac:dyDescent="0.25">
      <c r="B19" s="313"/>
      <c r="C19" s="31"/>
      <c r="D19" s="30"/>
      <c r="E19" s="314"/>
      <c r="F19" s="314"/>
      <c r="G19" s="37"/>
      <c r="H19" s="314"/>
      <c r="I19" s="314"/>
      <c r="J19" s="37"/>
      <c r="K19" s="314"/>
      <c r="L19" s="314"/>
      <c r="M19" s="37"/>
      <c r="N19" s="314"/>
      <c r="O19" s="314"/>
      <c r="P19" s="37"/>
      <c r="Q19" s="314"/>
      <c r="R19" s="314"/>
      <c r="S19" s="315"/>
      <c r="T19" s="315"/>
      <c r="U19" s="31"/>
      <c r="V19" s="317"/>
      <c r="W19" s="37"/>
      <c r="X19" s="33"/>
      <c r="Y19" s="33"/>
      <c r="Z19" s="318"/>
      <c r="AA19" s="314"/>
      <c r="AB19" s="318"/>
      <c r="AC19" s="318"/>
      <c r="AD19" s="318"/>
      <c r="AE19" s="318"/>
      <c r="AF19" s="318"/>
      <c r="AG19" s="318"/>
      <c r="AH19" s="318"/>
      <c r="AI19" s="318"/>
      <c r="AJ19" s="318"/>
      <c r="AK19" s="317"/>
      <c r="AL19" s="319"/>
      <c r="AM19" s="28"/>
      <c r="AN19" s="28"/>
      <c r="AO19" s="319"/>
      <c r="AP19" s="317"/>
      <c r="AQ19" s="317"/>
      <c r="AR19" s="317"/>
      <c r="AS19" s="317"/>
      <c r="AT19" s="320"/>
      <c r="AU19" s="321"/>
      <c r="AV19" s="321"/>
      <c r="AW19" s="325"/>
      <c r="AX19" s="325"/>
      <c r="AY19" s="34"/>
      <c r="AZ19" s="34"/>
      <c r="BA19" s="326"/>
      <c r="BB19" s="33"/>
      <c r="BC19" s="321"/>
      <c r="BD19" s="321"/>
      <c r="BE19" s="327"/>
      <c r="BF19" s="325"/>
      <c r="BG19" s="34"/>
      <c r="BH19" s="34"/>
      <c r="BI19" s="328"/>
      <c r="BJ19" s="329"/>
    </row>
    <row r="20" spans="2:63" s="350" customFormat="1" ht="63.75" hidden="1" customHeight="1" x14ac:dyDescent="0.25">
      <c r="B20" s="313"/>
      <c r="C20" s="31"/>
      <c r="D20" s="30"/>
      <c r="E20" s="314"/>
      <c r="F20" s="314"/>
      <c r="G20" s="37"/>
      <c r="H20" s="314"/>
      <c r="I20" s="314"/>
      <c r="J20" s="37"/>
      <c r="K20" s="314"/>
      <c r="L20" s="314"/>
      <c r="M20" s="37"/>
      <c r="N20" s="314"/>
      <c r="O20" s="314"/>
      <c r="P20" s="37"/>
      <c r="Q20" s="314"/>
      <c r="R20" s="314"/>
      <c r="S20" s="315"/>
      <c r="T20" s="315"/>
      <c r="U20" s="31"/>
      <c r="V20" s="317"/>
      <c r="W20" s="37"/>
      <c r="X20" s="37"/>
      <c r="Y20" s="37"/>
      <c r="Z20" s="318"/>
      <c r="AA20" s="318"/>
      <c r="AB20" s="318"/>
      <c r="AC20" s="318"/>
      <c r="AD20" s="318"/>
      <c r="AE20" s="318"/>
      <c r="AF20" s="318"/>
      <c r="AG20" s="318"/>
      <c r="AH20" s="318"/>
      <c r="AI20" s="318"/>
      <c r="AJ20" s="318"/>
      <c r="AK20" s="317"/>
      <c r="AL20" s="319"/>
      <c r="AM20" s="28"/>
      <c r="AN20" s="28"/>
      <c r="AO20" s="319"/>
      <c r="AP20" s="317"/>
      <c r="AQ20" s="317"/>
      <c r="AR20" s="330"/>
      <c r="AS20" s="330"/>
      <c r="AT20" s="320"/>
      <c r="AU20" s="321"/>
      <c r="AV20" s="321"/>
      <c r="AW20" s="325"/>
      <c r="AX20" s="325"/>
      <c r="AY20" s="34"/>
      <c r="AZ20" s="34"/>
      <c r="BA20" s="331"/>
      <c r="BB20" s="33"/>
      <c r="BC20" s="321"/>
      <c r="BD20" s="321"/>
      <c r="BE20" s="327"/>
      <c r="BF20" s="325"/>
      <c r="BG20" s="34"/>
      <c r="BH20" s="34"/>
      <c r="BI20" s="332"/>
      <c r="BJ20" s="329"/>
      <c r="BK20" s="348"/>
    </row>
    <row r="21" spans="2:63" s="350" customFormat="1" ht="63.75" hidden="1" customHeight="1" x14ac:dyDescent="0.25">
      <c r="B21" s="313"/>
      <c r="C21" s="31"/>
      <c r="D21" s="30"/>
      <c r="E21" s="314"/>
      <c r="F21" s="314"/>
      <c r="G21" s="37"/>
      <c r="H21" s="314"/>
      <c r="I21" s="314"/>
      <c r="J21" s="37"/>
      <c r="K21" s="314"/>
      <c r="L21" s="314"/>
      <c r="M21" s="37"/>
      <c r="N21" s="314"/>
      <c r="O21" s="314"/>
      <c r="P21" s="37"/>
      <c r="Q21" s="314"/>
      <c r="R21" s="314"/>
      <c r="S21" s="315"/>
      <c r="T21" s="315"/>
      <c r="U21" s="31"/>
      <c r="V21" s="317"/>
      <c r="W21" s="37"/>
      <c r="X21" s="37"/>
      <c r="Y21" s="37"/>
      <c r="Z21" s="318"/>
      <c r="AA21" s="28"/>
      <c r="AB21" s="28"/>
      <c r="AC21" s="28"/>
      <c r="AD21" s="28"/>
      <c r="AE21" s="28"/>
      <c r="AF21" s="28"/>
      <c r="AG21" s="28"/>
      <c r="AH21" s="28"/>
      <c r="AI21" s="28"/>
      <c r="AJ21" s="318"/>
      <c r="AK21" s="317"/>
      <c r="AL21" s="319"/>
      <c r="AM21" s="28"/>
      <c r="AN21" s="28"/>
      <c r="AO21" s="319"/>
      <c r="AP21" s="319"/>
      <c r="AQ21" s="319"/>
      <c r="AR21" s="317"/>
      <c r="AS21" s="317"/>
      <c r="AT21" s="320"/>
      <c r="AU21" s="321"/>
      <c r="AV21" s="321"/>
      <c r="AW21" s="333"/>
      <c r="AX21" s="325"/>
      <c r="AY21" s="34"/>
      <c r="AZ21" s="34"/>
      <c r="BA21" s="334"/>
      <c r="BB21" s="33"/>
      <c r="BC21" s="321"/>
      <c r="BD21" s="321"/>
      <c r="BE21" s="327"/>
      <c r="BF21" s="325"/>
      <c r="BG21" s="34"/>
      <c r="BH21" s="34"/>
      <c r="BI21" s="332"/>
      <c r="BJ21" s="42"/>
      <c r="BK21" s="348"/>
    </row>
    <row r="22" spans="2:63" s="350" customFormat="1" ht="63.75" hidden="1" customHeight="1" x14ac:dyDescent="0.25">
      <c r="B22" s="313"/>
      <c r="C22" s="31"/>
      <c r="D22" s="30"/>
      <c r="E22" s="314"/>
      <c r="F22" s="314"/>
      <c r="G22" s="37"/>
      <c r="H22" s="314"/>
      <c r="I22" s="314"/>
      <c r="J22" s="37"/>
      <c r="K22" s="314"/>
      <c r="L22" s="314"/>
      <c r="M22" s="37"/>
      <c r="N22" s="314"/>
      <c r="O22" s="314"/>
      <c r="P22" s="37"/>
      <c r="Q22" s="314"/>
      <c r="R22" s="314"/>
      <c r="S22" s="315"/>
      <c r="T22" s="315"/>
      <c r="U22" s="31"/>
      <c r="V22" s="317"/>
      <c r="W22" s="28"/>
      <c r="X22" s="33"/>
      <c r="Y22" s="33"/>
      <c r="Z22" s="318"/>
      <c r="AA22" s="28"/>
      <c r="AB22" s="28"/>
      <c r="AC22" s="28"/>
      <c r="AD22" s="28"/>
      <c r="AE22" s="28"/>
      <c r="AF22" s="28"/>
      <c r="AG22" s="28"/>
      <c r="AH22" s="28"/>
      <c r="AI22" s="28"/>
      <c r="AJ22" s="28"/>
      <c r="AK22" s="317"/>
      <c r="AL22" s="319"/>
      <c r="AM22" s="28"/>
      <c r="AN22" s="28"/>
      <c r="AO22" s="319"/>
      <c r="AP22" s="317"/>
      <c r="AQ22" s="317"/>
      <c r="AR22" s="319"/>
      <c r="AS22" s="319"/>
      <c r="AT22" s="320"/>
      <c r="AU22" s="321"/>
      <c r="AV22" s="321"/>
      <c r="AW22" s="325"/>
      <c r="AX22" s="325"/>
      <c r="AY22" s="34"/>
      <c r="AZ22" s="34"/>
      <c r="BA22" s="314"/>
      <c r="BB22" s="33"/>
      <c r="BC22" s="321"/>
      <c r="BD22" s="321"/>
      <c r="BE22" s="322"/>
      <c r="BF22" s="325"/>
      <c r="BG22" s="34"/>
      <c r="BH22" s="34"/>
      <c r="BI22" s="332"/>
      <c r="BJ22" s="329"/>
      <c r="BK22" s="348"/>
    </row>
    <row r="23" spans="2:63" s="350" customFormat="1" ht="63.75" hidden="1" customHeight="1" x14ac:dyDescent="0.25">
      <c r="B23" s="313"/>
      <c r="C23" s="334"/>
      <c r="D23" s="30"/>
      <c r="E23" s="28"/>
      <c r="F23" s="28"/>
      <c r="G23" s="37"/>
      <c r="H23" s="28"/>
      <c r="I23" s="28"/>
      <c r="J23" s="37"/>
      <c r="K23" s="28"/>
      <c r="L23" s="28"/>
      <c r="M23" s="37"/>
      <c r="N23" s="28"/>
      <c r="O23" s="28"/>
      <c r="P23" s="37"/>
      <c r="Q23" s="28"/>
      <c r="R23" s="28"/>
      <c r="S23" s="315"/>
      <c r="T23" s="315"/>
      <c r="U23" s="31"/>
      <c r="V23" s="317"/>
      <c r="W23" s="28"/>
      <c r="X23" s="33"/>
      <c r="Y23" s="33"/>
      <c r="Z23" s="318"/>
      <c r="AA23" s="28"/>
      <c r="AB23" s="28"/>
      <c r="AC23" s="28"/>
      <c r="AD23" s="28"/>
      <c r="AE23" s="28"/>
      <c r="AF23" s="28"/>
      <c r="AG23" s="28"/>
      <c r="AH23" s="28"/>
      <c r="AI23" s="28"/>
      <c r="AJ23" s="28"/>
      <c r="AK23" s="317"/>
      <c r="AL23" s="319"/>
      <c r="AM23" s="28"/>
      <c r="AN23" s="28"/>
      <c r="AO23" s="319"/>
      <c r="AP23" s="319"/>
      <c r="AQ23" s="319"/>
      <c r="AR23" s="319"/>
      <c r="AS23" s="319"/>
      <c r="AT23" s="320"/>
      <c r="AU23" s="321"/>
      <c r="AV23" s="321"/>
      <c r="AW23" s="327"/>
      <c r="AX23" s="327"/>
      <c r="AY23" s="34"/>
      <c r="AZ23" s="335"/>
      <c r="BA23" s="31"/>
      <c r="BB23" s="314"/>
      <c r="BC23" s="321"/>
      <c r="BD23" s="321"/>
      <c r="BE23" s="322"/>
      <c r="BF23" s="325"/>
      <c r="BG23" s="34"/>
      <c r="BH23" s="34"/>
      <c r="BI23" s="40"/>
      <c r="BJ23" s="42"/>
      <c r="BK23" s="348"/>
    </row>
    <row r="24" spans="2:63" s="350" customFormat="1" ht="63.75" hidden="1" customHeight="1" x14ac:dyDescent="0.25">
      <c r="B24" s="313"/>
      <c r="C24" s="334"/>
      <c r="D24" s="30"/>
      <c r="E24" s="28"/>
      <c r="F24" s="28"/>
      <c r="G24" s="37"/>
      <c r="H24" s="28"/>
      <c r="I24" s="28"/>
      <c r="J24" s="37"/>
      <c r="K24" s="28"/>
      <c r="L24" s="28"/>
      <c r="M24" s="37"/>
      <c r="N24" s="28"/>
      <c r="O24" s="28"/>
      <c r="P24" s="37"/>
      <c r="Q24" s="28"/>
      <c r="R24" s="28"/>
      <c r="S24" s="315"/>
      <c r="T24" s="315"/>
      <c r="U24" s="31"/>
      <c r="V24" s="317"/>
      <c r="W24" s="28"/>
      <c r="X24" s="33"/>
      <c r="Y24" s="33"/>
      <c r="Z24" s="318"/>
      <c r="AA24" s="28"/>
      <c r="AB24" s="28"/>
      <c r="AC24" s="28"/>
      <c r="AD24" s="28"/>
      <c r="AE24" s="28"/>
      <c r="AF24" s="28"/>
      <c r="AG24" s="28"/>
      <c r="AH24" s="28"/>
      <c r="AI24" s="28"/>
      <c r="AJ24" s="28"/>
      <c r="AK24" s="317"/>
      <c r="AL24" s="319"/>
      <c r="AM24" s="28"/>
      <c r="AN24" s="28"/>
      <c r="AO24" s="319"/>
      <c r="AP24" s="319"/>
      <c r="AQ24" s="319"/>
      <c r="AR24" s="319"/>
      <c r="AS24" s="319"/>
      <c r="AT24" s="320"/>
      <c r="AU24" s="321"/>
      <c r="AV24" s="321"/>
      <c r="AW24" s="325"/>
      <c r="AX24" s="325"/>
      <c r="AY24" s="34"/>
      <c r="AZ24" s="34"/>
      <c r="BA24" s="314"/>
      <c r="BB24" s="33"/>
      <c r="BC24" s="321"/>
      <c r="BD24" s="321"/>
      <c r="BE24" s="322"/>
      <c r="BF24" s="325"/>
      <c r="BG24" s="34"/>
      <c r="BH24" s="34"/>
      <c r="BI24" s="40"/>
      <c r="BJ24" s="42"/>
      <c r="BK24" s="348"/>
    </row>
    <row r="25" spans="2:63" s="350" customFormat="1" ht="63.75" hidden="1" customHeight="1" x14ac:dyDescent="0.25">
      <c r="B25" s="313"/>
      <c r="C25" s="334"/>
      <c r="D25" s="30"/>
      <c r="E25" s="28"/>
      <c r="F25" s="28"/>
      <c r="G25" s="37"/>
      <c r="H25" s="28"/>
      <c r="I25" s="28"/>
      <c r="J25" s="37"/>
      <c r="K25" s="28"/>
      <c r="L25" s="28"/>
      <c r="M25" s="37"/>
      <c r="N25" s="28"/>
      <c r="O25" s="28"/>
      <c r="P25" s="37"/>
      <c r="Q25" s="28"/>
      <c r="R25" s="28"/>
      <c r="S25" s="315"/>
      <c r="T25" s="315"/>
      <c r="U25" s="31"/>
      <c r="V25" s="317"/>
      <c r="W25" s="28"/>
      <c r="X25" s="33"/>
      <c r="Y25" s="33"/>
      <c r="Z25" s="318"/>
      <c r="AA25" s="28"/>
      <c r="AB25" s="28"/>
      <c r="AC25" s="28"/>
      <c r="AD25" s="28"/>
      <c r="AE25" s="28"/>
      <c r="AF25" s="28"/>
      <c r="AG25" s="28"/>
      <c r="AH25" s="28"/>
      <c r="AI25" s="28"/>
      <c r="AJ25" s="28"/>
      <c r="AK25" s="317"/>
      <c r="AL25" s="319"/>
      <c r="AM25" s="28"/>
      <c r="AN25" s="28"/>
      <c r="AO25" s="319"/>
      <c r="AP25" s="319"/>
      <c r="AQ25" s="319"/>
      <c r="AR25" s="319"/>
      <c r="AS25" s="319"/>
      <c r="AT25" s="320"/>
      <c r="AU25" s="321"/>
      <c r="AV25" s="321"/>
      <c r="AW25" s="327"/>
      <c r="AX25" s="327"/>
      <c r="AY25" s="34"/>
      <c r="AZ25" s="34"/>
      <c r="BA25" s="33"/>
      <c r="BB25" s="33"/>
      <c r="BC25" s="321"/>
      <c r="BD25" s="321"/>
      <c r="BE25" s="322"/>
      <c r="BF25" s="325"/>
      <c r="BG25" s="34"/>
      <c r="BH25" s="34"/>
      <c r="BI25" s="40"/>
      <c r="BJ25" s="42"/>
      <c r="BK25" s="348"/>
    </row>
    <row r="26" spans="2:63" s="350" customFormat="1" ht="63.75" hidden="1" customHeight="1" thickBot="1" x14ac:dyDescent="0.3">
      <c r="B26" s="336"/>
      <c r="C26" s="337"/>
      <c r="D26" s="52"/>
      <c r="E26" s="51"/>
      <c r="F26" s="51"/>
      <c r="G26" s="55"/>
      <c r="H26" s="51"/>
      <c r="I26" s="51"/>
      <c r="J26" s="55"/>
      <c r="K26" s="51"/>
      <c r="L26" s="51"/>
      <c r="M26" s="55"/>
      <c r="N26" s="51"/>
      <c r="O26" s="51"/>
      <c r="P26" s="55"/>
      <c r="Q26" s="51"/>
      <c r="R26" s="51"/>
      <c r="S26" s="338"/>
      <c r="T26" s="338"/>
      <c r="U26" s="54"/>
      <c r="V26" s="339"/>
      <c r="W26" s="51"/>
      <c r="X26" s="50"/>
      <c r="Y26" s="50"/>
      <c r="Z26" s="340"/>
      <c r="AA26" s="51"/>
      <c r="AB26" s="51"/>
      <c r="AC26" s="51"/>
      <c r="AD26" s="51"/>
      <c r="AE26" s="51"/>
      <c r="AF26" s="51"/>
      <c r="AG26" s="51"/>
      <c r="AH26" s="51"/>
      <c r="AI26" s="51"/>
      <c r="AJ26" s="51"/>
      <c r="AK26" s="339"/>
      <c r="AL26" s="341"/>
      <c r="AM26" s="57"/>
      <c r="AN26" s="51"/>
      <c r="AO26" s="341"/>
      <c r="AP26" s="341"/>
      <c r="AQ26" s="341"/>
      <c r="AR26" s="339"/>
      <c r="AS26" s="339"/>
      <c r="AT26" s="342"/>
      <c r="AU26" s="343"/>
      <c r="AV26" s="343"/>
      <c r="AW26" s="344"/>
      <c r="AX26" s="344"/>
      <c r="AY26" s="57"/>
      <c r="AZ26" s="57"/>
      <c r="BA26" s="50"/>
      <c r="BB26" s="50"/>
      <c r="BC26" s="343"/>
      <c r="BD26" s="343"/>
      <c r="BE26" s="345"/>
      <c r="BF26" s="344"/>
      <c r="BG26" s="57"/>
      <c r="BH26" s="57"/>
      <c r="BI26" s="49"/>
      <c r="BJ26" s="58"/>
      <c r="BK26" s="348"/>
    </row>
    <row r="27" spans="2:63" s="347" customFormat="1" ht="11.65" customHeight="1" x14ac:dyDescent="0.25">
      <c r="B27" s="350"/>
      <c r="C27" s="348"/>
      <c r="D27" s="351"/>
      <c r="E27" s="348"/>
      <c r="F27" s="348"/>
      <c r="G27" s="348"/>
      <c r="H27" s="348"/>
      <c r="I27" s="348"/>
      <c r="J27" s="348"/>
      <c r="K27" s="348"/>
      <c r="L27" s="348"/>
      <c r="M27" s="348"/>
      <c r="N27" s="348"/>
      <c r="O27" s="348"/>
      <c r="P27" s="348"/>
      <c r="Q27" s="348"/>
      <c r="R27" s="348"/>
      <c r="S27" s="348"/>
      <c r="T27" s="351"/>
      <c r="U27" s="348"/>
      <c r="V27" s="348"/>
      <c r="W27" s="348"/>
      <c r="X27" s="348"/>
      <c r="Y27" s="348"/>
      <c r="Z27" s="350"/>
      <c r="AA27" s="346"/>
      <c r="AB27" s="348"/>
      <c r="AC27" s="348"/>
      <c r="AD27" s="348"/>
      <c r="AE27" s="348"/>
      <c r="AF27" s="346"/>
      <c r="AG27" s="346"/>
      <c r="AH27" s="346"/>
      <c r="AI27" s="348"/>
      <c r="AJ27" s="348"/>
      <c r="AK27" s="348"/>
      <c r="AL27" s="346"/>
      <c r="AM27" s="346"/>
      <c r="AN27" s="346"/>
      <c r="AO27" s="346"/>
      <c r="AP27" s="348"/>
      <c r="AQ27" s="348"/>
      <c r="AR27" s="346"/>
      <c r="AS27" s="346"/>
      <c r="AT27" s="346"/>
      <c r="BE27" s="352"/>
      <c r="BF27" s="347">
        <f>12+4+2+6+6+11+4+1+5+2+5+5+8+5</f>
        <v>76</v>
      </c>
      <c r="BK27" s="346"/>
    </row>
    <row r="28" spans="2:63" s="347" customFormat="1" ht="11.65" customHeight="1" x14ac:dyDescent="0.25">
      <c r="B28" s="350"/>
      <c r="C28" s="348"/>
      <c r="D28" s="351"/>
      <c r="E28" s="348"/>
      <c r="F28" s="348"/>
      <c r="G28" s="348"/>
      <c r="H28" s="348"/>
      <c r="I28" s="348"/>
      <c r="J28" s="348"/>
      <c r="K28" s="348"/>
      <c r="L28" s="348"/>
      <c r="M28" s="348"/>
      <c r="N28" s="348"/>
      <c r="O28" s="348"/>
      <c r="P28" s="348"/>
      <c r="Q28" s="348"/>
      <c r="R28" s="348"/>
      <c r="S28" s="348"/>
      <c r="T28" s="348"/>
      <c r="U28" s="348"/>
      <c r="V28" s="348"/>
      <c r="W28" s="348"/>
      <c r="X28" s="348"/>
      <c r="Y28" s="348"/>
      <c r="Z28" s="350"/>
      <c r="AA28" s="346"/>
      <c r="AB28" s="348"/>
      <c r="AC28" s="348"/>
      <c r="AD28" s="348"/>
      <c r="AE28" s="348"/>
      <c r="AF28" s="346"/>
      <c r="AG28" s="346"/>
      <c r="AH28" s="346"/>
      <c r="AI28" s="348"/>
      <c r="AJ28" s="348"/>
      <c r="AK28" s="348"/>
      <c r="AL28" s="346"/>
      <c r="AM28" s="346"/>
      <c r="AN28" s="346"/>
      <c r="AO28" s="346"/>
      <c r="AP28" s="348"/>
      <c r="AQ28" s="348"/>
      <c r="AR28" s="346"/>
      <c r="AS28" s="346"/>
      <c r="AT28" s="346"/>
      <c r="BE28" s="352"/>
      <c r="BK28" s="346"/>
    </row>
    <row r="29" spans="2:63" s="347" customFormat="1" ht="11.65" customHeight="1" x14ac:dyDescent="0.25">
      <c r="B29" s="350"/>
      <c r="D29" s="351"/>
      <c r="E29" s="348"/>
      <c r="F29" s="348"/>
      <c r="G29" s="348"/>
      <c r="H29" s="348"/>
      <c r="I29" s="348"/>
      <c r="J29" s="348"/>
      <c r="K29" s="348"/>
      <c r="L29" s="348"/>
      <c r="M29" s="348"/>
      <c r="N29" s="348"/>
      <c r="O29" s="348"/>
      <c r="P29" s="348"/>
      <c r="Q29" s="348"/>
      <c r="R29" s="348"/>
      <c r="S29" s="348"/>
      <c r="T29" s="348"/>
      <c r="U29" s="348"/>
      <c r="V29" s="348"/>
      <c r="W29" s="348"/>
      <c r="X29" s="348"/>
      <c r="Y29" s="348"/>
      <c r="Z29" s="350"/>
      <c r="AA29" s="346"/>
      <c r="AB29" s="348"/>
      <c r="AC29" s="348"/>
      <c r="AD29" s="348"/>
      <c r="AE29" s="348"/>
      <c r="AF29" s="346"/>
      <c r="AG29" s="346"/>
      <c r="AH29" s="346"/>
      <c r="AI29" s="348"/>
      <c r="AJ29" s="348"/>
      <c r="AK29" s="348"/>
      <c r="AL29" s="346"/>
      <c r="AM29" s="346"/>
      <c r="AN29" s="346"/>
      <c r="AO29" s="346"/>
      <c r="AP29" s="348"/>
      <c r="AQ29" s="348"/>
      <c r="AR29" s="346"/>
      <c r="AS29" s="346"/>
      <c r="AT29" s="346"/>
      <c r="BE29" s="352"/>
      <c r="BK29" s="346"/>
    </row>
    <row r="30" spans="2:63" s="347" customFormat="1" ht="11.65" customHeight="1" x14ac:dyDescent="0.25">
      <c r="B30" s="350"/>
      <c r="C30" s="348"/>
      <c r="D30" s="351"/>
      <c r="E30" s="348"/>
      <c r="F30" s="348"/>
      <c r="G30" s="348"/>
      <c r="H30" s="348"/>
      <c r="I30" s="348"/>
      <c r="J30" s="348"/>
      <c r="K30" s="348"/>
      <c r="L30" s="348"/>
      <c r="M30" s="348"/>
      <c r="N30" s="348"/>
      <c r="O30" s="348"/>
      <c r="P30" s="348"/>
      <c r="Q30" s="348"/>
      <c r="R30" s="348"/>
      <c r="S30" s="348"/>
      <c r="T30" s="348"/>
      <c r="U30" s="348"/>
      <c r="V30" s="348"/>
      <c r="W30" s="348"/>
      <c r="X30" s="348"/>
      <c r="Y30" s="348"/>
      <c r="Z30" s="350"/>
      <c r="AA30" s="346"/>
      <c r="AB30" s="348"/>
      <c r="AC30" s="348"/>
      <c r="AD30" s="348"/>
      <c r="AE30" s="348"/>
      <c r="AF30" s="346"/>
      <c r="AG30" s="346"/>
      <c r="AH30" s="346"/>
      <c r="AI30" s="348"/>
      <c r="AJ30" s="348"/>
      <c r="AK30" s="348"/>
      <c r="AL30" s="346"/>
      <c r="AM30" s="346"/>
      <c r="AN30" s="346"/>
      <c r="AO30" s="346"/>
      <c r="AP30" s="348"/>
      <c r="AQ30" s="348"/>
      <c r="AR30" s="346"/>
      <c r="AS30" s="346"/>
      <c r="AT30" s="346"/>
      <c r="BE30" s="353"/>
      <c r="BK30" s="346"/>
    </row>
    <row r="31" spans="2:63" s="347" customFormat="1" ht="11.65" customHeight="1" x14ac:dyDescent="0.25">
      <c r="B31" s="350"/>
      <c r="C31" s="348"/>
      <c r="D31" s="351"/>
      <c r="E31" s="348"/>
      <c r="F31" s="348"/>
      <c r="G31" s="348"/>
      <c r="H31" s="348"/>
      <c r="I31" s="348"/>
      <c r="J31" s="348"/>
      <c r="K31" s="348"/>
      <c r="L31" s="348"/>
      <c r="M31" s="348"/>
      <c r="N31" s="348"/>
      <c r="O31" s="348"/>
      <c r="P31" s="348"/>
      <c r="Q31" s="348"/>
      <c r="R31" s="348"/>
      <c r="S31" s="348"/>
      <c r="T31" s="348"/>
      <c r="U31" s="348"/>
      <c r="V31" s="348"/>
      <c r="W31" s="348"/>
      <c r="X31" s="348"/>
      <c r="Y31" s="348"/>
      <c r="Z31" s="350"/>
      <c r="AA31" s="346"/>
      <c r="AB31" s="348"/>
      <c r="AC31" s="348"/>
      <c r="AD31" s="348"/>
      <c r="AE31" s="348"/>
      <c r="AF31" s="346"/>
      <c r="AG31" s="346"/>
      <c r="AH31" s="346"/>
      <c r="AI31" s="348"/>
      <c r="AJ31" s="348"/>
      <c r="AK31" s="348"/>
      <c r="AL31" s="346"/>
      <c r="AM31" s="346"/>
      <c r="AN31" s="346"/>
      <c r="AO31" s="346"/>
      <c r="AP31" s="348"/>
      <c r="AQ31" s="348"/>
      <c r="AR31" s="346"/>
      <c r="AS31" s="346"/>
      <c r="AT31" s="346"/>
      <c r="BE31" s="352"/>
      <c r="BK31" s="346"/>
    </row>
    <row r="32" spans="2:63" s="347" customFormat="1" ht="11.65" customHeight="1" x14ac:dyDescent="0.25">
      <c r="B32" s="350"/>
      <c r="C32" s="348"/>
      <c r="D32" s="351"/>
      <c r="E32" s="348"/>
      <c r="F32" s="348"/>
      <c r="G32" s="348"/>
      <c r="H32" s="348"/>
      <c r="I32" s="348"/>
      <c r="J32" s="348"/>
      <c r="K32" s="348"/>
      <c r="L32" s="348"/>
      <c r="M32" s="348"/>
      <c r="N32" s="348"/>
      <c r="O32" s="348"/>
      <c r="P32" s="348"/>
      <c r="Q32" s="348"/>
      <c r="R32" s="348"/>
      <c r="S32" s="348"/>
      <c r="T32" s="348"/>
      <c r="U32" s="348"/>
      <c r="V32" s="348"/>
      <c r="W32" s="348"/>
      <c r="X32" s="348"/>
      <c r="Y32" s="348"/>
      <c r="Z32" s="350"/>
      <c r="AA32" s="346"/>
      <c r="AB32" s="348"/>
      <c r="AC32" s="348"/>
      <c r="AD32" s="348"/>
      <c r="AE32" s="348"/>
      <c r="AF32" s="346"/>
      <c r="AG32" s="346"/>
      <c r="AH32" s="346"/>
      <c r="AI32" s="348"/>
      <c r="AJ32" s="348"/>
      <c r="AK32" s="348"/>
      <c r="AL32" s="346"/>
      <c r="AM32" s="346"/>
      <c r="AN32" s="346"/>
      <c r="AO32" s="346"/>
      <c r="AP32" s="348"/>
      <c r="AQ32" s="348"/>
      <c r="AR32" s="346"/>
      <c r="AS32" s="346"/>
      <c r="AT32" s="346"/>
      <c r="BE32" s="352"/>
      <c r="BK32" s="346"/>
    </row>
    <row r="33" spans="2:63" s="347" customFormat="1" ht="11.65" customHeight="1" x14ac:dyDescent="0.25">
      <c r="B33" s="350"/>
      <c r="C33" s="348"/>
      <c r="D33" s="351"/>
      <c r="E33" s="348"/>
      <c r="F33" s="348"/>
      <c r="G33" s="348"/>
      <c r="H33" s="348"/>
      <c r="I33" s="348"/>
      <c r="J33" s="348"/>
      <c r="K33" s="348"/>
      <c r="L33" s="348"/>
      <c r="M33" s="348"/>
      <c r="N33" s="348"/>
      <c r="O33" s="348"/>
      <c r="P33" s="348"/>
      <c r="Q33" s="348"/>
      <c r="R33" s="348"/>
      <c r="S33" s="348"/>
      <c r="T33" s="348"/>
      <c r="U33" s="348"/>
      <c r="V33" s="348"/>
      <c r="W33" s="348"/>
      <c r="X33" s="348"/>
      <c r="Y33" s="348"/>
      <c r="Z33" s="350"/>
      <c r="AA33" s="346"/>
      <c r="AB33" s="348"/>
      <c r="AC33" s="348"/>
      <c r="AD33" s="348"/>
      <c r="AE33" s="348"/>
      <c r="AF33" s="346"/>
      <c r="AG33" s="346"/>
      <c r="AH33" s="346"/>
      <c r="AI33" s="348"/>
      <c r="AJ33" s="348"/>
      <c r="AK33" s="348"/>
      <c r="AL33" s="346"/>
      <c r="AM33" s="346"/>
      <c r="AN33" s="346"/>
      <c r="AO33" s="346"/>
      <c r="AP33" s="348"/>
      <c r="AQ33" s="348"/>
      <c r="AR33" s="346"/>
      <c r="AS33" s="346"/>
      <c r="AT33" s="346"/>
      <c r="BE33" s="352"/>
      <c r="BK33" s="346"/>
    </row>
    <row r="34" spans="2:63" s="347" customFormat="1" ht="11.65" customHeight="1" x14ac:dyDescent="0.25">
      <c r="B34" s="350"/>
      <c r="C34" s="348"/>
      <c r="D34" s="351"/>
      <c r="E34" s="348"/>
      <c r="F34" s="348"/>
      <c r="G34" s="348"/>
      <c r="H34" s="348"/>
      <c r="I34" s="348"/>
      <c r="J34" s="348"/>
      <c r="K34" s="348"/>
      <c r="L34" s="348"/>
      <c r="M34" s="348"/>
      <c r="N34" s="348"/>
      <c r="O34" s="348"/>
      <c r="P34" s="348"/>
      <c r="Q34" s="348"/>
      <c r="R34" s="348"/>
      <c r="S34" s="348"/>
      <c r="T34" s="348"/>
      <c r="U34" s="348"/>
      <c r="V34" s="348"/>
      <c r="W34" s="348"/>
      <c r="X34" s="348"/>
      <c r="Y34" s="348"/>
      <c r="Z34" s="350"/>
      <c r="AA34" s="346"/>
      <c r="AB34" s="348"/>
      <c r="AC34" s="348"/>
      <c r="AD34" s="348"/>
      <c r="AE34" s="348"/>
      <c r="AF34" s="346"/>
      <c r="AG34" s="346"/>
      <c r="AH34" s="346"/>
      <c r="AI34" s="348"/>
      <c r="AJ34" s="348"/>
      <c r="AK34" s="348"/>
      <c r="AL34" s="346"/>
      <c r="AM34" s="346"/>
      <c r="AN34" s="346"/>
      <c r="AO34" s="346"/>
      <c r="AP34" s="348"/>
      <c r="AQ34" s="348"/>
      <c r="AR34" s="346"/>
      <c r="AS34" s="346"/>
      <c r="AT34" s="346"/>
      <c r="BE34" s="352"/>
      <c r="BK34" s="346"/>
    </row>
    <row r="35" spans="2:63" s="347" customFormat="1" ht="11.65" customHeight="1" x14ac:dyDescent="0.25">
      <c r="B35" s="350"/>
      <c r="C35" s="348"/>
      <c r="D35" s="351"/>
      <c r="E35" s="348"/>
      <c r="F35" s="348"/>
      <c r="G35" s="348"/>
      <c r="H35" s="348"/>
      <c r="I35" s="348"/>
      <c r="J35" s="348"/>
      <c r="K35" s="348"/>
      <c r="L35" s="348"/>
      <c r="M35" s="348"/>
      <c r="N35" s="348"/>
      <c r="O35" s="348"/>
      <c r="P35" s="348"/>
      <c r="Q35" s="348"/>
      <c r="R35" s="348"/>
      <c r="S35" s="348"/>
      <c r="T35" s="348"/>
      <c r="U35" s="348"/>
      <c r="V35" s="348"/>
      <c r="W35" s="348"/>
      <c r="X35" s="348"/>
      <c r="Y35" s="348"/>
      <c r="Z35" s="350"/>
      <c r="AA35" s="346"/>
      <c r="AB35" s="348"/>
      <c r="AC35" s="348"/>
      <c r="AD35" s="348"/>
      <c r="AE35" s="348"/>
      <c r="AF35" s="346"/>
      <c r="AG35" s="346"/>
      <c r="AH35" s="346"/>
      <c r="AI35" s="348"/>
      <c r="AJ35" s="348"/>
      <c r="AK35" s="348"/>
      <c r="AL35" s="346"/>
      <c r="AM35" s="346"/>
      <c r="AN35" s="346"/>
      <c r="AO35" s="346"/>
      <c r="AP35" s="348"/>
      <c r="AQ35" s="348"/>
      <c r="AR35" s="346"/>
      <c r="AS35" s="346"/>
      <c r="AT35" s="346"/>
      <c r="BE35" s="352"/>
      <c r="BK35" s="346"/>
    </row>
    <row r="36" spans="2:63" s="347" customFormat="1" ht="14.1" customHeight="1" x14ac:dyDescent="0.25">
      <c r="B36" s="350"/>
      <c r="C36" s="348"/>
      <c r="D36" s="351"/>
      <c r="E36" s="348"/>
      <c r="F36" s="348"/>
      <c r="G36" s="348"/>
      <c r="H36" s="348"/>
      <c r="I36" s="348"/>
      <c r="J36" s="348"/>
      <c r="K36" s="348"/>
      <c r="L36" s="348"/>
      <c r="M36" s="348"/>
      <c r="N36" s="348"/>
      <c r="O36" s="348"/>
      <c r="P36" s="348"/>
      <c r="Q36" s="348"/>
      <c r="R36" s="348"/>
      <c r="S36" s="348"/>
      <c r="T36" s="348"/>
      <c r="U36" s="348"/>
      <c r="V36" s="348"/>
      <c r="W36" s="348"/>
      <c r="X36" s="348"/>
      <c r="Y36" s="348"/>
      <c r="Z36" s="350"/>
      <c r="AA36" s="346"/>
      <c r="AB36" s="348"/>
      <c r="AC36" s="348"/>
      <c r="AD36" s="348"/>
      <c r="AE36" s="348"/>
      <c r="AF36" s="346"/>
      <c r="AG36" s="346"/>
      <c r="AH36" s="346"/>
      <c r="AI36" s="348"/>
      <c r="AJ36" s="348"/>
      <c r="AK36" s="348"/>
      <c r="AL36" s="346"/>
      <c r="AM36" s="346"/>
      <c r="AN36" s="346"/>
      <c r="AO36" s="346"/>
      <c r="AP36" s="348"/>
      <c r="AQ36" s="348"/>
      <c r="AR36" s="346"/>
      <c r="AS36" s="346"/>
      <c r="AT36" s="346"/>
      <c r="BE36" s="352"/>
      <c r="BK36" s="346"/>
    </row>
    <row r="37" spans="2:63" s="347" customFormat="1" ht="11.65" customHeight="1" x14ac:dyDescent="0.25">
      <c r="B37" s="350"/>
      <c r="C37" s="283"/>
      <c r="D37" s="351"/>
      <c r="E37" s="348"/>
      <c r="F37" s="348"/>
      <c r="G37" s="348"/>
      <c r="H37" s="348"/>
      <c r="I37" s="348"/>
      <c r="J37" s="348"/>
      <c r="K37" s="348"/>
      <c r="L37" s="348"/>
      <c r="M37" s="348"/>
      <c r="N37" s="348"/>
      <c r="O37" s="348"/>
      <c r="P37" s="348"/>
      <c r="Q37" s="348"/>
      <c r="R37" s="348"/>
      <c r="S37" s="348"/>
      <c r="T37" s="348"/>
      <c r="U37" s="348"/>
      <c r="V37" s="348"/>
      <c r="W37" s="348"/>
      <c r="X37" s="348"/>
      <c r="Y37" s="348"/>
      <c r="Z37" s="350"/>
      <c r="AA37" s="346"/>
      <c r="AB37" s="348"/>
      <c r="AC37" s="348"/>
      <c r="AD37" s="348"/>
      <c r="AE37" s="348"/>
      <c r="AF37" s="346"/>
      <c r="AG37" s="346"/>
      <c r="AH37" s="346"/>
      <c r="AI37" s="348"/>
      <c r="AJ37" s="348"/>
      <c r="AK37" s="348"/>
      <c r="AL37" s="346"/>
      <c r="AM37" s="346"/>
      <c r="AN37" s="346"/>
      <c r="AO37" s="346"/>
      <c r="AP37" s="348"/>
      <c r="AQ37" s="348"/>
      <c r="AR37" s="346"/>
      <c r="AS37" s="346"/>
      <c r="AT37" s="346"/>
      <c r="BK37" s="346"/>
    </row>
    <row r="38" spans="2:63" s="347" customFormat="1" ht="11.65" customHeight="1" x14ac:dyDescent="0.25">
      <c r="B38" s="350"/>
      <c r="C38" s="348"/>
      <c r="D38" s="351"/>
      <c r="E38" s="348"/>
      <c r="F38" s="348"/>
      <c r="G38" s="348"/>
      <c r="H38" s="348"/>
      <c r="I38" s="348"/>
      <c r="J38" s="348"/>
      <c r="K38" s="348"/>
      <c r="L38" s="348"/>
      <c r="M38" s="348"/>
      <c r="N38" s="348"/>
      <c r="O38" s="348"/>
      <c r="P38" s="348"/>
      <c r="Q38" s="348"/>
      <c r="R38" s="348"/>
      <c r="S38" s="348"/>
      <c r="T38" s="348"/>
      <c r="U38" s="348"/>
      <c r="V38" s="348"/>
      <c r="W38" s="348"/>
      <c r="X38" s="348"/>
      <c r="Y38" s="348"/>
      <c r="Z38" s="350"/>
      <c r="AA38" s="346"/>
      <c r="AB38" s="348"/>
      <c r="AC38" s="348"/>
      <c r="AD38" s="348"/>
      <c r="AE38" s="348"/>
      <c r="AF38" s="346"/>
      <c r="AG38" s="346"/>
      <c r="AH38" s="346"/>
      <c r="AI38" s="348"/>
      <c r="AJ38" s="348"/>
      <c r="AK38" s="348"/>
      <c r="AL38" s="346"/>
      <c r="AM38" s="346"/>
      <c r="AN38" s="346"/>
      <c r="AO38" s="346"/>
      <c r="AP38" s="348"/>
      <c r="AQ38" s="348"/>
      <c r="AR38" s="346"/>
      <c r="AS38" s="346"/>
      <c r="AT38" s="346"/>
      <c r="BK38" s="346"/>
    </row>
    <row r="39" spans="2:63" s="347" customFormat="1" ht="11.65" customHeight="1" x14ac:dyDescent="0.25">
      <c r="B39" s="350"/>
      <c r="C39" s="348"/>
      <c r="D39" s="351"/>
      <c r="E39" s="348"/>
      <c r="F39" s="348"/>
      <c r="G39" s="348"/>
      <c r="H39" s="348"/>
      <c r="I39" s="348"/>
      <c r="J39" s="348"/>
      <c r="K39" s="348"/>
      <c r="L39" s="348"/>
      <c r="M39" s="348"/>
      <c r="N39" s="348"/>
      <c r="O39" s="348"/>
      <c r="P39" s="348"/>
      <c r="Q39" s="348"/>
      <c r="R39" s="348"/>
      <c r="S39" s="348"/>
      <c r="T39" s="348"/>
      <c r="U39" s="348"/>
      <c r="V39" s="348"/>
      <c r="W39" s="348"/>
      <c r="X39" s="348"/>
      <c r="Y39" s="348"/>
      <c r="Z39" s="350"/>
      <c r="AA39" s="346"/>
      <c r="AB39" s="348"/>
      <c r="AC39" s="348"/>
      <c r="AD39" s="348"/>
      <c r="AE39" s="348"/>
      <c r="AF39" s="346"/>
      <c r="AG39" s="346"/>
      <c r="AH39" s="346"/>
      <c r="AI39" s="348"/>
      <c r="AJ39" s="348"/>
      <c r="AK39" s="348"/>
      <c r="AL39" s="346"/>
      <c r="AM39" s="346"/>
      <c r="AN39" s="346"/>
      <c r="AO39" s="346"/>
      <c r="AP39" s="348"/>
      <c r="AQ39" s="348"/>
      <c r="AR39" s="346"/>
      <c r="AS39" s="346"/>
      <c r="AT39" s="346"/>
      <c r="BK39" s="346"/>
    </row>
    <row r="40" spans="2:63" s="347" customFormat="1" ht="11.65" customHeight="1" x14ac:dyDescent="0.25">
      <c r="B40" s="350"/>
      <c r="C40" s="348"/>
      <c r="D40" s="351"/>
      <c r="E40" s="348"/>
      <c r="F40" s="348"/>
      <c r="G40" s="348"/>
      <c r="H40" s="348"/>
      <c r="I40" s="348"/>
      <c r="J40" s="348"/>
      <c r="K40" s="348"/>
      <c r="L40" s="348"/>
      <c r="M40" s="348"/>
      <c r="N40" s="348"/>
      <c r="O40" s="348"/>
      <c r="P40" s="348"/>
      <c r="Q40" s="348"/>
      <c r="R40" s="348"/>
      <c r="S40" s="348"/>
      <c r="T40" s="348"/>
      <c r="U40" s="348"/>
      <c r="V40" s="348"/>
      <c r="W40" s="348"/>
      <c r="X40" s="348"/>
      <c r="Y40" s="348"/>
      <c r="Z40" s="350"/>
      <c r="AA40" s="346"/>
      <c r="AB40" s="348"/>
      <c r="AC40" s="348"/>
      <c r="AD40" s="348"/>
      <c r="AE40" s="348"/>
      <c r="AF40" s="346"/>
      <c r="AG40" s="346"/>
      <c r="AH40" s="346"/>
      <c r="AI40" s="348"/>
      <c r="AJ40" s="348"/>
      <c r="AK40" s="348"/>
      <c r="AL40" s="346"/>
      <c r="AM40" s="346"/>
      <c r="AN40" s="346"/>
      <c r="AO40" s="346"/>
      <c r="AP40" s="348"/>
      <c r="AQ40" s="348"/>
      <c r="AR40" s="346"/>
      <c r="AS40" s="346"/>
      <c r="AT40" s="346"/>
      <c r="BK40" s="346"/>
    </row>
    <row r="41" spans="2:63" s="347" customFormat="1" ht="11.65" customHeight="1" x14ac:dyDescent="0.25">
      <c r="B41" s="350"/>
      <c r="C41" s="348"/>
      <c r="D41" s="351"/>
      <c r="E41" s="348"/>
      <c r="F41" s="348"/>
      <c r="G41" s="348"/>
      <c r="H41" s="348"/>
      <c r="I41" s="348"/>
      <c r="J41" s="348"/>
      <c r="K41" s="348"/>
      <c r="L41" s="348"/>
      <c r="M41" s="348"/>
      <c r="N41" s="348"/>
      <c r="O41" s="348"/>
      <c r="P41" s="348"/>
      <c r="Q41" s="348"/>
      <c r="R41" s="348"/>
      <c r="S41" s="348"/>
      <c r="T41" s="348"/>
      <c r="U41" s="348"/>
      <c r="V41" s="348"/>
      <c r="W41" s="348"/>
      <c r="X41" s="348"/>
      <c r="Y41" s="348"/>
      <c r="Z41" s="350"/>
      <c r="AA41" s="346"/>
      <c r="AB41" s="348"/>
      <c r="AC41" s="348"/>
      <c r="AD41" s="348"/>
      <c r="AE41" s="348"/>
      <c r="AF41" s="346"/>
      <c r="AG41" s="346"/>
      <c r="AH41" s="346"/>
      <c r="AI41" s="348"/>
      <c r="AJ41" s="348"/>
      <c r="AK41" s="348"/>
      <c r="AL41" s="346"/>
      <c r="AM41" s="346"/>
      <c r="AN41" s="346"/>
      <c r="AO41" s="346"/>
      <c r="AP41" s="348"/>
      <c r="AQ41" s="348"/>
      <c r="AR41" s="346"/>
      <c r="AS41" s="346"/>
      <c r="AT41" s="346"/>
      <c r="BK41" s="346"/>
    </row>
    <row r="42" spans="2:63" s="347" customFormat="1" ht="12.6" customHeight="1" x14ac:dyDescent="0.25">
      <c r="B42" s="350"/>
      <c r="C42" s="348"/>
      <c r="D42" s="351"/>
      <c r="E42" s="348"/>
      <c r="F42" s="348"/>
      <c r="G42" s="348"/>
      <c r="H42" s="348"/>
      <c r="I42" s="348"/>
      <c r="J42" s="348"/>
      <c r="K42" s="348"/>
      <c r="L42" s="348"/>
      <c r="M42" s="348"/>
      <c r="N42" s="348"/>
      <c r="O42" s="348"/>
      <c r="P42" s="348"/>
      <c r="Q42" s="348"/>
      <c r="R42" s="348"/>
      <c r="S42" s="348"/>
      <c r="T42" s="348"/>
      <c r="U42" s="348"/>
      <c r="V42" s="348"/>
      <c r="W42" s="348"/>
      <c r="X42" s="348"/>
      <c r="Y42" s="348"/>
      <c r="Z42" s="350"/>
      <c r="AA42" s="346"/>
      <c r="AB42" s="348"/>
      <c r="AC42" s="348"/>
      <c r="AD42" s="348"/>
      <c r="AE42" s="348"/>
      <c r="AF42" s="346"/>
      <c r="AG42" s="346"/>
      <c r="AH42" s="346"/>
      <c r="AI42" s="348"/>
      <c r="AJ42" s="348"/>
      <c r="AK42" s="348"/>
      <c r="AL42" s="346"/>
      <c r="AM42" s="346"/>
      <c r="AN42" s="346"/>
      <c r="AO42" s="346"/>
      <c r="AP42" s="348"/>
      <c r="AQ42" s="348"/>
      <c r="AR42" s="346"/>
      <c r="AS42" s="346"/>
      <c r="AT42" s="346"/>
      <c r="BK42" s="346"/>
    </row>
    <row r="43" spans="2:63" s="347" customFormat="1" ht="12.6" customHeight="1" x14ac:dyDescent="0.25">
      <c r="B43" s="350"/>
      <c r="C43" s="348"/>
      <c r="D43" s="351"/>
      <c r="E43" s="348"/>
      <c r="F43" s="348"/>
      <c r="G43" s="348"/>
      <c r="H43" s="348"/>
      <c r="I43" s="348"/>
      <c r="J43" s="348"/>
      <c r="K43" s="348"/>
      <c r="L43" s="348"/>
      <c r="M43" s="348"/>
      <c r="N43" s="348"/>
      <c r="O43" s="348"/>
      <c r="P43" s="348"/>
      <c r="Q43" s="348"/>
      <c r="R43" s="348"/>
      <c r="S43" s="348"/>
      <c r="T43" s="348"/>
      <c r="U43" s="348"/>
      <c r="V43" s="348"/>
      <c r="W43" s="348"/>
      <c r="X43" s="348"/>
      <c r="Y43" s="348"/>
      <c r="Z43" s="350"/>
      <c r="AA43" s="346"/>
      <c r="AB43" s="348"/>
      <c r="AC43" s="348"/>
      <c r="AD43" s="348"/>
      <c r="AE43" s="348"/>
      <c r="AF43" s="346"/>
      <c r="AG43" s="346"/>
      <c r="AH43" s="346"/>
      <c r="AI43" s="348"/>
      <c r="AJ43" s="348"/>
      <c r="AK43" s="348"/>
      <c r="AL43" s="346"/>
      <c r="AM43" s="346"/>
      <c r="AN43" s="346"/>
      <c r="AO43" s="346"/>
      <c r="AP43" s="348"/>
      <c r="AQ43" s="348"/>
      <c r="AR43" s="346"/>
      <c r="AS43" s="346"/>
      <c r="AT43" s="346"/>
      <c r="BK43" s="346"/>
    </row>
    <row r="44" spans="2:63" s="347" customFormat="1" ht="11.65" customHeight="1" x14ac:dyDescent="0.25">
      <c r="B44" s="350"/>
      <c r="C44" s="348"/>
      <c r="D44" s="351"/>
      <c r="E44" s="348"/>
      <c r="F44" s="348"/>
      <c r="G44" s="348"/>
      <c r="H44" s="348"/>
      <c r="I44" s="348"/>
      <c r="J44" s="348"/>
      <c r="K44" s="348"/>
      <c r="L44" s="348"/>
      <c r="M44" s="348"/>
      <c r="N44" s="348"/>
      <c r="O44" s="348"/>
      <c r="P44" s="348"/>
      <c r="Q44" s="348"/>
      <c r="R44" s="348"/>
      <c r="S44" s="348"/>
      <c r="T44" s="348"/>
      <c r="U44" s="348"/>
      <c r="V44" s="348"/>
      <c r="W44" s="348"/>
      <c r="X44" s="348"/>
      <c r="Y44" s="348"/>
      <c r="Z44" s="350"/>
      <c r="AA44" s="346"/>
      <c r="AB44" s="348"/>
      <c r="AC44" s="348"/>
      <c r="AD44" s="348"/>
      <c r="AE44" s="348"/>
      <c r="AF44" s="346"/>
      <c r="AG44" s="346"/>
      <c r="AH44" s="346"/>
      <c r="AI44" s="348"/>
      <c r="AJ44" s="348"/>
      <c r="AK44" s="348"/>
      <c r="AL44" s="346"/>
      <c r="AM44" s="346"/>
      <c r="AN44" s="346"/>
      <c r="AO44" s="346"/>
      <c r="AP44" s="348"/>
      <c r="AQ44" s="348"/>
      <c r="AR44" s="346"/>
      <c r="AS44" s="346"/>
      <c r="AT44" s="346"/>
      <c r="BK44" s="346"/>
    </row>
    <row r="45" spans="2:63" s="347" customFormat="1" ht="11.65" customHeight="1" x14ac:dyDescent="0.25">
      <c r="B45" s="350"/>
      <c r="C45" s="348"/>
      <c r="D45" s="351"/>
      <c r="E45" s="348"/>
      <c r="F45" s="348"/>
      <c r="G45" s="348"/>
      <c r="H45" s="348"/>
      <c r="I45" s="348"/>
      <c r="J45" s="348"/>
      <c r="K45" s="348"/>
      <c r="L45" s="348"/>
      <c r="M45" s="348"/>
      <c r="N45" s="348"/>
      <c r="O45" s="348"/>
      <c r="P45" s="348"/>
      <c r="Q45" s="348"/>
      <c r="R45" s="348"/>
      <c r="S45" s="348"/>
      <c r="T45" s="348"/>
      <c r="U45" s="348"/>
      <c r="V45" s="348"/>
      <c r="W45" s="348"/>
      <c r="X45" s="348"/>
      <c r="Y45" s="348"/>
      <c r="Z45" s="350"/>
      <c r="AA45" s="346"/>
      <c r="AB45" s="348"/>
      <c r="AC45" s="348"/>
      <c r="AD45" s="348"/>
      <c r="AE45" s="348"/>
      <c r="AF45" s="346"/>
      <c r="AG45" s="346"/>
      <c r="AH45" s="346"/>
      <c r="AI45" s="348"/>
      <c r="AJ45" s="348"/>
      <c r="AK45" s="348"/>
      <c r="AL45" s="346"/>
      <c r="AM45" s="346"/>
      <c r="AN45" s="346"/>
      <c r="AO45" s="346"/>
      <c r="AP45" s="348"/>
      <c r="AQ45" s="348"/>
      <c r="AR45" s="346"/>
      <c r="AS45" s="346"/>
      <c r="AT45" s="346"/>
      <c r="BK45" s="346"/>
    </row>
    <row r="46" spans="2:63" s="347" customFormat="1" ht="14.1" customHeight="1" x14ac:dyDescent="0.25">
      <c r="C46" s="346"/>
      <c r="D46" s="346"/>
      <c r="E46" s="346"/>
      <c r="F46" s="346"/>
      <c r="G46" s="346"/>
      <c r="H46" s="346"/>
      <c r="I46" s="346"/>
      <c r="J46" s="346"/>
      <c r="K46" s="346"/>
      <c r="L46" s="346"/>
      <c r="M46" s="346"/>
      <c r="N46" s="346"/>
      <c r="O46" s="346"/>
      <c r="P46" s="346"/>
      <c r="Q46" s="346"/>
      <c r="R46" s="346"/>
      <c r="S46" s="346"/>
      <c r="T46" s="346"/>
      <c r="U46" s="346"/>
      <c r="V46" s="346"/>
      <c r="W46" s="346"/>
      <c r="X46" s="346"/>
      <c r="Y46" s="346"/>
      <c r="Z46" s="350"/>
      <c r="AA46" s="346"/>
      <c r="AB46" s="348"/>
      <c r="AC46" s="348"/>
      <c r="AD46" s="348"/>
      <c r="AE46" s="348"/>
      <c r="AF46" s="346"/>
      <c r="AG46" s="346"/>
      <c r="AH46" s="346"/>
      <c r="AI46" s="348"/>
      <c r="AJ46" s="348"/>
      <c r="AK46" s="348"/>
      <c r="AL46" s="346"/>
      <c r="AM46" s="346"/>
      <c r="AN46" s="346"/>
      <c r="AO46" s="346"/>
      <c r="AP46" s="348"/>
      <c r="AQ46" s="348"/>
      <c r="AR46" s="346"/>
      <c r="AS46" s="346"/>
      <c r="AT46" s="346"/>
      <c r="BK46" s="346"/>
    </row>
    <row r="47" spans="2:63" s="347" customFormat="1" ht="11.65" customHeight="1" x14ac:dyDescent="0.25">
      <c r="C47" s="346"/>
      <c r="D47" s="346"/>
      <c r="E47" s="346"/>
      <c r="F47" s="346"/>
      <c r="G47" s="346"/>
      <c r="H47" s="346"/>
      <c r="I47" s="346"/>
      <c r="J47" s="346"/>
      <c r="K47" s="346"/>
      <c r="L47" s="346"/>
      <c r="M47" s="346"/>
      <c r="N47" s="346"/>
      <c r="O47" s="346"/>
      <c r="P47" s="346"/>
      <c r="Q47" s="346"/>
      <c r="R47" s="346"/>
      <c r="S47" s="346"/>
      <c r="T47" s="346"/>
      <c r="U47" s="346"/>
      <c r="V47" s="346"/>
      <c r="W47" s="346"/>
      <c r="X47" s="346"/>
      <c r="Y47" s="346"/>
      <c r="Z47" s="350"/>
      <c r="AA47" s="346"/>
      <c r="AB47" s="348"/>
      <c r="AC47" s="348"/>
      <c r="AD47" s="348"/>
      <c r="AE47" s="348"/>
      <c r="AF47" s="346"/>
      <c r="AG47" s="346"/>
      <c r="AH47" s="346"/>
      <c r="AI47" s="348"/>
      <c r="AJ47" s="348"/>
      <c r="AK47" s="348"/>
      <c r="AL47" s="346"/>
      <c r="AM47" s="346"/>
      <c r="AN47" s="346"/>
      <c r="AO47" s="346"/>
      <c r="AP47" s="348"/>
      <c r="AQ47" s="348"/>
      <c r="AR47" s="346"/>
      <c r="AS47" s="346"/>
      <c r="AT47" s="346"/>
      <c r="BK47" s="346"/>
    </row>
    <row r="48" spans="2:63" s="347" customFormat="1" ht="11.65" customHeight="1" x14ac:dyDescent="0.25">
      <c r="C48" s="346"/>
      <c r="D48" s="346"/>
      <c r="E48" s="346"/>
      <c r="F48" s="346"/>
      <c r="G48" s="346"/>
      <c r="H48" s="346"/>
      <c r="I48" s="346"/>
      <c r="J48" s="346"/>
      <c r="K48" s="346"/>
      <c r="L48" s="346"/>
      <c r="M48" s="346"/>
      <c r="N48" s="346"/>
      <c r="O48" s="346"/>
      <c r="P48" s="346"/>
      <c r="Q48" s="346"/>
      <c r="R48" s="346"/>
      <c r="S48" s="346"/>
      <c r="T48" s="346"/>
      <c r="U48" s="346"/>
      <c r="V48" s="346"/>
      <c r="W48" s="346"/>
      <c r="X48" s="346"/>
      <c r="Y48" s="346"/>
      <c r="Z48" s="350"/>
      <c r="AA48" s="346"/>
      <c r="AB48" s="348"/>
      <c r="AC48" s="348"/>
      <c r="AD48" s="348"/>
      <c r="AE48" s="348"/>
      <c r="AF48" s="346"/>
      <c r="AG48" s="346"/>
      <c r="AH48" s="346"/>
      <c r="AI48" s="348"/>
      <c r="AJ48" s="348"/>
      <c r="AK48" s="348"/>
      <c r="AL48" s="346"/>
      <c r="AM48" s="346"/>
      <c r="AN48" s="346"/>
      <c r="AO48" s="346"/>
      <c r="AP48" s="348"/>
      <c r="AQ48" s="348"/>
      <c r="AR48" s="346"/>
      <c r="AS48" s="346"/>
      <c r="AT48" s="346"/>
      <c r="BK48" s="346"/>
    </row>
    <row r="49" spans="3:63" s="347" customFormat="1" ht="11.65" customHeight="1" x14ac:dyDescent="0.25">
      <c r="C49" s="346"/>
      <c r="D49" s="346"/>
      <c r="E49" s="346"/>
      <c r="F49" s="346"/>
      <c r="G49" s="346"/>
      <c r="H49" s="346"/>
      <c r="I49" s="346"/>
      <c r="J49" s="346"/>
      <c r="K49" s="346"/>
      <c r="L49" s="346"/>
      <c r="M49" s="346"/>
      <c r="N49" s="346"/>
      <c r="O49" s="346"/>
      <c r="P49" s="346"/>
      <c r="Q49" s="346"/>
      <c r="R49" s="346"/>
      <c r="S49" s="346"/>
      <c r="T49" s="346"/>
      <c r="U49" s="346"/>
      <c r="V49" s="346"/>
      <c r="W49" s="346"/>
      <c r="X49" s="346"/>
      <c r="Y49" s="346"/>
      <c r="Z49" s="350"/>
      <c r="AA49" s="346"/>
      <c r="AB49" s="348"/>
      <c r="AC49" s="348"/>
      <c r="AD49" s="348"/>
      <c r="AE49" s="348"/>
      <c r="AF49" s="346"/>
      <c r="AG49" s="346"/>
      <c r="AH49" s="346"/>
      <c r="AI49" s="348"/>
      <c r="AJ49" s="348"/>
      <c r="AK49" s="348"/>
      <c r="AL49" s="346"/>
      <c r="AM49" s="346"/>
      <c r="AN49" s="346"/>
      <c r="AO49" s="346"/>
      <c r="AP49" s="348"/>
      <c r="AQ49" s="348"/>
      <c r="AR49" s="346"/>
      <c r="AS49" s="346"/>
      <c r="AT49" s="346"/>
      <c r="BK49" s="346"/>
    </row>
  </sheetData>
  <sheetProtection selectLockedCells="1" selectUnlockedCells="1"/>
  <mergeCells count="55">
    <mergeCell ref="C2:Q4"/>
    <mergeCell ref="C5:Q6"/>
    <mergeCell ref="R2:AI4"/>
    <mergeCell ref="AJ2:AU2"/>
    <mergeCell ref="AJ3:AU3"/>
    <mergeCell ref="AJ4:AU4"/>
    <mergeCell ref="B10:D10"/>
    <mergeCell ref="E10:T10"/>
    <mergeCell ref="U10:AT10"/>
    <mergeCell ref="AU10:BJ10"/>
    <mergeCell ref="R5:AI6"/>
    <mergeCell ref="AJ5:AU6"/>
    <mergeCell ref="B7:C7"/>
    <mergeCell ref="D7:Z7"/>
    <mergeCell ref="AA7:AB7"/>
    <mergeCell ref="AC7:AJ7"/>
    <mergeCell ref="AK7:AL7"/>
    <mergeCell ref="AM7:AT7"/>
    <mergeCell ref="AU7:BJ8"/>
    <mergeCell ref="B8:C8"/>
    <mergeCell ref="D8:AL8"/>
    <mergeCell ref="AN8:AT8"/>
    <mergeCell ref="B9:AT9"/>
    <mergeCell ref="AU9:BJ9"/>
    <mergeCell ref="AJ11:AJ12"/>
    <mergeCell ref="AK11:AQ11"/>
    <mergeCell ref="AR11:AR12"/>
    <mergeCell ref="X11:Y11"/>
    <mergeCell ref="B11:B12"/>
    <mergeCell ref="C11:C12"/>
    <mergeCell ref="D11:D12"/>
    <mergeCell ref="E11:G11"/>
    <mergeCell ref="H11:J11"/>
    <mergeCell ref="K11:M11"/>
    <mergeCell ref="N11:P11"/>
    <mergeCell ref="Q11:S11"/>
    <mergeCell ref="U11:U12"/>
    <mergeCell ref="V11:V12"/>
    <mergeCell ref="W11:W12"/>
    <mergeCell ref="B2:B5"/>
    <mergeCell ref="AV6:BJ6"/>
    <mergeCell ref="AT11:AT12"/>
    <mergeCell ref="AU11:AX11"/>
    <mergeCell ref="AY11:BB11"/>
    <mergeCell ref="BC11:BF11"/>
    <mergeCell ref="BG11:BJ11"/>
    <mergeCell ref="AS11:AS12"/>
    <mergeCell ref="Z11:Z12"/>
    <mergeCell ref="AA11:AA12"/>
    <mergeCell ref="AB11:AB12"/>
    <mergeCell ref="AC11:AC12"/>
    <mergeCell ref="AD11:AD12"/>
    <mergeCell ref="AE11:AE12"/>
    <mergeCell ref="AF11:AH11"/>
    <mergeCell ref="AI11:AI12"/>
  </mergeCells>
  <conditionalFormatting sqref="S18:S24">
    <cfRule type="cellIs" dxfId="82" priority="39" stopIfTrue="1" operator="between">
      <formula>0.9</formula>
      <formula>1</formula>
    </cfRule>
    <cfRule type="cellIs" dxfId="81" priority="40" stopIfTrue="1" operator="between">
      <formula>0.7</formula>
      <formula>0.8999</formula>
    </cfRule>
    <cfRule type="cellIs" dxfId="80" priority="41" stopIfTrue="1" operator="between">
      <formula>0</formula>
      <formula>0.699</formula>
    </cfRule>
  </conditionalFormatting>
  <conditionalFormatting sqref="M18:M24 J18:J24 G18:G24 P18:P24">
    <cfRule type="cellIs" dxfId="79" priority="42" stopIfTrue="1" operator="between">
      <formula>0.9</formula>
      <formula>1.05</formula>
    </cfRule>
    <cfRule type="cellIs" dxfId="78" priority="43" stopIfTrue="1" operator="between">
      <formula>0.7</formula>
      <formula>0.8999</formula>
    </cfRule>
    <cfRule type="cellIs" dxfId="77" priority="44" stopIfTrue="1" operator="between">
      <formula>0</formula>
      <formula>0.699</formula>
    </cfRule>
    <cfRule type="cellIs" dxfId="76" priority="45" stopIfTrue="1" operator="greaterThan">
      <formula>1.05</formula>
    </cfRule>
  </conditionalFormatting>
  <conditionalFormatting sqref="S25">
    <cfRule type="cellIs" dxfId="75" priority="46" stopIfTrue="1" operator="between">
      <formula>0.9</formula>
      <formula>1</formula>
    </cfRule>
    <cfRule type="cellIs" dxfId="74" priority="47" stopIfTrue="1" operator="between">
      <formula>0.7</formula>
      <formula>0.8999</formula>
    </cfRule>
    <cfRule type="cellIs" dxfId="73" priority="48" stopIfTrue="1" operator="between">
      <formula>0</formula>
      <formula>0.699</formula>
    </cfRule>
  </conditionalFormatting>
  <conditionalFormatting sqref="G25">
    <cfRule type="cellIs" dxfId="72" priority="49" stopIfTrue="1" operator="between">
      <formula>0.9</formula>
      <formula>1.05</formula>
    </cfRule>
    <cfRule type="cellIs" dxfId="71" priority="50" stopIfTrue="1" operator="between">
      <formula>0.7</formula>
      <formula>0.8999</formula>
    </cfRule>
    <cfRule type="cellIs" dxfId="70" priority="51" stopIfTrue="1" operator="between">
      <formula>0</formula>
      <formula>0.699</formula>
    </cfRule>
    <cfRule type="cellIs" dxfId="69" priority="52" stopIfTrue="1" operator="greaterThan">
      <formula>1.05</formula>
    </cfRule>
  </conditionalFormatting>
  <conditionalFormatting sqref="J25">
    <cfRule type="cellIs" dxfId="68" priority="53" stopIfTrue="1" operator="between">
      <formula>0.9</formula>
      <formula>1.05</formula>
    </cfRule>
    <cfRule type="cellIs" dxfId="67" priority="54" stopIfTrue="1" operator="between">
      <formula>0.7</formula>
      <formula>0.8999</formula>
    </cfRule>
    <cfRule type="cellIs" dxfId="66" priority="55" stopIfTrue="1" operator="between">
      <formula>0</formula>
      <formula>0.699</formula>
    </cfRule>
    <cfRule type="cellIs" dxfId="65" priority="56" stopIfTrue="1" operator="greaterThan">
      <formula>1.05</formula>
    </cfRule>
  </conditionalFormatting>
  <conditionalFormatting sqref="M25">
    <cfRule type="cellIs" dxfId="64" priority="57" stopIfTrue="1" operator="between">
      <formula>0.9</formula>
      <formula>1.05</formula>
    </cfRule>
    <cfRule type="cellIs" dxfId="63" priority="58" stopIfTrue="1" operator="between">
      <formula>0.7</formula>
      <formula>0.8999</formula>
    </cfRule>
    <cfRule type="cellIs" dxfId="62" priority="59" stopIfTrue="1" operator="between">
      <formula>0</formula>
      <formula>0.699</formula>
    </cfRule>
    <cfRule type="cellIs" dxfId="61" priority="60" stopIfTrue="1" operator="greaterThan">
      <formula>1.05</formula>
    </cfRule>
  </conditionalFormatting>
  <conditionalFormatting sqref="P25">
    <cfRule type="cellIs" dxfId="60" priority="61" stopIfTrue="1" operator="between">
      <formula>0.9</formula>
      <formula>1.05</formula>
    </cfRule>
    <cfRule type="cellIs" dxfId="59" priority="62" stopIfTrue="1" operator="between">
      <formula>0.7</formula>
      <formula>0.8999</formula>
    </cfRule>
    <cfRule type="cellIs" dxfId="58" priority="63" stopIfTrue="1" operator="between">
      <formula>0</formula>
      <formula>0.699</formula>
    </cfRule>
    <cfRule type="cellIs" dxfId="57" priority="64" stopIfTrue="1" operator="greaterThan">
      <formula>1.05</formula>
    </cfRule>
  </conditionalFormatting>
  <conditionalFormatting sqref="S26">
    <cfRule type="cellIs" dxfId="56" priority="65" stopIfTrue="1" operator="between">
      <formula>0.9</formula>
      <formula>1</formula>
    </cfRule>
    <cfRule type="cellIs" dxfId="55" priority="66" stopIfTrue="1" operator="between">
      <formula>0.7</formula>
      <formula>0.8999</formula>
    </cfRule>
    <cfRule type="cellIs" dxfId="54" priority="67" stopIfTrue="1" operator="between">
      <formula>0</formula>
      <formula>0.699</formula>
    </cfRule>
  </conditionalFormatting>
  <conditionalFormatting sqref="G26">
    <cfRule type="cellIs" dxfId="53" priority="68" stopIfTrue="1" operator="between">
      <formula>0.9</formula>
      <formula>1.05</formula>
    </cfRule>
    <cfRule type="cellIs" dxfId="52" priority="69" stopIfTrue="1" operator="between">
      <formula>0.7</formula>
      <formula>0.8999</formula>
    </cfRule>
    <cfRule type="cellIs" dxfId="51" priority="70" stopIfTrue="1" operator="between">
      <formula>0</formula>
      <formula>0.699</formula>
    </cfRule>
    <cfRule type="cellIs" dxfId="50" priority="71" stopIfTrue="1" operator="greaterThan">
      <formula>1.05</formula>
    </cfRule>
  </conditionalFormatting>
  <conditionalFormatting sqref="J26">
    <cfRule type="cellIs" dxfId="49" priority="72" stopIfTrue="1" operator="between">
      <formula>0.9</formula>
      <formula>1.05</formula>
    </cfRule>
    <cfRule type="cellIs" dxfId="48" priority="73" stopIfTrue="1" operator="between">
      <formula>0.7</formula>
      <formula>0.8999</formula>
    </cfRule>
    <cfRule type="cellIs" dxfId="47" priority="74" stopIfTrue="1" operator="between">
      <formula>0</formula>
      <formula>0.699</formula>
    </cfRule>
    <cfRule type="cellIs" dxfId="46" priority="75" stopIfTrue="1" operator="greaterThan">
      <formula>1.05</formula>
    </cfRule>
  </conditionalFormatting>
  <conditionalFormatting sqref="M26">
    <cfRule type="cellIs" dxfId="45" priority="76" stopIfTrue="1" operator="between">
      <formula>0.9</formula>
      <formula>1.05</formula>
    </cfRule>
    <cfRule type="cellIs" dxfId="44" priority="77" stopIfTrue="1" operator="between">
      <formula>0.7</formula>
      <formula>0.8999</formula>
    </cfRule>
    <cfRule type="cellIs" dxfId="43" priority="78" stopIfTrue="1" operator="between">
      <formula>0</formula>
      <formula>0.699</formula>
    </cfRule>
    <cfRule type="cellIs" dxfId="42" priority="79" stopIfTrue="1" operator="greaterThan">
      <formula>1.05</formula>
    </cfRule>
  </conditionalFormatting>
  <conditionalFormatting sqref="P26">
    <cfRule type="cellIs" dxfId="41" priority="80" stopIfTrue="1" operator="between">
      <formula>0.9</formula>
      <formula>1.05</formula>
    </cfRule>
    <cfRule type="cellIs" dxfId="40" priority="81" stopIfTrue="1" operator="between">
      <formula>0.7</formula>
      <formula>0.8999</formula>
    </cfRule>
    <cfRule type="cellIs" dxfId="39" priority="82" stopIfTrue="1" operator="between">
      <formula>0</formula>
      <formula>0.699</formula>
    </cfRule>
    <cfRule type="cellIs" dxfId="38" priority="83" stopIfTrue="1" operator="greaterThan">
      <formula>1.05</formula>
    </cfRule>
  </conditionalFormatting>
  <conditionalFormatting sqref="S25">
    <cfRule type="cellIs" dxfId="37" priority="84" stopIfTrue="1" operator="between">
      <formula>0.9</formula>
      <formula>1</formula>
    </cfRule>
    <cfRule type="cellIs" dxfId="36" priority="85" stopIfTrue="1" operator="between">
      <formula>0.7</formula>
      <formula>0.8999</formula>
    </cfRule>
    <cfRule type="cellIs" dxfId="35" priority="86" stopIfTrue="1" operator="between">
      <formula>0</formula>
      <formula>0.699</formula>
    </cfRule>
  </conditionalFormatting>
  <conditionalFormatting sqref="G25">
    <cfRule type="cellIs" dxfId="34" priority="87" stopIfTrue="1" operator="between">
      <formula>0.9</formula>
      <formula>1.05</formula>
    </cfRule>
    <cfRule type="cellIs" dxfId="33" priority="88" stopIfTrue="1" operator="between">
      <formula>0.7</formula>
      <formula>0.8999</formula>
    </cfRule>
    <cfRule type="cellIs" dxfId="32" priority="89" stopIfTrue="1" operator="between">
      <formula>0</formula>
      <formula>0.699</formula>
    </cfRule>
    <cfRule type="cellIs" dxfId="31" priority="90" stopIfTrue="1" operator="greaterThan">
      <formula>1.05</formula>
    </cfRule>
  </conditionalFormatting>
  <conditionalFormatting sqref="J25">
    <cfRule type="cellIs" dxfId="30" priority="91" stopIfTrue="1" operator="between">
      <formula>0.9</formula>
      <formula>1.05</formula>
    </cfRule>
    <cfRule type="cellIs" dxfId="29" priority="92" stopIfTrue="1" operator="between">
      <formula>0.7</formula>
      <formula>0.8999</formula>
    </cfRule>
    <cfRule type="cellIs" dxfId="28" priority="93" stopIfTrue="1" operator="between">
      <formula>0</formula>
      <formula>0.699</formula>
    </cfRule>
    <cfRule type="cellIs" dxfId="27" priority="94" stopIfTrue="1" operator="greaterThan">
      <formula>1.05</formula>
    </cfRule>
  </conditionalFormatting>
  <conditionalFormatting sqref="M25">
    <cfRule type="cellIs" dxfId="26" priority="95" stopIfTrue="1" operator="between">
      <formula>0.9</formula>
      <formula>1.05</formula>
    </cfRule>
    <cfRule type="cellIs" dxfId="25" priority="96" stopIfTrue="1" operator="between">
      <formula>0.7</formula>
      <formula>0.8999</formula>
    </cfRule>
    <cfRule type="cellIs" dxfId="24" priority="97" stopIfTrue="1" operator="between">
      <formula>0</formula>
      <formula>0.699</formula>
    </cfRule>
    <cfRule type="cellIs" dxfId="23" priority="98" stopIfTrue="1" operator="greaterThan">
      <formula>1.05</formula>
    </cfRule>
  </conditionalFormatting>
  <conditionalFormatting sqref="P25">
    <cfRule type="cellIs" dxfId="22" priority="99" stopIfTrue="1" operator="between">
      <formula>0.9</formula>
      <formula>1.05</formula>
    </cfRule>
    <cfRule type="cellIs" dxfId="21" priority="100" stopIfTrue="1" operator="between">
      <formula>0.7</formula>
      <formula>0.8999</formula>
    </cfRule>
    <cfRule type="cellIs" dxfId="20" priority="101" stopIfTrue="1" operator="between">
      <formula>0</formula>
      <formula>0.699</formula>
    </cfRule>
    <cfRule type="cellIs" dxfId="19" priority="102" stopIfTrue="1" operator="greaterThan">
      <formula>1.05</formula>
    </cfRule>
  </conditionalFormatting>
  <conditionalFormatting sqref="S26">
    <cfRule type="cellIs" dxfId="18" priority="103" stopIfTrue="1" operator="between">
      <formula>0.9</formula>
      <formula>1</formula>
    </cfRule>
    <cfRule type="cellIs" dxfId="17" priority="104" stopIfTrue="1" operator="between">
      <formula>0.7</formula>
      <formula>0.8999</formula>
    </cfRule>
    <cfRule type="cellIs" dxfId="16" priority="105" stopIfTrue="1" operator="between">
      <formula>0</formula>
      <formula>0.699</formula>
    </cfRule>
  </conditionalFormatting>
  <conditionalFormatting sqref="G26">
    <cfRule type="cellIs" dxfId="15" priority="106" stopIfTrue="1" operator="between">
      <formula>0.9</formula>
      <formula>1.05</formula>
    </cfRule>
    <cfRule type="cellIs" dxfId="14" priority="107" stopIfTrue="1" operator="between">
      <formula>0.7</formula>
      <formula>0.8999</formula>
    </cfRule>
    <cfRule type="cellIs" dxfId="13" priority="108" stopIfTrue="1" operator="between">
      <formula>0</formula>
      <formula>0.699</formula>
    </cfRule>
    <cfRule type="cellIs" dxfId="12" priority="109" stopIfTrue="1" operator="greaterThan">
      <formula>1.05</formula>
    </cfRule>
  </conditionalFormatting>
  <conditionalFormatting sqref="J26">
    <cfRule type="cellIs" dxfId="11" priority="110" stopIfTrue="1" operator="between">
      <formula>0.9</formula>
      <formula>1.05</formula>
    </cfRule>
    <cfRule type="cellIs" dxfId="10" priority="111" stopIfTrue="1" operator="between">
      <formula>0.7</formula>
      <formula>0.8999</formula>
    </cfRule>
    <cfRule type="cellIs" dxfId="9" priority="112" stopIfTrue="1" operator="between">
      <formula>0</formula>
      <formula>0.699</formula>
    </cfRule>
    <cfRule type="cellIs" dxfId="8" priority="113" stopIfTrue="1" operator="greaterThan">
      <formula>1.05</formula>
    </cfRule>
  </conditionalFormatting>
  <conditionalFormatting sqref="M26">
    <cfRule type="cellIs" dxfId="7" priority="114" stopIfTrue="1" operator="between">
      <formula>0.9</formula>
      <formula>1.05</formula>
    </cfRule>
    <cfRule type="cellIs" dxfId="6" priority="115" stopIfTrue="1" operator="between">
      <formula>0.7</formula>
      <formula>0.8999</formula>
    </cfRule>
    <cfRule type="cellIs" dxfId="5" priority="116" stopIfTrue="1" operator="between">
      <formula>0</formula>
      <formula>0.699</formula>
    </cfRule>
    <cfRule type="cellIs" dxfId="4" priority="117" stopIfTrue="1" operator="greaterThan">
      <formula>1.05</formula>
    </cfRule>
  </conditionalFormatting>
  <conditionalFormatting sqref="P26">
    <cfRule type="cellIs" dxfId="3" priority="118" stopIfTrue="1" operator="between">
      <formula>0.9</formula>
      <formula>1.05</formula>
    </cfRule>
    <cfRule type="cellIs" dxfId="2" priority="119" stopIfTrue="1" operator="between">
      <formula>0.7</formula>
      <formula>0.8999</formula>
    </cfRule>
    <cfRule type="cellIs" dxfId="1" priority="120" stopIfTrue="1" operator="between">
      <formula>0</formula>
      <formula>0.699</formula>
    </cfRule>
    <cfRule type="cellIs" dxfId="0" priority="121" stopIfTrue="1" operator="greaterThan">
      <formula>1.05</formula>
    </cfRule>
  </conditionalFormatting>
  <dataValidations count="11">
    <dataValidation type="list" operator="equal" allowBlank="1" showErrorMessage="1" sqref="AP27:AQ49">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AB13:AB49">
      <formula1>"Alcaldía Local,Central,Sectorial,"</formula1>
      <formula2>0</formula2>
    </dataValidation>
    <dataValidation type="list" operator="equal" allowBlank="1" showErrorMessage="1" sqref="AC13:AC49">
      <formula1>"Coeficiente,Índice o razón,Porcentaje,Tasa,Valor absoluto"</formula1>
      <formula2>0</formula2>
    </dataValidation>
    <dataValidation type="list" operator="equal" allowBlank="1" showErrorMessage="1" sqref="AD13:AD49">
      <formula1>"Diario,Semanal,Mensual,Bimestral ,Trimestral,Semestral ,Anual"</formula1>
      <formula2>0</formula2>
    </dataValidation>
    <dataValidation type="list" operator="equal" allowBlank="1" showErrorMessage="1" sqref="AE13:AE49">
      <formula1>"Alta ,Media ,Baja"</formula1>
      <formula2>0</formula2>
    </dataValidation>
    <dataValidation type="list" operator="equal" allowBlank="1" showErrorMessage="1" sqref="AI13:AI49">
      <formula1>"Gestión"</formula1>
      <formula2>0</formula2>
    </dataValidation>
    <dataValidation type="list" operator="equal" allowBlank="1" showErrorMessage="1" sqref="AJ13:AJ49">
      <formula1>",Distrital ,Dsitrital-Rural ,Distrital- Urbano,Entidad ,Localidad,UPZ,Departamental,Regional,Nacional"</formula1>
      <formula2>0</formula2>
    </dataValidation>
    <dataValidation type="list" operator="equal" allowBlank="1" showErrorMessage="1" sqref="Z27:Z49">
      <formula1>"Eficacia,Eficiencia,Efectividad,"</formula1>
      <formula2>0</formula2>
    </dataValidation>
    <dataValidation operator="equal" allowBlank="1" showErrorMessage="1" sqref="AK7">
      <formula1>0</formula1>
      <formula2>0</formula2>
    </dataValidation>
    <dataValidation type="list" operator="equal" allowBlank="1" showErrorMessage="1" sqref="AK27:AK49">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errorStyle="information" operator="equal" showInputMessage="1" showErrorMessage="1" error="Elija una Categoría" prompt="Elija una Categoría del menú desplegable" sqref="AR20:AS20">
      <formula1>NA()</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'D:\AAA SDSCJ CPAD\OAP\POA\[4.2 DOF Operaciones 20-01-2022.xlsx]datos'!#REF!</xm:f>
          </x14:formula1>
          <xm:sqref>AO18:AO26 AK13:AK26</xm:sqref>
        </x14:dataValidation>
        <x14:dataValidation type="list" operator="equal" allowBlank="1" showErrorMessage="1">
          <x14:formula1>
            <xm:f>'D:\AAA SDSCJ CPAD\OAP\POA\[4.2 DOF Operaciones 20-01-2022.xlsx]datos'!#REF!</xm:f>
          </x14:formula1>
          <xm:sqref>AP13:AQ26</xm:sqref>
        </x14:dataValidation>
        <x14:dataValidation type="list" errorStyle="information" operator="equal" showInputMessage="1" showErrorMessage="1" prompt="Escoja el Proceso del Menú desplegable">
          <x14:formula1>
            <xm:f>'C:\Users\luis.arias\Downloads\[F-DS-524_V.xlsx]datos'!#REF!</xm:f>
          </x14:formula1>
          <xm:sqref>D7:Z7</xm:sqref>
        </x14:dataValidation>
        <x14:dataValidation type="list" allowBlank="1" showInputMessage="1" showErrorMessage="1">
          <x14:formula1>
            <xm:f>'C:\Users\luis.arias\Downloads\[F-DS-524_V.xlsx]datos'!#REF!</xm:f>
          </x14:formula1>
          <xm:sqref>AM7:AT7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5"/>
  <sheetViews>
    <sheetView showGridLines="0" zoomScale="70" zoomScaleNormal="70" workbookViewId="0">
      <selection activeCell="R8" sqref="R8"/>
    </sheetView>
  </sheetViews>
  <sheetFormatPr baseColWidth="10" defaultColWidth="11.42578125" defaultRowHeight="15" x14ac:dyDescent="0.25"/>
  <cols>
    <col min="10" max="10" width="26.85546875" customWidth="1"/>
    <col min="15" max="15" width="10" customWidth="1"/>
    <col min="16" max="16" width="4.140625" customWidth="1"/>
  </cols>
  <sheetData>
    <row r="2" spans="2:16" ht="15.75" thickBot="1" x14ac:dyDescent="0.3"/>
    <row r="3" spans="2:16" x14ac:dyDescent="0.25">
      <c r="B3" s="1"/>
      <c r="C3" s="2"/>
      <c r="D3" s="2"/>
      <c r="E3" s="2"/>
      <c r="F3" s="2"/>
      <c r="G3" s="2"/>
      <c r="H3" s="2"/>
      <c r="I3" s="2"/>
      <c r="J3" s="2"/>
      <c r="K3" s="2"/>
      <c r="L3" s="2"/>
      <c r="M3" s="2"/>
      <c r="N3" s="2"/>
      <c r="O3" s="2"/>
      <c r="P3" s="3"/>
    </row>
    <row r="4" spans="2:16" x14ac:dyDescent="0.25">
      <c r="B4" s="4"/>
      <c r="P4" s="5"/>
    </row>
    <row r="5" spans="2:16" x14ac:dyDescent="0.25">
      <c r="B5" s="4"/>
      <c r="P5" s="5"/>
    </row>
    <row r="6" spans="2:16" x14ac:dyDescent="0.25">
      <c r="B6" s="4"/>
      <c r="P6" s="5"/>
    </row>
    <row r="7" spans="2:16" ht="27.75" customHeight="1" x14ac:dyDescent="0.25">
      <c r="B7" s="802" t="s">
        <v>3</v>
      </c>
      <c r="C7" s="803"/>
      <c r="D7" s="803"/>
      <c r="E7" s="803"/>
      <c r="F7" s="803"/>
      <c r="G7" s="803"/>
      <c r="H7" s="803"/>
      <c r="I7" s="803"/>
      <c r="J7" s="803"/>
      <c r="P7" s="5"/>
    </row>
    <row r="8" spans="2:16" ht="114.75" customHeight="1" x14ac:dyDescent="0.25">
      <c r="B8" s="804" t="s">
        <v>4</v>
      </c>
      <c r="C8" s="805"/>
      <c r="D8" s="805"/>
      <c r="E8" s="805"/>
      <c r="F8" s="805"/>
      <c r="G8" s="805"/>
      <c r="H8" s="805"/>
      <c r="I8" s="805"/>
      <c r="J8" s="805"/>
      <c r="P8" s="5"/>
    </row>
    <row r="9" spans="2:16" ht="15.75" x14ac:dyDescent="0.3">
      <c r="B9" s="10"/>
      <c r="C9" s="9"/>
      <c r="D9" s="9"/>
      <c r="E9" s="9"/>
      <c r="F9" s="9"/>
      <c r="G9" s="9"/>
      <c r="H9" s="9"/>
      <c r="I9" s="9"/>
      <c r="J9" s="9"/>
      <c r="P9" s="5"/>
    </row>
    <row r="10" spans="2:16" ht="26.25" x14ac:dyDescent="0.25">
      <c r="B10" s="802" t="s">
        <v>5</v>
      </c>
      <c r="C10" s="803"/>
      <c r="D10" s="803"/>
      <c r="E10" s="803"/>
      <c r="F10" s="803"/>
      <c r="G10" s="803"/>
      <c r="H10" s="803"/>
      <c r="I10" s="803"/>
      <c r="J10" s="803"/>
      <c r="P10" s="5"/>
    </row>
    <row r="11" spans="2:16" ht="15.75" x14ac:dyDescent="0.3">
      <c r="B11" s="10"/>
      <c r="C11" s="9"/>
      <c r="D11" s="9"/>
      <c r="E11" s="9"/>
      <c r="F11" s="9"/>
      <c r="G11" s="9"/>
      <c r="H11" s="9"/>
      <c r="I11" s="9"/>
      <c r="J11" s="9"/>
      <c r="P11" s="5"/>
    </row>
    <row r="12" spans="2:16" ht="77.25" customHeight="1" x14ac:dyDescent="0.25">
      <c r="B12" s="804" t="s">
        <v>6</v>
      </c>
      <c r="C12" s="805"/>
      <c r="D12" s="805"/>
      <c r="E12" s="805"/>
      <c r="F12" s="805"/>
      <c r="G12" s="805"/>
      <c r="H12" s="805"/>
      <c r="I12" s="805"/>
      <c r="J12" s="805"/>
      <c r="P12" s="5"/>
    </row>
    <row r="13" spans="2:16" ht="36.75" customHeight="1" x14ac:dyDescent="0.25">
      <c r="B13" s="11"/>
      <c r="C13" s="12"/>
      <c r="D13" s="12"/>
      <c r="E13" s="12"/>
      <c r="F13" s="12"/>
      <c r="G13" s="12"/>
      <c r="H13" s="12"/>
      <c r="I13" s="12"/>
      <c r="J13" s="12"/>
      <c r="P13" s="5"/>
    </row>
    <row r="14" spans="2:16" ht="24.75" x14ac:dyDescent="0.25">
      <c r="B14" s="808"/>
      <c r="C14" s="809"/>
      <c r="D14" s="809"/>
      <c r="E14" s="809"/>
      <c r="F14" s="809"/>
      <c r="G14" s="809"/>
      <c r="H14" s="809"/>
      <c r="I14" s="809"/>
      <c r="J14" s="809"/>
      <c r="P14" s="5"/>
    </row>
    <row r="15" spans="2:16" ht="49.5" customHeight="1" thickBot="1" x14ac:dyDescent="0.3">
      <c r="B15" s="806"/>
      <c r="C15" s="807"/>
      <c r="D15" s="807"/>
      <c r="E15" s="807"/>
      <c r="F15" s="807"/>
      <c r="G15" s="807"/>
      <c r="H15" s="807"/>
      <c r="I15" s="807"/>
      <c r="J15" s="807"/>
      <c r="K15" s="7"/>
      <c r="L15" s="7"/>
      <c r="M15" s="7"/>
      <c r="N15" s="7"/>
      <c r="O15" s="7"/>
      <c r="P15" s="8"/>
    </row>
  </sheetData>
  <mergeCells count="6">
    <mergeCell ref="B7:J7"/>
    <mergeCell ref="B8:J8"/>
    <mergeCell ref="B10:J10"/>
    <mergeCell ref="B12:J12"/>
    <mergeCell ref="B15:J15"/>
    <mergeCell ref="B14:J14"/>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K41"/>
  <sheetViews>
    <sheetView showGridLines="0" topLeftCell="AS1" zoomScale="70" zoomScaleNormal="70" workbookViewId="0">
      <selection activeCell="AV2" sqref="AV2:BJ6"/>
    </sheetView>
  </sheetViews>
  <sheetFormatPr baseColWidth="10" defaultColWidth="20.5703125" defaultRowHeight="12.75" customHeight="1" x14ac:dyDescent="0.25"/>
  <cols>
    <col min="1" max="1" width="2" style="23" customWidth="1"/>
    <col min="2" max="2" width="10" style="23" customWidth="1"/>
    <col min="3" max="3" width="57.28515625" style="59" customWidth="1"/>
    <col min="4" max="4" width="12.140625" style="23" customWidth="1"/>
    <col min="5" max="20" width="11.42578125" style="23" customWidth="1"/>
    <col min="21" max="21" width="47.42578125" style="59" customWidth="1"/>
    <col min="22" max="22" width="67.42578125" style="59" customWidth="1"/>
    <col min="23" max="23" width="21.28515625" style="23" customWidth="1"/>
    <col min="24" max="25" width="21.85546875" style="23" customWidth="1"/>
    <col min="26" max="26" width="21.28515625" style="72" customWidth="1"/>
    <col min="27" max="27" width="21.42578125" style="72" customWidth="1"/>
    <col min="28" max="28" width="20.85546875" style="72" customWidth="1"/>
    <col min="29" max="29" width="21.28515625" style="72" customWidth="1"/>
    <col min="30" max="30" width="21" style="72" customWidth="1"/>
    <col min="31" max="31" width="21.42578125" style="72" customWidth="1"/>
    <col min="32" max="34" width="15.140625" style="72" customWidth="1"/>
    <col min="35" max="36" width="19.85546875" style="72" customWidth="1"/>
    <col min="37" max="38" width="47" style="73" customWidth="1"/>
    <col min="39" max="39" width="25.5703125" style="73" customWidth="1"/>
    <col min="40" max="40" width="31.42578125" style="73" customWidth="1"/>
    <col min="41" max="43" width="47" style="73" customWidth="1"/>
    <col min="44" max="46" width="22.85546875" style="72" customWidth="1"/>
    <col min="47" max="47" width="15.140625" style="72" customWidth="1"/>
    <col min="48" max="48" width="13.7109375" style="72" customWidth="1"/>
    <col min="49" max="49" width="52.7109375" style="72" customWidth="1"/>
    <col min="50" max="50" width="33.7109375" style="23" customWidth="1"/>
    <col min="51" max="54" width="20.5703125" style="23" customWidth="1"/>
    <col min="55" max="55" width="8.7109375" style="23" customWidth="1"/>
    <col min="56" max="56" width="9" style="23" customWidth="1"/>
    <col min="57" max="57" width="39" style="23" customWidth="1"/>
    <col min="58" max="58" width="32.140625" style="23" customWidth="1"/>
    <col min="59" max="59" width="17" style="23" customWidth="1"/>
    <col min="60" max="60" width="16" style="23" customWidth="1"/>
    <col min="61" max="61" width="51.5703125" style="23" customWidth="1"/>
    <col min="62" max="62" width="36" style="23" customWidth="1"/>
    <col min="63" max="251" width="20.5703125" style="23" customWidth="1"/>
    <col min="252" max="16384" width="20.5703125" style="23"/>
  </cols>
  <sheetData>
    <row r="1" spans="1:63" s="21" customFormat="1" ht="6" customHeight="1" thickBot="1" x14ac:dyDescent="0.3">
      <c r="C1" s="22"/>
      <c r="U1" s="22"/>
      <c r="V1" s="22"/>
      <c r="Z1" s="61"/>
      <c r="AA1" s="61"/>
      <c r="AB1" s="61"/>
      <c r="AC1" s="61"/>
      <c r="AD1" s="61"/>
      <c r="AE1" s="61"/>
      <c r="AF1" s="61"/>
      <c r="AG1" s="61"/>
      <c r="AH1" s="61"/>
      <c r="AI1" s="61"/>
      <c r="AJ1" s="61"/>
      <c r="AK1" s="62"/>
      <c r="AL1" s="62"/>
      <c r="AM1" s="62"/>
      <c r="AN1" s="62"/>
      <c r="AO1" s="62"/>
      <c r="AP1" s="62"/>
      <c r="AQ1" s="62"/>
      <c r="AR1" s="61"/>
      <c r="AS1" s="61"/>
      <c r="AT1" s="61"/>
      <c r="AU1" s="61"/>
      <c r="AV1" s="61"/>
      <c r="AW1" s="61"/>
    </row>
    <row r="2" spans="1:63" s="779" customFormat="1" ht="15.75" customHeight="1" thickBot="1" x14ac:dyDescent="0.3">
      <c r="A2" s="776"/>
      <c r="B2" s="836" t="s">
        <v>232</v>
      </c>
      <c r="C2" s="839" t="s">
        <v>41</v>
      </c>
      <c r="D2" s="840"/>
      <c r="E2" s="840"/>
      <c r="F2" s="840"/>
      <c r="G2" s="840"/>
      <c r="H2" s="840"/>
      <c r="I2" s="840"/>
      <c r="J2" s="840"/>
      <c r="K2" s="840"/>
      <c r="L2" s="840"/>
      <c r="M2" s="840"/>
      <c r="N2" s="840"/>
      <c r="O2" s="840"/>
      <c r="P2" s="840"/>
      <c r="Q2" s="841"/>
      <c r="R2" s="848" t="s">
        <v>42</v>
      </c>
      <c r="S2" s="849"/>
      <c r="T2" s="849"/>
      <c r="U2" s="849"/>
      <c r="V2" s="849"/>
      <c r="W2" s="849"/>
      <c r="X2" s="849"/>
      <c r="Y2" s="849"/>
      <c r="Z2" s="849"/>
      <c r="AA2" s="849"/>
      <c r="AB2" s="849"/>
      <c r="AC2" s="849"/>
      <c r="AD2" s="849"/>
      <c r="AE2" s="849"/>
      <c r="AF2" s="849"/>
      <c r="AG2" s="849"/>
      <c r="AH2" s="849"/>
      <c r="AI2" s="850"/>
      <c r="AJ2" s="857" t="s">
        <v>43</v>
      </c>
      <c r="AK2" s="858"/>
      <c r="AL2" s="858"/>
      <c r="AM2" s="858"/>
      <c r="AN2" s="858"/>
      <c r="AO2" s="858"/>
      <c r="AP2" s="858"/>
      <c r="AQ2" s="858"/>
      <c r="AR2" s="858"/>
      <c r="AS2" s="858"/>
      <c r="AT2" s="858"/>
      <c r="AU2" s="859"/>
      <c r="AV2" s="794" t="s">
        <v>44</v>
      </c>
      <c r="AW2" s="794"/>
      <c r="AX2" s="794"/>
      <c r="AY2" s="794"/>
      <c r="AZ2" s="794"/>
      <c r="BA2" s="794"/>
      <c r="BB2" s="794"/>
      <c r="BC2" s="794"/>
      <c r="BD2" s="794"/>
      <c r="BE2" s="794"/>
      <c r="BF2" s="794"/>
      <c r="BG2" s="794"/>
      <c r="BH2" s="794"/>
      <c r="BI2" s="794"/>
      <c r="BJ2" s="795"/>
      <c r="BK2" s="776"/>
    </row>
    <row r="3" spans="1:63" s="779" customFormat="1" ht="14.25" customHeight="1" thickBot="1" x14ac:dyDescent="0.3">
      <c r="A3" s="780"/>
      <c r="B3" s="837"/>
      <c r="C3" s="842"/>
      <c r="D3" s="843"/>
      <c r="E3" s="843"/>
      <c r="F3" s="843"/>
      <c r="G3" s="843"/>
      <c r="H3" s="843"/>
      <c r="I3" s="843"/>
      <c r="J3" s="843"/>
      <c r="K3" s="843"/>
      <c r="L3" s="843"/>
      <c r="M3" s="843"/>
      <c r="N3" s="843"/>
      <c r="O3" s="843"/>
      <c r="P3" s="843"/>
      <c r="Q3" s="844"/>
      <c r="R3" s="851"/>
      <c r="S3" s="852"/>
      <c r="T3" s="852"/>
      <c r="U3" s="852"/>
      <c r="V3" s="852"/>
      <c r="W3" s="852"/>
      <c r="X3" s="852"/>
      <c r="Y3" s="852"/>
      <c r="Z3" s="852"/>
      <c r="AA3" s="852"/>
      <c r="AB3" s="852"/>
      <c r="AC3" s="852"/>
      <c r="AD3" s="852"/>
      <c r="AE3" s="852"/>
      <c r="AF3" s="852"/>
      <c r="AG3" s="852"/>
      <c r="AH3" s="852"/>
      <c r="AI3" s="853"/>
      <c r="AJ3" s="857" t="s">
        <v>45</v>
      </c>
      <c r="AK3" s="858"/>
      <c r="AL3" s="858"/>
      <c r="AM3" s="858"/>
      <c r="AN3" s="858"/>
      <c r="AO3" s="858"/>
      <c r="AP3" s="858"/>
      <c r="AQ3" s="858"/>
      <c r="AR3" s="858"/>
      <c r="AS3" s="858"/>
      <c r="AT3" s="858"/>
      <c r="AU3" s="859"/>
      <c r="AV3" s="796"/>
      <c r="AW3" s="796"/>
      <c r="AX3" s="796"/>
      <c r="AY3" s="796"/>
      <c r="AZ3" s="796"/>
      <c r="BA3" s="796"/>
      <c r="BB3" s="796"/>
      <c r="BC3" s="796"/>
      <c r="BD3" s="796"/>
      <c r="BE3" s="796"/>
      <c r="BF3" s="796"/>
      <c r="BG3" s="796"/>
      <c r="BH3" s="796"/>
      <c r="BI3" s="796"/>
      <c r="BJ3" s="797"/>
      <c r="BK3" s="780"/>
    </row>
    <row r="4" spans="1:63" s="779" customFormat="1" ht="12" customHeight="1" thickBot="1" x14ac:dyDescent="0.3">
      <c r="A4" s="780"/>
      <c r="B4" s="837"/>
      <c r="C4" s="845"/>
      <c r="D4" s="846"/>
      <c r="E4" s="846"/>
      <c r="F4" s="846"/>
      <c r="G4" s="846"/>
      <c r="H4" s="846"/>
      <c r="I4" s="846"/>
      <c r="J4" s="846"/>
      <c r="K4" s="846"/>
      <c r="L4" s="846"/>
      <c r="M4" s="846"/>
      <c r="N4" s="846"/>
      <c r="O4" s="846"/>
      <c r="P4" s="846"/>
      <c r="Q4" s="847"/>
      <c r="R4" s="854"/>
      <c r="S4" s="855"/>
      <c r="T4" s="855"/>
      <c r="U4" s="855"/>
      <c r="V4" s="855"/>
      <c r="W4" s="855"/>
      <c r="X4" s="855"/>
      <c r="Y4" s="855"/>
      <c r="Z4" s="855"/>
      <c r="AA4" s="855"/>
      <c r="AB4" s="855"/>
      <c r="AC4" s="855"/>
      <c r="AD4" s="855"/>
      <c r="AE4" s="855"/>
      <c r="AF4" s="855"/>
      <c r="AG4" s="855"/>
      <c r="AH4" s="855"/>
      <c r="AI4" s="856"/>
      <c r="AJ4" s="857" t="s">
        <v>46</v>
      </c>
      <c r="AK4" s="858"/>
      <c r="AL4" s="858"/>
      <c r="AM4" s="858"/>
      <c r="AN4" s="858"/>
      <c r="AO4" s="858"/>
      <c r="AP4" s="858"/>
      <c r="AQ4" s="858"/>
      <c r="AR4" s="858"/>
      <c r="AS4" s="858"/>
      <c r="AT4" s="858"/>
      <c r="AU4" s="859"/>
      <c r="AV4" s="796"/>
      <c r="AW4" s="796"/>
      <c r="AX4" s="796"/>
      <c r="AY4" s="796"/>
      <c r="AZ4" s="796"/>
      <c r="BA4" s="796"/>
      <c r="BB4" s="796"/>
      <c r="BC4" s="796"/>
      <c r="BD4" s="796"/>
      <c r="BE4" s="796"/>
      <c r="BF4" s="796"/>
      <c r="BG4" s="796"/>
      <c r="BH4" s="796"/>
      <c r="BI4" s="796"/>
      <c r="BJ4" s="797"/>
      <c r="BK4" s="780"/>
    </row>
    <row r="5" spans="1:63" s="779" customFormat="1" ht="14.25" customHeight="1" x14ac:dyDescent="0.25">
      <c r="A5" s="780"/>
      <c r="B5" s="838"/>
      <c r="C5" s="839" t="s">
        <v>47</v>
      </c>
      <c r="D5" s="840"/>
      <c r="E5" s="840"/>
      <c r="F5" s="840"/>
      <c r="G5" s="840"/>
      <c r="H5" s="840"/>
      <c r="I5" s="840"/>
      <c r="J5" s="840"/>
      <c r="K5" s="840"/>
      <c r="L5" s="840"/>
      <c r="M5" s="840"/>
      <c r="N5" s="840"/>
      <c r="O5" s="840"/>
      <c r="P5" s="840"/>
      <c r="Q5" s="841"/>
      <c r="R5" s="848" t="s">
        <v>48</v>
      </c>
      <c r="S5" s="849"/>
      <c r="T5" s="849"/>
      <c r="U5" s="849"/>
      <c r="V5" s="849"/>
      <c r="W5" s="849"/>
      <c r="X5" s="849"/>
      <c r="Y5" s="849"/>
      <c r="Z5" s="849"/>
      <c r="AA5" s="849"/>
      <c r="AB5" s="849"/>
      <c r="AC5" s="849"/>
      <c r="AD5" s="849"/>
      <c r="AE5" s="849"/>
      <c r="AF5" s="849"/>
      <c r="AG5" s="849"/>
      <c r="AH5" s="849"/>
      <c r="AI5" s="850"/>
      <c r="AJ5" s="839" t="s">
        <v>49</v>
      </c>
      <c r="AK5" s="840"/>
      <c r="AL5" s="840"/>
      <c r="AM5" s="840"/>
      <c r="AN5" s="840"/>
      <c r="AO5" s="840"/>
      <c r="AP5" s="840"/>
      <c r="AQ5" s="840"/>
      <c r="AR5" s="840"/>
      <c r="AS5" s="840"/>
      <c r="AT5" s="840"/>
      <c r="AU5" s="841"/>
      <c r="AV5" s="798"/>
      <c r="AW5" s="798"/>
      <c r="AX5" s="798"/>
      <c r="AY5" s="798"/>
      <c r="AZ5" s="798"/>
      <c r="BA5" s="798"/>
      <c r="BB5" s="798"/>
      <c r="BC5" s="798"/>
      <c r="BD5" s="798"/>
      <c r="BE5" s="798"/>
      <c r="BF5" s="798"/>
      <c r="BG5" s="798"/>
      <c r="BH5" s="798"/>
      <c r="BI5" s="798"/>
      <c r="BJ5" s="799"/>
      <c r="BK5" s="780"/>
    </row>
    <row r="6" spans="1:63" s="779" customFormat="1" ht="12.75" customHeight="1" thickBot="1" x14ac:dyDescent="0.3">
      <c r="A6" s="776"/>
      <c r="B6" s="780"/>
      <c r="C6" s="845"/>
      <c r="D6" s="846"/>
      <c r="E6" s="846"/>
      <c r="F6" s="846"/>
      <c r="G6" s="846"/>
      <c r="H6" s="846"/>
      <c r="I6" s="846"/>
      <c r="J6" s="846"/>
      <c r="K6" s="846"/>
      <c r="L6" s="846"/>
      <c r="M6" s="846"/>
      <c r="N6" s="846"/>
      <c r="O6" s="846"/>
      <c r="P6" s="846"/>
      <c r="Q6" s="847"/>
      <c r="R6" s="854"/>
      <c r="S6" s="855"/>
      <c r="T6" s="855"/>
      <c r="U6" s="855"/>
      <c r="V6" s="855"/>
      <c r="W6" s="855"/>
      <c r="X6" s="855"/>
      <c r="Y6" s="855"/>
      <c r="Z6" s="855"/>
      <c r="AA6" s="855"/>
      <c r="AB6" s="855"/>
      <c r="AC6" s="855"/>
      <c r="AD6" s="855"/>
      <c r="AE6" s="855"/>
      <c r="AF6" s="855"/>
      <c r="AG6" s="855"/>
      <c r="AH6" s="855"/>
      <c r="AI6" s="856"/>
      <c r="AJ6" s="845"/>
      <c r="AK6" s="846"/>
      <c r="AL6" s="846"/>
      <c r="AM6" s="846"/>
      <c r="AN6" s="846"/>
      <c r="AO6" s="846"/>
      <c r="AP6" s="846"/>
      <c r="AQ6" s="846"/>
      <c r="AR6" s="846"/>
      <c r="AS6" s="846"/>
      <c r="AT6" s="846"/>
      <c r="AU6" s="847"/>
      <c r="AV6" s="882">
        <v>3</v>
      </c>
      <c r="AW6" s="882"/>
      <c r="AX6" s="882"/>
      <c r="AY6" s="882"/>
      <c r="AZ6" s="882"/>
      <c r="BA6" s="882"/>
      <c r="BB6" s="882"/>
      <c r="BC6" s="882"/>
      <c r="BD6" s="882"/>
      <c r="BE6" s="882"/>
      <c r="BF6" s="882"/>
      <c r="BG6" s="882"/>
      <c r="BH6" s="882"/>
      <c r="BI6" s="882"/>
      <c r="BJ6" s="883"/>
      <c r="BK6" s="776"/>
    </row>
    <row r="7" spans="1:63" s="785" customFormat="1" ht="18.75" customHeight="1" x14ac:dyDescent="0.25">
      <c r="B7" s="884" t="s">
        <v>50</v>
      </c>
      <c r="C7" s="885"/>
      <c r="D7" s="886"/>
      <c r="E7" s="886"/>
      <c r="F7" s="886"/>
      <c r="G7" s="886"/>
      <c r="H7" s="886"/>
      <c r="I7" s="886"/>
      <c r="J7" s="886"/>
      <c r="K7" s="886"/>
      <c r="L7" s="886"/>
      <c r="M7" s="886"/>
      <c r="N7" s="886"/>
      <c r="O7" s="886"/>
      <c r="P7" s="886"/>
      <c r="Q7" s="886"/>
      <c r="R7" s="886"/>
      <c r="S7" s="886"/>
      <c r="T7" s="886"/>
      <c r="U7" s="886"/>
      <c r="V7" s="886"/>
      <c r="W7" s="886"/>
      <c r="X7" s="886"/>
      <c r="Y7" s="886"/>
      <c r="Z7" s="886"/>
      <c r="AA7" s="887" t="s">
        <v>51</v>
      </c>
      <c r="AB7" s="887"/>
      <c r="AC7" s="888" t="s">
        <v>1382</v>
      </c>
      <c r="AD7" s="888"/>
      <c r="AE7" s="888"/>
      <c r="AF7" s="888"/>
      <c r="AG7" s="888"/>
      <c r="AH7" s="888"/>
      <c r="AI7" s="888"/>
      <c r="AJ7" s="888"/>
      <c r="AK7" s="889" t="s">
        <v>52</v>
      </c>
      <c r="AL7" s="889"/>
      <c r="AM7" s="890"/>
      <c r="AN7" s="890"/>
      <c r="AO7" s="890"/>
      <c r="AP7" s="890"/>
      <c r="AQ7" s="890"/>
      <c r="AR7" s="890"/>
      <c r="AS7" s="890"/>
      <c r="AT7" s="890"/>
      <c r="AU7" s="891"/>
      <c r="AV7" s="891"/>
      <c r="AW7" s="891"/>
      <c r="AX7" s="891"/>
      <c r="AY7" s="891"/>
      <c r="AZ7" s="891"/>
      <c r="BA7" s="891"/>
      <c r="BB7" s="891"/>
      <c r="BC7" s="891"/>
      <c r="BD7" s="891"/>
      <c r="BE7" s="891"/>
      <c r="BF7" s="891"/>
      <c r="BG7" s="891"/>
      <c r="BH7" s="891"/>
      <c r="BI7" s="891"/>
      <c r="BJ7" s="892"/>
      <c r="BK7" s="786"/>
    </row>
    <row r="8" spans="1:63" s="785" customFormat="1" ht="18.75" customHeight="1" x14ac:dyDescent="0.25">
      <c r="B8" s="880" t="s">
        <v>53</v>
      </c>
      <c r="C8" s="881"/>
      <c r="D8" s="893"/>
      <c r="E8" s="894"/>
      <c r="F8" s="894"/>
      <c r="G8" s="894"/>
      <c r="H8" s="894"/>
      <c r="I8" s="894"/>
      <c r="J8" s="894"/>
      <c r="K8" s="894"/>
      <c r="L8" s="894"/>
      <c r="M8" s="894"/>
      <c r="N8" s="894"/>
      <c r="O8" s="894"/>
      <c r="P8" s="894"/>
      <c r="Q8" s="894"/>
      <c r="R8" s="894"/>
      <c r="S8" s="894"/>
      <c r="T8" s="894"/>
      <c r="U8" s="894"/>
      <c r="V8" s="894"/>
      <c r="W8" s="894"/>
      <c r="X8" s="894"/>
      <c r="Y8" s="894"/>
      <c r="Z8" s="894"/>
      <c r="AA8" s="894"/>
      <c r="AB8" s="894"/>
      <c r="AC8" s="894"/>
      <c r="AD8" s="894"/>
      <c r="AE8" s="894"/>
      <c r="AF8" s="894"/>
      <c r="AG8" s="894"/>
      <c r="AH8" s="894"/>
      <c r="AI8" s="894"/>
      <c r="AJ8" s="894"/>
      <c r="AK8" s="894"/>
      <c r="AL8" s="895"/>
      <c r="AM8" s="787" t="s">
        <v>54</v>
      </c>
      <c r="AN8" s="829"/>
      <c r="AO8" s="830"/>
      <c r="AP8" s="830"/>
      <c r="AQ8" s="830"/>
      <c r="AR8" s="830"/>
      <c r="AS8" s="830"/>
      <c r="AT8" s="830"/>
      <c r="AU8" s="891"/>
      <c r="AV8" s="891"/>
      <c r="AW8" s="891"/>
      <c r="AX8" s="891"/>
      <c r="AY8" s="891"/>
      <c r="AZ8" s="891"/>
      <c r="BA8" s="891"/>
      <c r="BB8" s="891"/>
      <c r="BC8" s="891"/>
      <c r="BD8" s="891"/>
      <c r="BE8" s="891"/>
      <c r="BF8" s="891"/>
      <c r="BG8" s="891"/>
      <c r="BH8" s="891"/>
      <c r="BI8" s="891"/>
      <c r="BJ8" s="892"/>
      <c r="BK8" s="786"/>
    </row>
    <row r="9" spans="1:63" s="775" customFormat="1" ht="27.75" customHeight="1" x14ac:dyDescent="0.25">
      <c r="B9" s="831" t="s">
        <v>233</v>
      </c>
      <c r="C9" s="832"/>
      <c r="D9" s="832"/>
      <c r="E9" s="832"/>
      <c r="F9" s="832"/>
      <c r="G9" s="832"/>
      <c r="H9" s="832"/>
      <c r="I9" s="832"/>
      <c r="J9" s="832"/>
      <c r="K9" s="832"/>
      <c r="L9" s="832"/>
      <c r="M9" s="832"/>
      <c r="N9" s="832"/>
      <c r="O9" s="832"/>
      <c r="P9" s="832"/>
      <c r="Q9" s="832"/>
      <c r="R9" s="832"/>
      <c r="S9" s="832"/>
      <c r="T9" s="832"/>
      <c r="U9" s="832"/>
      <c r="V9" s="832"/>
      <c r="W9" s="832"/>
      <c r="X9" s="832"/>
      <c r="Y9" s="832"/>
      <c r="Z9" s="832"/>
      <c r="AA9" s="832"/>
      <c r="AB9" s="832"/>
      <c r="AC9" s="832"/>
      <c r="AD9" s="832"/>
      <c r="AE9" s="832"/>
      <c r="AF9" s="832"/>
      <c r="AG9" s="832"/>
      <c r="AH9" s="832"/>
      <c r="AI9" s="832"/>
      <c r="AJ9" s="832"/>
      <c r="AK9" s="832"/>
      <c r="AL9" s="832"/>
      <c r="AM9" s="832"/>
      <c r="AN9" s="832"/>
      <c r="AO9" s="832"/>
      <c r="AP9" s="832"/>
      <c r="AQ9" s="832"/>
      <c r="AR9" s="832"/>
      <c r="AS9" s="832"/>
      <c r="AT9" s="832"/>
      <c r="AU9" s="833" t="s">
        <v>234</v>
      </c>
      <c r="AV9" s="834"/>
      <c r="AW9" s="834"/>
      <c r="AX9" s="834"/>
      <c r="AY9" s="834"/>
      <c r="AZ9" s="834"/>
      <c r="BA9" s="834"/>
      <c r="BB9" s="834"/>
      <c r="BC9" s="834"/>
      <c r="BD9" s="834"/>
      <c r="BE9" s="834"/>
      <c r="BF9" s="834"/>
      <c r="BG9" s="834"/>
      <c r="BH9" s="834"/>
      <c r="BI9" s="834"/>
      <c r="BJ9" s="835"/>
    </row>
    <row r="10" spans="1:63" s="774" customFormat="1" ht="25.5" customHeight="1" x14ac:dyDescent="0.25">
      <c r="B10" s="872"/>
      <c r="C10" s="873"/>
      <c r="D10" s="873"/>
      <c r="E10" s="873" t="s">
        <v>55</v>
      </c>
      <c r="F10" s="873"/>
      <c r="G10" s="873"/>
      <c r="H10" s="873"/>
      <c r="I10" s="873"/>
      <c r="J10" s="873"/>
      <c r="K10" s="873"/>
      <c r="L10" s="873"/>
      <c r="M10" s="873"/>
      <c r="N10" s="873"/>
      <c r="O10" s="873"/>
      <c r="P10" s="873"/>
      <c r="Q10" s="873"/>
      <c r="R10" s="873"/>
      <c r="S10" s="873"/>
      <c r="T10" s="873"/>
      <c r="U10" s="873" t="s">
        <v>56</v>
      </c>
      <c r="V10" s="873"/>
      <c r="W10" s="873"/>
      <c r="X10" s="873"/>
      <c r="Y10" s="873"/>
      <c r="Z10" s="873"/>
      <c r="AA10" s="873"/>
      <c r="AB10" s="873"/>
      <c r="AC10" s="873"/>
      <c r="AD10" s="873"/>
      <c r="AE10" s="873"/>
      <c r="AF10" s="873"/>
      <c r="AG10" s="873"/>
      <c r="AH10" s="873"/>
      <c r="AI10" s="873"/>
      <c r="AJ10" s="873"/>
      <c r="AK10" s="873"/>
      <c r="AL10" s="873"/>
      <c r="AM10" s="873"/>
      <c r="AN10" s="873"/>
      <c r="AO10" s="873"/>
      <c r="AP10" s="873"/>
      <c r="AQ10" s="873"/>
      <c r="AR10" s="873"/>
      <c r="AS10" s="873"/>
      <c r="AT10" s="873"/>
      <c r="AU10" s="874"/>
      <c r="AV10" s="874"/>
      <c r="AW10" s="874"/>
      <c r="AX10" s="874"/>
      <c r="AY10" s="874"/>
      <c r="AZ10" s="874"/>
      <c r="BA10" s="874"/>
      <c r="BB10" s="874"/>
      <c r="BC10" s="874"/>
      <c r="BD10" s="874"/>
      <c r="BE10" s="874"/>
      <c r="BF10" s="874"/>
      <c r="BG10" s="874"/>
      <c r="BH10" s="874"/>
      <c r="BI10" s="874"/>
      <c r="BJ10" s="875"/>
      <c r="BK10" s="775"/>
    </row>
    <row r="11" spans="1:63" s="788" customFormat="1" ht="25.5" customHeight="1" x14ac:dyDescent="0.25">
      <c r="B11" s="876" t="s">
        <v>57</v>
      </c>
      <c r="C11" s="876" t="s">
        <v>58</v>
      </c>
      <c r="D11" s="876" t="s">
        <v>59</v>
      </c>
      <c r="E11" s="868" t="s">
        <v>60</v>
      </c>
      <c r="F11" s="868"/>
      <c r="G11" s="868"/>
      <c r="H11" s="868" t="s">
        <v>61</v>
      </c>
      <c r="I11" s="868"/>
      <c r="J11" s="868"/>
      <c r="K11" s="868" t="s">
        <v>62</v>
      </c>
      <c r="L11" s="868"/>
      <c r="M11" s="868"/>
      <c r="N11" s="868" t="s">
        <v>63</v>
      </c>
      <c r="O11" s="868"/>
      <c r="P11" s="868"/>
      <c r="Q11" s="868" t="s">
        <v>64</v>
      </c>
      <c r="R11" s="868"/>
      <c r="S11" s="868"/>
      <c r="T11" s="791" t="s">
        <v>65</v>
      </c>
      <c r="U11" s="878" t="s">
        <v>66</v>
      </c>
      <c r="V11" s="878" t="s">
        <v>67</v>
      </c>
      <c r="W11" s="878" t="s">
        <v>68</v>
      </c>
      <c r="X11" s="868" t="s">
        <v>69</v>
      </c>
      <c r="Y11" s="868"/>
      <c r="Z11" s="870" t="s">
        <v>70</v>
      </c>
      <c r="AA11" s="868" t="s">
        <v>71</v>
      </c>
      <c r="AB11" s="868" t="s">
        <v>72</v>
      </c>
      <c r="AC11" s="868" t="s">
        <v>73</v>
      </c>
      <c r="AD11" s="868" t="s">
        <v>74</v>
      </c>
      <c r="AE11" s="868" t="s">
        <v>75</v>
      </c>
      <c r="AF11" s="868" t="s">
        <v>76</v>
      </c>
      <c r="AG11" s="868"/>
      <c r="AH11" s="868"/>
      <c r="AI11" s="868" t="s">
        <v>77</v>
      </c>
      <c r="AJ11" s="868" t="s">
        <v>78</v>
      </c>
      <c r="AK11" s="862" t="s">
        <v>79</v>
      </c>
      <c r="AL11" s="863"/>
      <c r="AM11" s="863"/>
      <c r="AN11" s="863"/>
      <c r="AO11" s="863"/>
      <c r="AP11" s="863"/>
      <c r="AQ11" s="864"/>
      <c r="AR11" s="865" t="s">
        <v>80</v>
      </c>
      <c r="AS11" s="865" t="s">
        <v>81</v>
      </c>
      <c r="AT11" s="865" t="s">
        <v>82</v>
      </c>
      <c r="AU11" s="867" t="s">
        <v>83</v>
      </c>
      <c r="AV11" s="860" t="s">
        <v>83</v>
      </c>
      <c r="AW11" s="860" t="s">
        <v>83</v>
      </c>
      <c r="AX11" s="860" t="s">
        <v>83</v>
      </c>
      <c r="AY11" s="860" t="s">
        <v>84</v>
      </c>
      <c r="AZ11" s="860" t="s">
        <v>83</v>
      </c>
      <c r="BA11" s="860" t="s">
        <v>83</v>
      </c>
      <c r="BB11" s="860" t="s">
        <v>83</v>
      </c>
      <c r="BC11" s="860" t="s">
        <v>85</v>
      </c>
      <c r="BD11" s="860" t="s">
        <v>85</v>
      </c>
      <c r="BE11" s="860" t="s">
        <v>85</v>
      </c>
      <c r="BF11" s="860" t="s">
        <v>85</v>
      </c>
      <c r="BG11" s="860" t="s">
        <v>86</v>
      </c>
      <c r="BH11" s="860" t="s">
        <v>85</v>
      </c>
      <c r="BI11" s="860" t="s">
        <v>85</v>
      </c>
      <c r="BJ11" s="861" t="s">
        <v>85</v>
      </c>
    </row>
    <row r="12" spans="1:63" s="788" customFormat="1" ht="52.5" customHeight="1" thickBot="1" x14ac:dyDescent="0.3">
      <c r="B12" s="877"/>
      <c r="C12" s="877"/>
      <c r="D12" s="877"/>
      <c r="E12" s="793" t="s">
        <v>87</v>
      </c>
      <c r="F12" s="793" t="s">
        <v>88</v>
      </c>
      <c r="G12" s="793" t="s">
        <v>89</v>
      </c>
      <c r="H12" s="793" t="s">
        <v>87</v>
      </c>
      <c r="I12" s="793" t="s">
        <v>88</v>
      </c>
      <c r="J12" s="793" t="s">
        <v>89</v>
      </c>
      <c r="K12" s="793" t="s">
        <v>87</v>
      </c>
      <c r="L12" s="793" t="s">
        <v>88</v>
      </c>
      <c r="M12" s="793" t="s">
        <v>89</v>
      </c>
      <c r="N12" s="793" t="s">
        <v>87</v>
      </c>
      <c r="O12" s="793" t="s">
        <v>88</v>
      </c>
      <c r="P12" s="793" t="s">
        <v>89</v>
      </c>
      <c r="Q12" s="793" t="s">
        <v>87</v>
      </c>
      <c r="R12" s="793" t="s">
        <v>88</v>
      </c>
      <c r="S12" s="793" t="s">
        <v>89</v>
      </c>
      <c r="T12" s="789">
        <f>SUM(T13:T19)</f>
        <v>0.20287500000000003</v>
      </c>
      <c r="U12" s="879"/>
      <c r="V12" s="879"/>
      <c r="W12" s="879"/>
      <c r="X12" s="790" t="s">
        <v>90</v>
      </c>
      <c r="Y12" s="790" t="s">
        <v>91</v>
      </c>
      <c r="Z12" s="871"/>
      <c r="AA12" s="869"/>
      <c r="AB12" s="869"/>
      <c r="AC12" s="869"/>
      <c r="AD12" s="869"/>
      <c r="AE12" s="868"/>
      <c r="AF12" s="790" t="s">
        <v>92</v>
      </c>
      <c r="AG12" s="790" t="s">
        <v>93</v>
      </c>
      <c r="AH12" s="790" t="s">
        <v>94</v>
      </c>
      <c r="AI12" s="868"/>
      <c r="AJ12" s="868"/>
      <c r="AK12" s="790" t="s">
        <v>95</v>
      </c>
      <c r="AL12" s="790" t="s">
        <v>96</v>
      </c>
      <c r="AM12" s="790" t="s">
        <v>97</v>
      </c>
      <c r="AN12" s="790" t="s">
        <v>98</v>
      </c>
      <c r="AO12" s="790" t="s">
        <v>99</v>
      </c>
      <c r="AP12" s="790" t="s">
        <v>100</v>
      </c>
      <c r="AQ12" s="790" t="s">
        <v>101</v>
      </c>
      <c r="AR12" s="866"/>
      <c r="AS12" s="866"/>
      <c r="AT12" s="866"/>
      <c r="AU12" s="792" t="s">
        <v>102</v>
      </c>
      <c r="AV12" s="792" t="s">
        <v>103</v>
      </c>
      <c r="AW12" s="792" t="s">
        <v>104</v>
      </c>
      <c r="AX12" s="792" t="s">
        <v>105</v>
      </c>
      <c r="AY12" s="792" t="s">
        <v>102</v>
      </c>
      <c r="AZ12" s="792" t="s">
        <v>103</v>
      </c>
      <c r="BA12" s="792" t="s">
        <v>104</v>
      </c>
      <c r="BB12" s="792" t="s">
        <v>105</v>
      </c>
      <c r="BC12" s="792" t="s">
        <v>102</v>
      </c>
      <c r="BD12" s="792" t="s">
        <v>103</v>
      </c>
      <c r="BE12" s="792" t="s">
        <v>104</v>
      </c>
      <c r="BF12" s="792" t="s">
        <v>105</v>
      </c>
      <c r="BG12" s="792" t="s">
        <v>102</v>
      </c>
      <c r="BH12" s="792" t="s">
        <v>103</v>
      </c>
      <c r="BI12" s="792" t="s">
        <v>104</v>
      </c>
      <c r="BJ12" s="792" t="s">
        <v>106</v>
      </c>
    </row>
    <row r="13" spans="1:63" s="93" customFormat="1" ht="132" customHeight="1" thickBot="1" x14ac:dyDescent="0.3">
      <c r="B13" s="74">
        <v>1</v>
      </c>
      <c r="C13" s="75" t="s">
        <v>1025</v>
      </c>
      <c r="D13" s="76">
        <v>0.4</v>
      </c>
      <c r="E13" s="130">
        <v>0.25</v>
      </c>
      <c r="F13" s="712">
        <v>0.25</v>
      </c>
      <c r="G13" s="79">
        <f>IF(ISERROR(F13/E13),"",(F13/E13))</f>
        <v>1</v>
      </c>
      <c r="H13" s="78">
        <v>0.25</v>
      </c>
      <c r="I13" s="78"/>
      <c r="J13" s="79">
        <f>IF(ISERROR(I13/H13),"",(I13/H13))</f>
        <v>0</v>
      </c>
      <c r="K13" s="78">
        <v>0.25</v>
      </c>
      <c r="L13" s="78"/>
      <c r="M13" s="79">
        <f>IF(ISERROR(L13/K13),"",(L13/K13))</f>
        <v>0</v>
      </c>
      <c r="N13" s="78">
        <v>0.25</v>
      </c>
      <c r="O13" s="78"/>
      <c r="P13" s="79">
        <f>IF(ISERROR(O13/N13),"",(O13/N13))</f>
        <v>0</v>
      </c>
      <c r="Q13" s="78">
        <f>SUM(E13,H13,K13,N13)</f>
        <v>1</v>
      </c>
      <c r="R13" s="80">
        <f t="shared" ref="R13" si="0">SUM(F13,I13,L13,O13)</f>
        <v>0.25</v>
      </c>
      <c r="S13" s="80">
        <f>IF((IF(ISERROR(R13/Q13),0,(R13/Q13)))&gt;1,1,(IF(ISERROR(R13/Q13),0,(R13/Q13))))</f>
        <v>0.25</v>
      </c>
      <c r="T13" s="291">
        <f>S13*D13</f>
        <v>0.1</v>
      </c>
      <c r="U13" s="75" t="s">
        <v>1026</v>
      </c>
      <c r="V13" s="75" t="s">
        <v>1027</v>
      </c>
      <c r="W13" s="79" t="s">
        <v>1028</v>
      </c>
      <c r="X13" s="79" t="s">
        <v>1029</v>
      </c>
      <c r="Y13" s="79" t="s">
        <v>1030</v>
      </c>
      <c r="Z13" s="82" t="s">
        <v>113</v>
      </c>
      <c r="AA13" s="79" t="s">
        <v>887</v>
      </c>
      <c r="AB13" s="82" t="s">
        <v>115</v>
      </c>
      <c r="AC13" s="82" t="s">
        <v>110</v>
      </c>
      <c r="AD13" s="82" t="s">
        <v>148</v>
      </c>
      <c r="AE13" s="82" t="s">
        <v>117</v>
      </c>
      <c r="AF13" s="82" t="s">
        <v>321</v>
      </c>
      <c r="AG13" s="82" t="s">
        <v>321</v>
      </c>
      <c r="AH13" s="82" t="s">
        <v>321</v>
      </c>
      <c r="AI13" s="82" t="s">
        <v>119</v>
      </c>
      <c r="AJ13" s="82" t="s">
        <v>199</v>
      </c>
      <c r="AK13" s="75" t="s">
        <v>121</v>
      </c>
      <c r="AL13" s="84" t="s">
        <v>1031</v>
      </c>
      <c r="AM13" s="85" t="s">
        <v>321</v>
      </c>
      <c r="AN13" s="84" t="s">
        <v>1032</v>
      </c>
      <c r="AO13" s="84"/>
      <c r="AP13" s="84"/>
      <c r="AQ13" s="84"/>
      <c r="AR13" s="81"/>
      <c r="AS13" s="81"/>
      <c r="AT13" s="86" t="s">
        <v>1033</v>
      </c>
      <c r="AU13" s="711">
        <v>0.25</v>
      </c>
      <c r="AV13" s="712">
        <v>0.25</v>
      </c>
      <c r="AW13" s="713" t="s">
        <v>1034</v>
      </c>
      <c r="AX13" s="713" t="s">
        <v>1035</v>
      </c>
      <c r="AY13" s="87">
        <f>H13</f>
        <v>0.25</v>
      </c>
      <c r="AZ13" s="87"/>
      <c r="BA13" s="81"/>
      <c r="BB13" s="81"/>
      <c r="BC13" s="88">
        <f>K13</f>
        <v>0.25</v>
      </c>
      <c r="BD13" s="88"/>
      <c r="BE13" s="89"/>
      <c r="BF13" s="89"/>
      <c r="BG13" s="90">
        <f>N13</f>
        <v>0.25</v>
      </c>
      <c r="BH13" s="87"/>
      <c r="BI13" s="91"/>
      <c r="BJ13" s="92"/>
    </row>
    <row r="14" spans="1:63" s="93" customFormat="1" ht="210" customHeight="1" x14ac:dyDescent="0.25">
      <c r="B14" s="74">
        <v>2</v>
      </c>
      <c r="C14" s="75" t="s">
        <v>1036</v>
      </c>
      <c r="D14" s="76">
        <v>0.15</v>
      </c>
      <c r="E14" s="78">
        <v>0.25</v>
      </c>
      <c r="F14" s="714">
        <v>0.21249999999999999</v>
      </c>
      <c r="G14" s="79">
        <f>IF(ISERROR(F14/E14),"",(F14/E14))</f>
        <v>0.85</v>
      </c>
      <c r="H14" s="78">
        <v>0.25</v>
      </c>
      <c r="I14" s="78"/>
      <c r="J14" s="79">
        <f>IF(ISERROR(I14/H14),"",(I14/H14))</f>
        <v>0</v>
      </c>
      <c r="K14" s="78">
        <v>0.25</v>
      </c>
      <c r="L14" s="78"/>
      <c r="M14" s="79">
        <f>IF(ISERROR(L14/K14),"",(L14/K14))</f>
        <v>0</v>
      </c>
      <c r="N14" s="78">
        <v>0.25</v>
      </c>
      <c r="O14" s="78"/>
      <c r="P14" s="79">
        <f>IF(ISERROR(O14/N14),"",(O14/N14))</f>
        <v>0</v>
      </c>
      <c r="Q14" s="78">
        <v>0.25</v>
      </c>
      <c r="R14" s="78">
        <f>SUM(F14,I14,L14,O14)</f>
        <v>0.21249999999999999</v>
      </c>
      <c r="S14" s="78">
        <f t="shared" ref="S14" si="1">SUM(G14,J14,M14,P14)</f>
        <v>0.85</v>
      </c>
      <c r="T14" s="291">
        <f>S14*D14/4</f>
        <v>3.1875000000000001E-2</v>
      </c>
      <c r="U14" s="80">
        <f>T14*E14</f>
        <v>7.9687500000000001E-3</v>
      </c>
      <c r="V14" s="75" t="s">
        <v>1037</v>
      </c>
      <c r="W14" s="79" t="s">
        <v>1038</v>
      </c>
      <c r="X14" s="79" t="s">
        <v>1039</v>
      </c>
      <c r="Y14" s="79" t="s">
        <v>1040</v>
      </c>
      <c r="Z14" s="82" t="s">
        <v>113</v>
      </c>
      <c r="AA14" s="79" t="s">
        <v>887</v>
      </c>
      <c r="AB14" s="82" t="s">
        <v>115</v>
      </c>
      <c r="AC14" s="82" t="s">
        <v>110</v>
      </c>
      <c r="AD14" s="82" t="s">
        <v>198</v>
      </c>
      <c r="AE14" s="82" t="s">
        <v>140</v>
      </c>
      <c r="AF14" s="82" t="s">
        <v>321</v>
      </c>
      <c r="AG14" s="82" t="s">
        <v>321</v>
      </c>
      <c r="AH14" s="82" t="s">
        <v>321</v>
      </c>
      <c r="AI14" s="82" t="s">
        <v>119</v>
      </c>
      <c r="AJ14" s="82" t="s">
        <v>199</v>
      </c>
      <c r="AK14" s="75" t="s">
        <v>678</v>
      </c>
      <c r="AL14" s="84" t="s">
        <v>1041</v>
      </c>
      <c r="AM14" s="85" t="s">
        <v>1042</v>
      </c>
      <c r="AN14" s="84"/>
      <c r="AO14" s="84" t="s">
        <v>1043</v>
      </c>
      <c r="AP14" s="84"/>
      <c r="AQ14" s="84" t="s">
        <v>151</v>
      </c>
      <c r="AR14" s="81" t="s">
        <v>1044</v>
      </c>
      <c r="AS14" s="81"/>
      <c r="AT14" s="86" t="s">
        <v>1033</v>
      </c>
      <c r="AU14" s="714">
        <v>0.25</v>
      </c>
      <c r="AV14" s="714">
        <v>0.21249999999999999</v>
      </c>
      <c r="AW14" s="715" t="s">
        <v>1045</v>
      </c>
      <c r="AX14" s="715" t="s">
        <v>1046</v>
      </c>
      <c r="AY14" s="87"/>
      <c r="AZ14" s="87"/>
      <c r="BA14" s="81"/>
      <c r="BB14" s="81"/>
      <c r="BC14" s="88"/>
      <c r="BD14" s="88"/>
      <c r="BE14" s="89"/>
      <c r="BF14" s="89"/>
      <c r="BG14" s="87"/>
      <c r="BH14" s="87"/>
      <c r="BI14" s="91"/>
      <c r="BJ14" s="96"/>
    </row>
    <row r="15" spans="1:63" s="93" customFormat="1" ht="57" customHeight="1" x14ac:dyDescent="0.25">
      <c r="B15" s="74">
        <v>3</v>
      </c>
      <c r="C15" s="75" t="s">
        <v>1047</v>
      </c>
      <c r="D15" s="76">
        <v>0.1</v>
      </c>
      <c r="E15" s="78">
        <v>0</v>
      </c>
      <c r="F15" s="714">
        <v>0</v>
      </c>
      <c r="G15" s="79" t="str">
        <f t="shared" ref="G15:G18" si="2">IF(ISERROR(F15/E15),"",(F15/E15))</f>
        <v/>
      </c>
      <c r="H15" s="78">
        <v>0</v>
      </c>
      <c r="I15" s="78"/>
      <c r="J15" s="79" t="str">
        <f t="shared" ref="J15:J18" si="3">IF(ISERROR(I15/H15),"",(I15/H15))</f>
        <v/>
      </c>
      <c r="K15" s="78">
        <v>0</v>
      </c>
      <c r="L15" s="78"/>
      <c r="M15" s="79" t="str">
        <f t="shared" ref="M15:M18" si="4">IF(ISERROR(L15/K15),"",(L15/K15))</f>
        <v/>
      </c>
      <c r="N15" s="78">
        <v>1</v>
      </c>
      <c r="O15" s="78"/>
      <c r="P15" s="79">
        <f t="shared" ref="P15:P18" si="5">IF(ISERROR(O15/N15),"",(O15/N15))</f>
        <v>0</v>
      </c>
      <c r="Q15" s="78">
        <f t="shared" ref="Q15:Q18" si="6">SUM(E15,H15,K15,N15)</f>
        <v>1</v>
      </c>
      <c r="R15" s="78">
        <f t="shared" ref="R15:R18" si="7">SUM(F15,I15,L15,O15)</f>
        <v>0</v>
      </c>
      <c r="S15" s="80">
        <f t="shared" ref="S15:S18" si="8">IF((IF(ISERROR(R15/Q15),0,(R15/Q15)))&gt;1,1,(IF(ISERROR(R15/Q15),0,(R15/Q15))))</f>
        <v>0</v>
      </c>
      <c r="T15" s="291">
        <f t="shared" ref="T15:T18" si="9">S15*D15</f>
        <v>0</v>
      </c>
      <c r="U15" s="75" t="s">
        <v>1048</v>
      </c>
      <c r="V15" s="75" t="s">
        <v>1049</v>
      </c>
      <c r="W15" s="79" t="s">
        <v>1050</v>
      </c>
      <c r="X15" s="79" t="s">
        <v>1051</v>
      </c>
      <c r="Y15" s="79" t="s">
        <v>321</v>
      </c>
      <c r="Z15" s="82" t="s">
        <v>113</v>
      </c>
      <c r="AA15" s="77" t="s">
        <v>887</v>
      </c>
      <c r="AB15" s="82" t="s">
        <v>115</v>
      </c>
      <c r="AC15" s="82" t="s">
        <v>243</v>
      </c>
      <c r="AD15" s="82" t="s">
        <v>227</v>
      </c>
      <c r="AE15" s="82" t="s">
        <v>117</v>
      </c>
      <c r="AF15" s="82" t="s">
        <v>321</v>
      </c>
      <c r="AG15" s="82" t="s">
        <v>321</v>
      </c>
      <c r="AH15" s="82" t="s">
        <v>321</v>
      </c>
      <c r="AI15" s="82" t="s">
        <v>119</v>
      </c>
      <c r="AJ15" s="82" t="s">
        <v>199</v>
      </c>
      <c r="AK15" s="75" t="s">
        <v>121</v>
      </c>
      <c r="AL15" s="84"/>
      <c r="AM15" s="84" t="s">
        <v>321</v>
      </c>
      <c r="AN15" s="84"/>
      <c r="AO15" s="84" t="s">
        <v>717</v>
      </c>
      <c r="AP15" s="84" t="s">
        <v>123</v>
      </c>
      <c r="AQ15" s="84"/>
      <c r="AR15" s="81"/>
      <c r="AS15" s="81"/>
      <c r="AT15" s="86" t="s">
        <v>1033</v>
      </c>
      <c r="AU15" s="714">
        <v>0</v>
      </c>
      <c r="AV15" s="714">
        <v>0</v>
      </c>
      <c r="AW15" s="715" t="s">
        <v>1052</v>
      </c>
      <c r="AX15" s="715"/>
      <c r="AY15" s="87"/>
      <c r="AZ15" s="87"/>
      <c r="BA15" s="81"/>
      <c r="BB15" s="81"/>
      <c r="BC15" s="88"/>
      <c r="BD15" s="88"/>
      <c r="BE15" s="89"/>
      <c r="BF15" s="89"/>
      <c r="BG15" s="87"/>
      <c r="BH15" s="87"/>
      <c r="BI15" s="91"/>
      <c r="BJ15" s="96"/>
    </row>
    <row r="16" spans="1:63" s="93" customFormat="1" ht="117" customHeight="1" x14ac:dyDescent="0.25">
      <c r="B16" s="74">
        <v>4</v>
      </c>
      <c r="C16" s="75" t="s">
        <v>1053</v>
      </c>
      <c r="D16" s="76">
        <v>0.15</v>
      </c>
      <c r="E16" s="78">
        <v>0.25</v>
      </c>
      <c r="F16" s="716">
        <v>0.25</v>
      </c>
      <c r="G16" s="79">
        <f t="shared" si="2"/>
        <v>1</v>
      </c>
      <c r="H16" s="78">
        <v>0.25</v>
      </c>
      <c r="I16" s="78"/>
      <c r="J16" s="79">
        <f t="shared" si="3"/>
        <v>0</v>
      </c>
      <c r="K16" s="78">
        <v>0.25</v>
      </c>
      <c r="L16" s="78"/>
      <c r="M16" s="79">
        <f t="shared" si="4"/>
        <v>0</v>
      </c>
      <c r="N16" s="78">
        <v>0.25</v>
      </c>
      <c r="O16" s="78"/>
      <c r="P16" s="79">
        <f t="shared" si="5"/>
        <v>0</v>
      </c>
      <c r="Q16" s="78">
        <f t="shared" si="6"/>
        <v>1</v>
      </c>
      <c r="R16" s="78">
        <f t="shared" si="7"/>
        <v>0.25</v>
      </c>
      <c r="S16" s="80">
        <f t="shared" si="8"/>
        <v>0.25</v>
      </c>
      <c r="T16" s="291">
        <f t="shared" si="9"/>
        <v>3.7499999999999999E-2</v>
      </c>
      <c r="U16" s="75" t="s">
        <v>1054</v>
      </c>
      <c r="V16" s="75" t="s">
        <v>1055</v>
      </c>
      <c r="W16" s="79" t="s">
        <v>1056</v>
      </c>
      <c r="X16" s="899"/>
      <c r="Y16" s="899"/>
      <c r="Z16" s="82" t="s">
        <v>452</v>
      </c>
      <c r="AA16" s="77" t="s">
        <v>1057</v>
      </c>
      <c r="AB16" s="82" t="s">
        <v>115</v>
      </c>
      <c r="AC16" s="82" t="s">
        <v>110</v>
      </c>
      <c r="AD16" s="82" t="s">
        <v>148</v>
      </c>
      <c r="AE16" s="82" t="s">
        <v>140</v>
      </c>
      <c r="AF16" s="251" t="s">
        <v>321</v>
      </c>
      <c r="AG16" s="82" t="s">
        <v>321</v>
      </c>
      <c r="AH16" s="82" t="s">
        <v>321</v>
      </c>
      <c r="AI16" s="82" t="s">
        <v>119</v>
      </c>
      <c r="AJ16" s="82" t="s">
        <v>199</v>
      </c>
      <c r="AK16" s="75" t="s">
        <v>121</v>
      </c>
      <c r="AL16" s="84" t="s">
        <v>1058</v>
      </c>
      <c r="AM16" s="84"/>
      <c r="AN16" s="84"/>
      <c r="AO16" s="84" t="s">
        <v>717</v>
      </c>
      <c r="AP16" s="84"/>
      <c r="AQ16" s="84"/>
      <c r="AR16" s="81"/>
      <c r="AS16" s="81"/>
      <c r="AT16" s="83" t="s">
        <v>1033</v>
      </c>
      <c r="AU16" s="716">
        <v>0.25</v>
      </c>
      <c r="AV16" s="716">
        <v>0.25</v>
      </c>
      <c r="AW16" s="717" t="s">
        <v>1059</v>
      </c>
      <c r="AX16" s="717" t="s">
        <v>1060</v>
      </c>
      <c r="AY16" s="87"/>
      <c r="AZ16" s="87"/>
      <c r="BA16" s="81"/>
      <c r="BB16" s="81"/>
      <c r="BC16" s="88"/>
      <c r="BD16" s="88"/>
      <c r="BE16" s="89"/>
      <c r="BF16" s="89"/>
      <c r="BG16" s="87"/>
      <c r="BH16" s="87"/>
      <c r="BI16" s="91"/>
      <c r="BJ16" s="96"/>
    </row>
    <row r="17" spans="2:63" s="93" customFormat="1" ht="96" customHeight="1" x14ac:dyDescent="0.25">
      <c r="B17" s="74">
        <v>5</v>
      </c>
      <c r="C17" s="75" t="s">
        <v>1061</v>
      </c>
      <c r="D17" s="76">
        <v>0.15</v>
      </c>
      <c r="E17" s="78">
        <v>0.14000000000000001</v>
      </c>
      <c r="F17" s="714">
        <v>0.14000000000000001</v>
      </c>
      <c r="G17" s="79">
        <f t="shared" si="2"/>
        <v>1</v>
      </c>
      <c r="H17" s="78">
        <v>0.34</v>
      </c>
      <c r="I17" s="78"/>
      <c r="J17" s="79">
        <f t="shared" si="3"/>
        <v>0</v>
      </c>
      <c r="K17" s="78">
        <v>0.33</v>
      </c>
      <c r="L17" s="78"/>
      <c r="M17" s="79">
        <f t="shared" si="4"/>
        <v>0</v>
      </c>
      <c r="N17" s="78">
        <v>0.19</v>
      </c>
      <c r="O17" s="78"/>
      <c r="P17" s="79">
        <f t="shared" si="5"/>
        <v>0</v>
      </c>
      <c r="Q17" s="78">
        <f t="shared" si="6"/>
        <v>1</v>
      </c>
      <c r="R17" s="78">
        <f t="shared" si="7"/>
        <v>0.14000000000000001</v>
      </c>
      <c r="S17" s="80">
        <f t="shared" si="8"/>
        <v>0.14000000000000001</v>
      </c>
      <c r="T17" s="291">
        <f t="shared" si="9"/>
        <v>2.1000000000000001E-2</v>
      </c>
      <c r="U17" s="75" t="s">
        <v>1062</v>
      </c>
      <c r="V17" s="75" t="s">
        <v>1063</v>
      </c>
      <c r="W17" s="79" t="s">
        <v>1064</v>
      </c>
      <c r="X17" s="81" t="s">
        <v>1065</v>
      </c>
      <c r="Y17" s="81" t="s">
        <v>1066</v>
      </c>
      <c r="Z17" s="82" t="s">
        <v>113</v>
      </c>
      <c r="AA17" s="81" t="s">
        <v>887</v>
      </c>
      <c r="AB17" s="82" t="s">
        <v>115</v>
      </c>
      <c r="AC17" s="82" t="s">
        <v>110</v>
      </c>
      <c r="AD17" s="82" t="s">
        <v>116</v>
      </c>
      <c r="AE17" s="82" t="s">
        <v>117</v>
      </c>
      <c r="AF17" s="251" t="s">
        <v>321</v>
      </c>
      <c r="AG17" s="82" t="s">
        <v>321</v>
      </c>
      <c r="AH17" s="82" t="s">
        <v>321</v>
      </c>
      <c r="AI17" s="82" t="s">
        <v>119</v>
      </c>
      <c r="AJ17" s="82" t="s">
        <v>199</v>
      </c>
      <c r="AK17" s="75" t="s">
        <v>121</v>
      </c>
      <c r="AL17" s="84" t="s">
        <v>1058</v>
      </c>
      <c r="AM17" s="84"/>
      <c r="AN17" s="84" t="s">
        <v>1067</v>
      </c>
      <c r="AO17" s="84" t="s">
        <v>717</v>
      </c>
      <c r="AP17" s="84" t="s">
        <v>123</v>
      </c>
      <c r="AQ17" s="84"/>
      <c r="AR17" s="81"/>
      <c r="AS17" s="81"/>
      <c r="AT17" s="83" t="s">
        <v>1033</v>
      </c>
      <c r="AU17" s="714">
        <v>0.14000000000000001</v>
      </c>
      <c r="AV17" s="714">
        <v>0.14000000000000001</v>
      </c>
      <c r="AW17" s="715" t="s">
        <v>1068</v>
      </c>
      <c r="AX17" s="715" t="s">
        <v>1069</v>
      </c>
      <c r="AY17" s="87"/>
      <c r="AZ17" s="87"/>
      <c r="BA17" s="81"/>
      <c r="BB17" s="81"/>
      <c r="BC17" s="88"/>
      <c r="BD17" s="88"/>
      <c r="BE17" s="89"/>
      <c r="BF17" s="89"/>
      <c r="BG17" s="87"/>
      <c r="BH17" s="87"/>
      <c r="BI17" s="91"/>
      <c r="BJ17" s="96"/>
    </row>
    <row r="18" spans="2:63" s="93" customFormat="1" ht="237" customHeight="1" x14ac:dyDescent="0.25">
      <c r="B18" s="97">
        <v>6</v>
      </c>
      <c r="C18" s="98" t="s">
        <v>1070</v>
      </c>
      <c r="D18" s="99">
        <v>0.05</v>
      </c>
      <c r="E18" s="100">
        <v>0.25</v>
      </c>
      <c r="F18" s="714">
        <v>0.25</v>
      </c>
      <c r="G18" s="101">
        <f t="shared" si="2"/>
        <v>1</v>
      </c>
      <c r="H18" s="100">
        <v>0.25</v>
      </c>
      <c r="I18" s="100"/>
      <c r="J18" s="101">
        <f t="shared" si="3"/>
        <v>0</v>
      </c>
      <c r="K18" s="100">
        <v>0.25</v>
      </c>
      <c r="L18" s="100"/>
      <c r="M18" s="101">
        <f t="shared" si="4"/>
        <v>0</v>
      </c>
      <c r="N18" s="100">
        <v>0.25</v>
      </c>
      <c r="O18" s="100"/>
      <c r="P18" s="101">
        <f t="shared" si="5"/>
        <v>0</v>
      </c>
      <c r="Q18" s="100">
        <f t="shared" si="6"/>
        <v>1</v>
      </c>
      <c r="R18" s="78">
        <f t="shared" si="7"/>
        <v>0.25</v>
      </c>
      <c r="S18" s="102">
        <f t="shared" si="8"/>
        <v>0.25</v>
      </c>
      <c r="T18" s="291">
        <f t="shared" si="9"/>
        <v>1.2500000000000001E-2</v>
      </c>
      <c r="U18" s="98" t="s">
        <v>1071</v>
      </c>
      <c r="V18" s="98" t="s">
        <v>963</v>
      </c>
      <c r="W18" s="101" t="s">
        <v>1072</v>
      </c>
      <c r="X18" s="103" t="s">
        <v>1073</v>
      </c>
      <c r="Y18" s="103" t="s">
        <v>964</v>
      </c>
      <c r="Z18" s="104" t="s">
        <v>113</v>
      </c>
      <c r="AA18" s="103" t="s">
        <v>887</v>
      </c>
      <c r="AB18" s="104" t="s">
        <v>115</v>
      </c>
      <c r="AC18" s="104" t="s">
        <v>110</v>
      </c>
      <c r="AD18" s="104" t="s">
        <v>148</v>
      </c>
      <c r="AE18" s="104" t="s">
        <v>117</v>
      </c>
      <c r="AF18" s="135">
        <v>1</v>
      </c>
      <c r="AG18" s="104">
        <v>2020</v>
      </c>
      <c r="AH18" s="104">
        <v>2021</v>
      </c>
      <c r="AI18" s="104" t="s">
        <v>119</v>
      </c>
      <c r="AJ18" s="104" t="s">
        <v>199</v>
      </c>
      <c r="AK18" s="98" t="s">
        <v>121</v>
      </c>
      <c r="AL18" s="107"/>
      <c r="AM18" s="107"/>
      <c r="AN18" s="107"/>
      <c r="AO18" s="107"/>
      <c r="AP18" s="107" t="s">
        <v>379</v>
      </c>
      <c r="AQ18" s="107"/>
      <c r="AR18" s="103"/>
      <c r="AS18" s="103"/>
      <c r="AT18" s="108" t="s">
        <v>1033</v>
      </c>
      <c r="AU18" s="714">
        <v>0.25</v>
      </c>
      <c r="AV18" s="714">
        <v>0.25</v>
      </c>
      <c r="AW18" s="715" t="s">
        <v>1074</v>
      </c>
      <c r="AX18" s="715" t="s">
        <v>1075</v>
      </c>
      <c r="AY18" s="112"/>
      <c r="AZ18" s="112"/>
      <c r="BA18" s="103"/>
      <c r="BB18" s="103"/>
      <c r="BC18" s="110"/>
      <c r="BD18" s="110"/>
      <c r="BE18" s="111"/>
      <c r="BF18" s="111"/>
      <c r="BG18" s="112"/>
      <c r="BH18" s="112"/>
      <c r="BI18" s="113"/>
      <c r="BJ18" s="114"/>
    </row>
    <row r="19" spans="2:63" s="72" customFormat="1" ht="11.65" customHeight="1" x14ac:dyDescent="0.25">
      <c r="B19" s="69"/>
      <c r="C19" s="70"/>
      <c r="D19" s="71"/>
      <c r="E19" s="24"/>
      <c r="F19" s="24"/>
      <c r="G19" s="24"/>
      <c r="H19" s="24"/>
      <c r="I19" s="24"/>
      <c r="J19" s="24"/>
      <c r="K19" s="24"/>
      <c r="L19" s="24"/>
      <c r="M19" s="24"/>
      <c r="N19" s="24"/>
      <c r="O19" s="24"/>
      <c r="P19" s="24"/>
      <c r="Q19" s="24"/>
      <c r="R19" s="24"/>
      <c r="S19" s="24"/>
      <c r="T19" s="24"/>
      <c r="U19" s="70"/>
      <c r="V19" s="70"/>
      <c r="W19" s="24"/>
      <c r="X19" s="24"/>
      <c r="Y19" s="24"/>
      <c r="Z19" s="69"/>
      <c r="AA19" s="23"/>
      <c r="AB19" s="24"/>
      <c r="AC19" s="24"/>
      <c r="AD19" s="24"/>
      <c r="AE19" s="24"/>
      <c r="AF19" s="23"/>
      <c r="AG19" s="23"/>
      <c r="AH19" s="23"/>
      <c r="AI19" s="24"/>
      <c r="AJ19" s="24"/>
      <c r="AK19" s="70"/>
      <c r="AL19" s="59"/>
      <c r="AM19" s="59"/>
      <c r="AN19" s="59"/>
      <c r="AO19" s="59"/>
      <c r="AP19" s="70"/>
      <c r="AQ19" s="70"/>
      <c r="AR19" s="23"/>
      <c r="AS19" s="23"/>
      <c r="AT19" s="23"/>
      <c r="BE19" s="115"/>
      <c r="BF19" s="72">
        <f>12+4+2+6+6+11+4+1+5+2+5+5+8+5</f>
        <v>76</v>
      </c>
      <c r="BK19" s="23"/>
    </row>
    <row r="20" spans="2:63" s="72" customFormat="1" ht="11.65" customHeight="1" x14ac:dyDescent="0.25">
      <c r="B20" s="69"/>
      <c r="C20" s="70"/>
      <c r="D20" s="71"/>
      <c r="E20" s="24"/>
      <c r="F20" s="24"/>
      <c r="G20" s="71"/>
      <c r="H20" s="24"/>
      <c r="I20" s="24"/>
      <c r="J20" s="24"/>
      <c r="K20" s="24"/>
      <c r="L20" s="24"/>
      <c r="M20" s="24"/>
      <c r="N20" s="24"/>
      <c r="O20" s="24"/>
      <c r="P20" s="24"/>
      <c r="Q20" s="24"/>
      <c r="R20" s="24"/>
      <c r="S20" s="24"/>
      <c r="T20" s="71"/>
      <c r="U20" s="70"/>
      <c r="V20" s="70"/>
      <c r="W20" s="24"/>
      <c r="X20" s="24"/>
      <c r="Y20" s="24"/>
      <c r="Z20" s="69"/>
      <c r="AA20" s="23"/>
      <c r="AB20" s="24"/>
      <c r="AC20" s="24"/>
      <c r="AD20" s="24"/>
      <c r="AE20" s="24"/>
      <c r="AF20" s="23"/>
      <c r="AG20" s="23"/>
      <c r="AH20" s="23"/>
      <c r="AI20" s="24"/>
      <c r="AJ20" s="24"/>
      <c r="AK20" s="70"/>
      <c r="AL20" s="59"/>
      <c r="AM20" s="59"/>
      <c r="AN20" s="59"/>
      <c r="AO20" s="59"/>
      <c r="AP20" s="70"/>
      <c r="AQ20" s="70"/>
      <c r="AR20" s="23"/>
      <c r="AS20" s="23"/>
      <c r="AT20" s="23"/>
      <c r="BE20" s="115"/>
      <c r="BK20" s="23"/>
    </row>
    <row r="21" spans="2:63" s="72" customFormat="1" ht="11.65" customHeight="1" x14ac:dyDescent="0.25">
      <c r="B21" s="69"/>
      <c r="C21" s="116"/>
      <c r="D21" s="71"/>
      <c r="E21" s="24"/>
      <c r="F21" s="24"/>
      <c r="G21" s="24"/>
      <c r="H21" s="24"/>
      <c r="I21" s="24"/>
      <c r="J21" s="24"/>
      <c r="K21" s="24"/>
      <c r="L21" s="24"/>
      <c r="M21" s="24"/>
      <c r="N21" s="24"/>
      <c r="O21" s="24"/>
      <c r="P21" s="24"/>
      <c r="Q21" s="24"/>
      <c r="R21" s="24"/>
      <c r="S21" s="24"/>
      <c r="T21" s="24"/>
      <c r="U21" s="70"/>
      <c r="V21" s="70"/>
      <c r="W21" s="24"/>
      <c r="X21" s="24"/>
      <c r="Y21" s="24"/>
      <c r="Z21" s="69"/>
      <c r="AA21" s="23"/>
      <c r="AB21" s="24"/>
      <c r="AC21" s="24"/>
      <c r="AD21" s="24"/>
      <c r="AE21" s="24"/>
      <c r="AF21" s="23"/>
      <c r="AG21" s="23"/>
      <c r="AH21" s="23"/>
      <c r="AI21" s="24"/>
      <c r="AJ21" s="24"/>
      <c r="AK21" s="70"/>
      <c r="AL21" s="59"/>
      <c r="AM21" s="59"/>
      <c r="AN21" s="59"/>
      <c r="AO21" s="59"/>
      <c r="AP21" s="70"/>
      <c r="AQ21" s="70"/>
      <c r="AR21" s="23"/>
      <c r="AS21" s="23"/>
      <c r="AT21" s="23"/>
      <c r="BE21" s="115"/>
      <c r="BK21" s="23"/>
    </row>
    <row r="22" spans="2:63" s="72" customFormat="1" ht="11.65" customHeight="1" x14ac:dyDescent="0.25">
      <c r="B22" s="69"/>
      <c r="C22" s="70"/>
      <c r="D22" s="71"/>
      <c r="E22" s="24"/>
      <c r="F22" s="24"/>
      <c r="G22" s="24"/>
      <c r="H22" s="24"/>
      <c r="I22" s="24"/>
      <c r="J22" s="24"/>
      <c r="K22" s="24"/>
      <c r="L22" s="24"/>
      <c r="M22" s="24"/>
      <c r="N22" s="24"/>
      <c r="O22" s="24"/>
      <c r="P22" s="24"/>
      <c r="Q22" s="24"/>
      <c r="R22" s="24"/>
      <c r="S22" s="24"/>
      <c r="T22" s="24"/>
      <c r="U22" s="70"/>
      <c r="V22" s="70"/>
      <c r="W22" s="24"/>
      <c r="X22" s="24"/>
      <c r="Y22" s="24"/>
      <c r="Z22" s="69"/>
      <c r="AA22" s="23"/>
      <c r="AB22" s="24"/>
      <c r="AC22" s="24"/>
      <c r="AD22" s="24"/>
      <c r="AE22" s="24"/>
      <c r="AF22" s="23"/>
      <c r="AG22" s="23"/>
      <c r="AH22" s="23"/>
      <c r="AI22" s="24"/>
      <c r="AJ22" s="24"/>
      <c r="AK22" s="70"/>
      <c r="AL22" s="59"/>
      <c r="AM22" s="59"/>
      <c r="AN22" s="59"/>
      <c r="AO22" s="59"/>
      <c r="AP22" s="70"/>
      <c r="AQ22" s="70"/>
      <c r="AR22" s="23"/>
      <c r="AS22" s="23"/>
      <c r="AT22" s="23"/>
      <c r="BE22" s="117"/>
      <c r="BK22" s="23"/>
    </row>
    <row r="23" spans="2:63" s="72" customFormat="1" ht="11.65" customHeight="1" x14ac:dyDescent="0.25">
      <c r="B23" s="69"/>
      <c r="C23" s="70"/>
      <c r="D23" s="71"/>
      <c r="E23" s="24"/>
      <c r="F23" s="24"/>
      <c r="G23" s="24"/>
      <c r="H23" s="24"/>
      <c r="I23" s="24"/>
      <c r="J23" s="24"/>
      <c r="K23" s="24"/>
      <c r="L23" s="24"/>
      <c r="M23" s="24"/>
      <c r="N23" s="24"/>
      <c r="O23" s="24"/>
      <c r="P23" s="24"/>
      <c r="Q23" s="24"/>
      <c r="R23" s="24"/>
      <c r="S23" s="24"/>
      <c r="T23" s="24"/>
      <c r="U23" s="70"/>
      <c r="V23" s="70"/>
      <c r="W23" s="24"/>
      <c r="X23" s="24"/>
      <c r="Y23" s="24"/>
      <c r="Z23" s="69"/>
      <c r="AA23" s="23"/>
      <c r="AB23" s="24"/>
      <c r="AC23" s="24"/>
      <c r="AD23" s="24"/>
      <c r="AE23" s="24"/>
      <c r="AF23" s="23"/>
      <c r="AG23" s="23"/>
      <c r="AH23" s="23"/>
      <c r="AI23" s="24"/>
      <c r="AJ23" s="24"/>
      <c r="AK23" s="70"/>
      <c r="AL23" s="59"/>
      <c r="AM23" s="59"/>
      <c r="AN23" s="59"/>
      <c r="AO23" s="59"/>
      <c r="AP23" s="70"/>
      <c r="AQ23" s="70"/>
      <c r="AR23" s="23"/>
      <c r="AS23" s="23"/>
      <c r="AT23" s="23"/>
      <c r="BE23" s="115"/>
      <c r="BK23" s="23"/>
    </row>
    <row r="24" spans="2:63" s="72" customFormat="1" ht="11.65" customHeight="1" x14ac:dyDescent="0.25">
      <c r="B24" s="69"/>
      <c r="C24" s="70"/>
      <c r="D24" s="71"/>
      <c r="E24" s="24"/>
      <c r="F24" s="24"/>
      <c r="G24" s="24"/>
      <c r="H24" s="24"/>
      <c r="I24" s="24"/>
      <c r="J24" s="24"/>
      <c r="K24" s="24"/>
      <c r="L24" s="24"/>
      <c r="M24" s="24"/>
      <c r="N24" s="24"/>
      <c r="O24" s="24"/>
      <c r="P24" s="24"/>
      <c r="Q24" s="24"/>
      <c r="R24" s="24"/>
      <c r="S24" s="24"/>
      <c r="T24" s="24"/>
      <c r="U24" s="70"/>
      <c r="V24" s="70"/>
      <c r="W24" s="24"/>
      <c r="X24" s="24"/>
      <c r="Y24" s="24"/>
      <c r="Z24" s="69"/>
      <c r="AA24" s="23"/>
      <c r="AB24" s="24"/>
      <c r="AC24" s="24"/>
      <c r="AD24" s="24"/>
      <c r="AE24" s="24"/>
      <c r="AF24" s="23"/>
      <c r="AG24" s="23"/>
      <c r="AH24" s="23"/>
      <c r="AI24" s="24"/>
      <c r="AJ24" s="24"/>
      <c r="AK24" s="70"/>
      <c r="AL24" s="59"/>
      <c r="AM24" s="59"/>
      <c r="AN24" s="59"/>
      <c r="AO24" s="59"/>
      <c r="AP24" s="70"/>
      <c r="AQ24" s="70"/>
      <c r="AR24" s="23"/>
      <c r="AS24" s="23"/>
      <c r="AT24" s="23"/>
      <c r="BE24" s="115"/>
      <c r="BK24" s="23"/>
    </row>
    <row r="25" spans="2:63" s="72" customFormat="1" ht="11.65" customHeight="1" x14ac:dyDescent="0.25">
      <c r="B25" s="69"/>
      <c r="C25" s="70"/>
      <c r="D25" s="71"/>
      <c r="E25" s="24"/>
      <c r="F25" s="24"/>
      <c r="G25" s="24"/>
      <c r="H25" s="24"/>
      <c r="I25" s="24"/>
      <c r="J25" s="24"/>
      <c r="K25" s="24"/>
      <c r="L25" s="24"/>
      <c r="M25" s="24"/>
      <c r="N25" s="24"/>
      <c r="O25" s="24"/>
      <c r="P25" s="24"/>
      <c r="Q25" s="24"/>
      <c r="R25" s="24"/>
      <c r="S25" s="24"/>
      <c r="T25" s="24"/>
      <c r="U25" s="70"/>
      <c r="V25" s="70"/>
      <c r="W25" s="24"/>
      <c r="X25" s="24"/>
      <c r="Y25" s="24"/>
      <c r="Z25" s="69"/>
      <c r="AA25" s="23"/>
      <c r="AB25" s="24"/>
      <c r="AC25" s="24"/>
      <c r="AD25" s="24"/>
      <c r="AE25" s="24"/>
      <c r="AF25" s="23"/>
      <c r="AG25" s="23"/>
      <c r="AH25" s="23"/>
      <c r="AI25" s="24"/>
      <c r="AJ25" s="24"/>
      <c r="AK25" s="70"/>
      <c r="AL25" s="59"/>
      <c r="AM25" s="59"/>
      <c r="AN25" s="59"/>
      <c r="AO25" s="59"/>
      <c r="AP25" s="70"/>
      <c r="AQ25" s="70"/>
      <c r="AR25" s="23"/>
      <c r="AS25" s="23"/>
      <c r="AT25" s="23"/>
      <c r="BE25" s="115"/>
      <c r="BK25" s="23"/>
    </row>
    <row r="26" spans="2:63" s="72" customFormat="1" ht="11.65" customHeight="1" x14ac:dyDescent="0.25">
      <c r="B26" s="69"/>
      <c r="C26" s="70"/>
      <c r="D26" s="71"/>
      <c r="E26" s="24"/>
      <c r="F26" s="24"/>
      <c r="G26" s="24"/>
      <c r="H26" s="24"/>
      <c r="I26" s="24"/>
      <c r="J26" s="24"/>
      <c r="K26" s="24"/>
      <c r="L26" s="24"/>
      <c r="M26" s="24"/>
      <c r="N26" s="24"/>
      <c r="O26" s="24"/>
      <c r="P26" s="24"/>
      <c r="Q26" s="24"/>
      <c r="R26" s="24"/>
      <c r="S26" s="24"/>
      <c r="T26" s="24"/>
      <c r="U26" s="70"/>
      <c r="V26" s="70"/>
      <c r="W26" s="24"/>
      <c r="X26" s="24"/>
      <c r="Y26" s="24"/>
      <c r="Z26" s="69"/>
      <c r="AA26" s="23"/>
      <c r="AB26" s="24"/>
      <c r="AC26" s="24"/>
      <c r="AD26" s="24"/>
      <c r="AE26" s="24"/>
      <c r="AF26" s="23"/>
      <c r="AG26" s="23"/>
      <c r="AH26" s="23"/>
      <c r="AI26" s="24"/>
      <c r="AJ26" s="24"/>
      <c r="AK26" s="70"/>
      <c r="AL26" s="59"/>
      <c r="AM26" s="59"/>
      <c r="AN26" s="59"/>
      <c r="AO26" s="59"/>
      <c r="AP26" s="70"/>
      <c r="AQ26" s="70"/>
      <c r="AR26" s="23"/>
      <c r="AS26" s="23"/>
      <c r="AT26" s="23"/>
      <c r="BE26" s="115"/>
      <c r="BK26" s="23"/>
    </row>
    <row r="27" spans="2:63" s="72" customFormat="1" ht="11.65" customHeight="1" x14ac:dyDescent="0.25">
      <c r="B27" s="69"/>
      <c r="C27" s="70"/>
      <c r="D27" s="71"/>
      <c r="E27" s="24"/>
      <c r="F27" s="24"/>
      <c r="G27" s="24"/>
      <c r="H27" s="24"/>
      <c r="I27" s="24"/>
      <c r="J27" s="24"/>
      <c r="K27" s="24"/>
      <c r="L27" s="24"/>
      <c r="M27" s="24"/>
      <c r="N27" s="24"/>
      <c r="O27" s="24"/>
      <c r="P27" s="24"/>
      <c r="Q27" s="24"/>
      <c r="R27" s="24"/>
      <c r="S27" s="24"/>
      <c r="T27" s="24"/>
      <c r="U27" s="70"/>
      <c r="V27" s="70"/>
      <c r="W27" s="24"/>
      <c r="X27" s="24"/>
      <c r="Y27" s="24"/>
      <c r="Z27" s="69"/>
      <c r="AA27" s="23"/>
      <c r="AB27" s="24"/>
      <c r="AC27" s="24"/>
      <c r="AD27" s="24"/>
      <c r="AE27" s="24"/>
      <c r="AF27" s="23"/>
      <c r="AG27" s="23"/>
      <c r="AH27" s="23"/>
      <c r="AI27" s="24"/>
      <c r="AJ27" s="24"/>
      <c r="AK27" s="70"/>
      <c r="AL27" s="59"/>
      <c r="AM27" s="59"/>
      <c r="AN27" s="59"/>
      <c r="AO27" s="59"/>
      <c r="AP27" s="70"/>
      <c r="AQ27" s="70"/>
      <c r="AR27" s="23"/>
      <c r="AS27" s="23"/>
      <c r="AT27" s="23"/>
      <c r="BE27" s="115"/>
      <c r="BK27" s="23"/>
    </row>
    <row r="28" spans="2:63" s="72" customFormat="1" ht="14.1" customHeight="1" x14ac:dyDescent="0.25">
      <c r="B28" s="69"/>
      <c r="C28" s="70"/>
      <c r="D28" s="71"/>
      <c r="E28" s="24"/>
      <c r="F28" s="24"/>
      <c r="G28" s="24"/>
      <c r="H28" s="24"/>
      <c r="I28" s="24"/>
      <c r="J28" s="24"/>
      <c r="K28" s="24"/>
      <c r="L28" s="24"/>
      <c r="M28" s="24"/>
      <c r="N28" s="24"/>
      <c r="O28" s="24"/>
      <c r="P28" s="24"/>
      <c r="Q28" s="24"/>
      <c r="R28" s="24"/>
      <c r="S28" s="24"/>
      <c r="T28" s="24"/>
      <c r="U28" s="70"/>
      <c r="V28" s="70"/>
      <c r="W28" s="24"/>
      <c r="X28" s="24"/>
      <c r="Y28" s="24"/>
      <c r="Z28" s="69"/>
      <c r="AA28" s="23"/>
      <c r="AB28" s="24"/>
      <c r="AC28" s="24"/>
      <c r="AD28" s="24"/>
      <c r="AE28" s="24"/>
      <c r="AF28" s="23"/>
      <c r="AG28" s="23"/>
      <c r="AH28" s="23"/>
      <c r="AI28" s="24"/>
      <c r="AJ28" s="24"/>
      <c r="AK28" s="70"/>
      <c r="AL28" s="59"/>
      <c r="AM28" s="59"/>
      <c r="AN28" s="59"/>
      <c r="AO28" s="59"/>
      <c r="AP28" s="70"/>
      <c r="AQ28" s="70"/>
      <c r="AR28" s="23"/>
      <c r="AS28" s="23"/>
      <c r="AT28" s="23"/>
      <c r="BE28" s="115"/>
      <c r="BK28" s="23"/>
    </row>
    <row r="29" spans="2:63" s="72" customFormat="1" ht="11.65" customHeight="1" x14ac:dyDescent="0.25">
      <c r="B29" s="69"/>
      <c r="C29" s="59"/>
      <c r="D29" s="71"/>
      <c r="E29" s="24"/>
      <c r="F29" s="24"/>
      <c r="G29" s="24"/>
      <c r="H29" s="24"/>
      <c r="I29" s="24"/>
      <c r="J29" s="24"/>
      <c r="K29" s="24"/>
      <c r="L29" s="24"/>
      <c r="M29" s="24"/>
      <c r="N29" s="24"/>
      <c r="O29" s="24"/>
      <c r="P29" s="24"/>
      <c r="Q29" s="24"/>
      <c r="R29" s="24"/>
      <c r="S29" s="24"/>
      <c r="T29" s="24"/>
      <c r="U29" s="70"/>
      <c r="V29" s="70"/>
      <c r="W29" s="24"/>
      <c r="X29" s="24"/>
      <c r="Y29" s="24"/>
      <c r="Z29" s="69"/>
      <c r="AA29" s="23"/>
      <c r="AB29" s="24"/>
      <c r="AC29" s="24"/>
      <c r="AD29" s="24"/>
      <c r="AE29" s="24"/>
      <c r="AF29" s="23"/>
      <c r="AG29" s="23"/>
      <c r="AH29" s="23"/>
      <c r="AI29" s="24"/>
      <c r="AJ29" s="24"/>
      <c r="AK29" s="70"/>
      <c r="AL29" s="59"/>
      <c r="AM29" s="59"/>
      <c r="AN29" s="59"/>
      <c r="AO29" s="59"/>
      <c r="AP29" s="70"/>
      <c r="AQ29" s="70"/>
      <c r="AR29" s="23"/>
      <c r="AS29" s="23"/>
      <c r="AT29" s="23"/>
      <c r="BK29" s="23"/>
    </row>
    <row r="30" spans="2:63" s="72" customFormat="1" ht="11.65" customHeight="1" x14ac:dyDescent="0.25">
      <c r="B30" s="69"/>
      <c r="C30" s="70"/>
      <c r="D30" s="71"/>
      <c r="E30" s="24"/>
      <c r="F30" s="24"/>
      <c r="G30" s="24"/>
      <c r="H30" s="24"/>
      <c r="I30" s="24"/>
      <c r="J30" s="24"/>
      <c r="K30" s="24"/>
      <c r="L30" s="24"/>
      <c r="M30" s="24"/>
      <c r="N30" s="24"/>
      <c r="O30" s="24"/>
      <c r="P30" s="24"/>
      <c r="Q30" s="24"/>
      <c r="R30" s="24"/>
      <c r="S30" s="24"/>
      <c r="T30" s="24"/>
      <c r="U30" s="70"/>
      <c r="V30" s="70"/>
      <c r="W30" s="24"/>
      <c r="X30" s="24"/>
      <c r="Y30" s="24"/>
      <c r="Z30" s="69"/>
      <c r="AA30" s="23"/>
      <c r="AB30" s="24"/>
      <c r="AC30" s="24"/>
      <c r="AD30" s="24"/>
      <c r="AE30" s="24"/>
      <c r="AF30" s="23"/>
      <c r="AG30" s="23"/>
      <c r="AH30" s="23"/>
      <c r="AI30" s="24"/>
      <c r="AJ30" s="24"/>
      <c r="AK30" s="70"/>
      <c r="AL30" s="59"/>
      <c r="AM30" s="59"/>
      <c r="AN30" s="59"/>
      <c r="AO30" s="59"/>
      <c r="AP30" s="70"/>
      <c r="AQ30" s="70"/>
      <c r="AR30" s="23"/>
      <c r="AS30" s="23"/>
      <c r="AT30" s="23"/>
      <c r="BK30" s="23"/>
    </row>
    <row r="31" spans="2:63" s="72" customFormat="1" ht="11.65" customHeight="1" x14ac:dyDescent="0.25">
      <c r="B31" s="69"/>
      <c r="C31" s="70"/>
      <c r="D31" s="71"/>
      <c r="E31" s="24"/>
      <c r="F31" s="24"/>
      <c r="G31" s="24"/>
      <c r="H31" s="24"/>
      <c r="I31" s="24"/>
      <c r="J31" s="24"/>
      <c r="K31" s="24"/>
      <c r="L31" s="24"/>
      <c r="M31" s="24"/>
      <c r="N31" s="24"/>
      <c r="O31" s="24"/>
      <c r="P31" s="24"/>
      <c r="Q31" s="24"/>
      <c r="R31" s="24"/>
      <c r="S31" s="24"/>
      <c r="T31" s="24"/>
      <c r="U31" s="70"/>
      <c r="V31" s="70"/>
      <c r="W31" s="24"/>
      <c r="X31" s="24"/>
      <c r="Y31" s="24"/>
      <c r="Z31" s="69"/>
      <c r="AA31" s="23"/>
      <c r="AB31" s="24"/>
      <c r="AC31" s="24"/>
      <c r="AD31" s="24"/>
      <c r="AE31" s="24"/>
      <c r="AF31" s="23"/>
      <c r="AG31" s="23"/>
      <c r="AH31" s="23"/>
      <c r="AI31" s="24"/>
      <c r="AJ31" s="24"/>
      <c r="AK31" s="70"/>
      <c r="AL31" s="59"/>
      <c r="AM31" s="59"/>
      <c r="AN31" s="59"/>
      <c r="AO31" s="59"/>
      <c r="AP31" s="70"/>
      <c r="AQ31" s="70"/>
      <c r="AR31" s="23"/>
      <c r="AS31" s="23"/>
      <c r="AT31" s="23"/>
      <c r="BK31" s="23"/>
    </row>
    <row r="32" spans="2:63" s="72" customFormat="1" ht="11.65" customHeight="1" x14ac:dyDescent="0.25">
      <c r="B32" s="69"/>
      <c r="C32" s="70"/>
      <c r="D32" s="71"/>
      <c r="E32" s="24"/>
      <c r="F32" s="24"/>
      <c r="G32" s="24"/>
      <c r="H32" s="24"/>
      <c r="I32" s="24"/>
      <c r="J32" s="24"/>
      <c r="K32" s="24"/>
      <c r="L32" s="24"/>
      <c r="M32" s="24"/>
      <c r="N32" s="24"/>
      <c r="O32" s="24"/>
      <c r="P32" s="24"/>
      <c r="Q32" s="24"/>
      <c r="R32" s="24"/>
      <c r="S32" s="24"/>
      <c r="T32" s="24"/>
      <c r="U32" s="70"/>
      <c r="V32" s="70"/>
      <c r="W32" s="24"/>
      <c r="X32" s="24"/>
      <c r="Y32" s="24"/>
      <c r="Z32" s="69"/>
      <c r="AA32" s="23"/>
      <c r="AB32" s="24"/>
      <c r="AC32" s="24"/>
      <c r="AD32" s="24"/>
      <c r="AE32" s="24"/>
      <c r="AF32" s="23"/>
      <c r="AG32" s="23"/>
      <c r="AH32" s="23"/>
      <c r="AI32" s="24"/>
      <c r="AJ32" s="24"/>
      <c r="AK32" s="70"/>
      <c r="AL32" s="59"/>
      <c r="AM32" s="59"/>
      <c r="AN32" s="59"/>
      <c r="AO32" s="59"/>
      <c r="AP32" s="70"/>
      <c r="AQ32" s="70"/>
      <c r="AR32" s="23"/>
      <c r="AS32" s="23"/>
      <c r="AT32" s="23"/>
      <c r="BK32" s="23"/>
    </row>
    <row r="33" spans="2:63" s="72" customFormat="1" ht="11.65" customHeight="1" x14ac:dyDescent="0.25">
      <c r="B33" s="69"/>
      <c r="C33" s="70"/>
      <c r="D33" s="71"/>
      <c r="E33" s="24"/>
      <c r="F33" s="24"/>
      <c r="G33" s="24"/>
      <c r="H33" s="24"/>
      <c r="I33" s="24"/>
      <c r="J33" s="24"/>
      <c r="K33" s="24"/>
      <c r="L33" s="24"/>
      <c r="M33" s="24"/>
      <c r="N33" s="24"/>
      <c r="O33" s="24"/>
      <c r="P33" s="24"/>
      <c r="Q33" s="24"/>
      <c r="R33" s="24"/>
      <c r="S33" s="24"/>
      <c r="T33" s="24"/>
      <c r="U33" s="70"/>
      <c r="V33" s="70"/>
      <c r="W33" s="24"/>
      <c r="X33" s="24"/>
      <c r="Y33" s="24"/>
      <c r="Z33" s="69"/>
      <c r="AA33" s="23"/>
      <c r="AB33" s="24"/>
      <c r="AC33" s="24"/>
      <c r="AD33" s="24"/>
      <c r="AE33" s="24"/>
      <c r="AF33" s="23"/>
      <c r="AG33" s="23"/>
      <c r="AH33" s="23"/>
      <c r="AI33" s="24"/>
      <c r="AJ33" s="24"/>
      <c r="AK33" s="70"/>
      <c r="AL33" s="59"/>
      <c r="AM33" s="59"/>
      <c r="AN33" s="59"/>
      <c r="AO33" s="59"/>
      <c r="AP33" s="70"/>
      <c r="AQ33" s="70"/>
      <c r="AR33" s="23"/>
      <c r="AS33" s="23"/>
      <c r="AT33" s="23"/>
      <c r="BK33" s="23"/>
    </row>
    <row r="34" spans="2:63" s="72" customFormat="1" ht="12.6" customHeight="1" x14ac:dyDescent="0.25">
      <c r="B34" s="69"/>
      <c r="C34" s="70"/>
      <c r="D34" s="71"/>
      <c r="E34" s="24"/>
      <c r="F34" s="24"/>
      <c r="G34" s="24"/>
      <c r="H34" s="24"/>
      <c r="I34" s="24"/>
      <c r="J34" s="24"/>
      <c r="K34" s="24"/>
      <c r="L34" s="24"/>
      <c r="M34" s="24"/>
      <c r="N34" s="24"/>
      <c r="O34" s="24"/>
      <c r="P34" s="24"/>
      <c r="Q34" s="24"/>
      <c r="R34" s="24"/>
      <c r="S34" s="24"/>
      <c r="T34" s="24"/>
      <c r="U34" s="70"/>
      <c r="V34" s="70"/>
      <c r="W34" s="24"/>
      <c r="X34" s="24"/>
      <c r="Y34" s="24"/>
      <c r="Z34" s="69"/>
      <c r="AA34" s="23"/>
      <c r="AB34" s="24"/>
      <c r="AC34" s="24"/>
      <c r="AD34" s="24"/>
      <c r="AE34" s="24"/>
      <c r="AF34" s="23"/>
      <c r="AG34" s="23"/>
      <c r="AH34" s="23"/>
      <c r="AI34" s="24"/>
      <c r="AJ34" s="24"/>
      <c r="AK34" s="70"/>
      <c r="AL34" s="59"/>
      <c r="AM34" s="59"/>
      <c r="AN34" s="59"/>
      <c r="AO34" s="59"/>
      <c r="AP34" s="70"/>
      <c r="AQ34" s="70"/>
      <c r="AR34" s="23"/>
      <c r="AS34" s="23"/>
      <c r="AT34" s="23"/>
      <c r="BK34" s="23"/>
    </row>
    <row r="35" spans="2:63" s="72" customFormat="1" ht="12.6" customHeight="1" x14ac:dyDescent="0.25">
      <c r="B35" s="69"/>
      <c r="C35" s="70"/>
      <c r="D35" s="71"/>
      <c r="E35" s="24"/>
      <c r="F35" s="24"/>
      <c r="G35" s="24"/>
      <c r="H35" s="24"/>
      <c r="I35" s="24"/>
      <c r="J35" s="24"/>
      <c r="K35" s="24"/>
      <c r="L35" s="24"/>
      <c r="M35" s="24"/>
      <c r="N35" s="24"/>
      <c r="O35" s="24"/>
      <c r="P35" s="24"/>
      <c r="Q35" s="24"/>
      <c r="R35" s="24"/>
      <c r="S35" s="24"/>
      <c r="T35" s="24"/>
      <c r="U35" s="70"/>
      <c r="V35" s="70"/>
      <c r="W35" s="24"/>
      <c r="X35" s="24"/>
      <c r="Y35" s="24"/>
      <c r="Z35" s="69"/>
      <c r="AA35" s="23"/>
      <c r="AB35" s="24"/>
      <c r="AC35" s="24"/>
      <c r="AD35" s="24"/>
      <c r="AE35" s="24"/>
      <c r="AF35" s="23"/>
      <c r="AG35" s="23"/>
      <c r="AH35" s="23"/>
      <c r="AI35" s="24"/>
      <c r="AJ35" s="24"/>
      <c r="AK35" s="70"/>
      <c r="AL35" s="59"/>
      <c r="AM35" s="59"/>
      <c r="AN35" s="59"/>
      <c r="AO35" s="59"/>
      <c r="AP35" s="70"/>
      <c r="AQ35" s="70"/>
      <c r="AR35" s="23"/>
      <c r="AS35" s="23"/>
      <c r="AT35" s="23"/>
      <c r="BK35" s="23"/>
    </row>
    <row r="36" spans="2:63" s="72" customFormat="1" ht="11.65" customHeight="1" x14ac:dyDescent="0.25">
      <c r="B36" s="69"/>
      <c r="C36" s="70"/>
      <c r="D36" s="71"/>
      <c r="E36" s="24"/>
      <c r="F36" s="24"/>
      <c r="G36" s="24"/>
      <c r="H36" s="24"/>
      <c r="I36" s="24"/>
      <c r="J36" s="24"/>
      <c r="K36" s="24"/>
      <c r="L36" s="24"/>
      <c r="M36" s="24"/>
      <c r="N36" s="24"/>
      <c r="O36" s="24"/>
      <c r="P36" s="24"/>
      <c r="Q36" s="24"/>
      <c r="R36" s="24"/>
      <c r="S36" s="24"/>
      <c r="T36" s="24"/>
      <c r="U36" s="70"/>
      <c r="V36" s="70"/>
      <c r="W36" s="24"/>
      <c r="X36" s="24"/>
      <c r="Y36" s="24"/>
      <c r="Z36" s="69"/>
      <c r="AA36" s="23"/>
      <c r="AB36" s="24"/>
      <c r="AC36" s="24"/>
      <c r="AD36" s="24"/>
      <c r="AE36" s="24"/>
      <c r="AF36" s="23"/>
      <c r="AG36" s="23"/>
      <c r="AH36" s="23"/>
      <c r="AI36" s="24"/>
      <c r="AJ36" s="24"/>
      <c r="AK36" s="70"/>
      <c r="AL36" s="59"/>
      <c r="AM36" s="59"/>
      <c r="AN36" s="59"/>
      <c r="AO36" s="59"/>
      <c r="AP36" s="70"/>
      <c r="AQ36" s="70"/>
      <c r="AR36" s="23"/>
      <c r="AS36" s="23"/>
      <c r="AT36" s="23"/>
      <c r="BK36" s="23"/>
    </row>
    <row r="37" spans="2:63" s="72" customFormat="1" ht="11.65" customHeight="1" x14ac:dyDescent="0.25">
      <c r="B37" s="69"/>
      <c r="C37" s="70"/>
      <c r="D37" s="71"/>
      <c r="E37" s="24"/>
      <c r="F37" s="24"/>
      <c r="G37" s="24"/>
      <c r="H37" s="24"/>
      <c r="I37" s="24"/>
      <c r="J37" s="24"/>
      <c r="K37" s="24"/>
      <c r="L37" s="24"/>
      <c r="M37" s="24"/>
      <c r="N37" s="24"/>
      <c r="O37" s="24"/>
      <c r="P37" s="24"/>
      <c r="Q37" s="24"/>
      <c r="R37" s="24"/>
      <c r="S37" s="24"/>
      <c r="T37" s="24"/>
      <c r="U37" s="70"/>
      <c r="V37" s="70"/>
      <c r="W37" s="24"/>
      <c r="X37" s="24"/>
      <c r="Y37" s="24"/>
      <c r="Z37" s="69"/>
      <c r="AA37" s="23"/>
      <c r="AB37" s="24"/>
      <c r="AC37" s="24"/>
      <c r="AD37" s="24"/>
      <c r="AE37" s="24"/>
      <c r="AF37" s="23"/>
      <c r="AG37" s="23"/>
      <c r="AH37" s="23"/>
      <c r="AI37" s="24"/>
      <c r="AJ37" s="24"/>
      <c r="AK37" s="70"/>
      <c r="AL37" s="59"/>
      <c r="AM37" s="59"/>
      <c r="AN37" s="59"/>
      <c r="AO37" s="59"/>
      <c r="AP37" s="70"/>
      <c r="AQ37" s="70"/>
      <c r="AR37" s="23"/>
      <c r="AS37" s="23"/>
      <c r="AT37" s="23"/>
      <c r="BK37" s="23"/>
    </row>
    <row r="38" spans="2:63" s="72" customFormat="1" ht="14.1" customHeight="1" x14ac:dyDescent="0.25">
      <c r="C38" s="59"/>
      <c r="D38" s="23"/>
      <c r="E38" s="23"/>
      <c r="F38" s="23"/>
      <c r="G38" s="23"/>
      <c r="H38" s="23"/>
      <c r="I38" s="23"/>
      <c r="J38" s="23"/>
      <c r="K38" s="23"/>
      <c r="L38" s="23"/>
      <c r="M38" s="23"/>
      <c r="N38" s="23"/>
      <c r="O38" s="23"/>
      <c r="P38" s="23"/>
      <c r="Q38" s="23"/>
      <c r="R38" s="23"/>
      <c r="S38" s="23"/>
      <c r="T38" s="23"/>
      <c r="U38" s="59"/>
      <c r="V38" s="59"/>
      <c r="W38" s="23"/>
      <c r="X38" s="23"/>
      <c r="Y38" s="23"/>
      <c r="Z38" s="69"/>
      <c r="AA38" s="23"/>
      <c r="AB38" s="24"/>
      <c r="AC38" s="24"/>
      <c r="AD38" s="24"/>
      <c r="AE38" s="24"/>
      <c r="AF38" s="23"/>
      <c r="AG38" s="23"/>
      <c r="AH38" s="23"/>
      <c r="AI38" s="24"/>
      <c r="AJ38" s="24"/>
      <c r="AK38" s="70"/>
      <c r="AL38" s="59"/>
      <c r="AM38" s="59"/>
      <c r="AN38" s="59"/>
      <c r="AO38" s="59"/>
      <c r="AP38" s="70"/>
      <c r="AQ38" s="70"/>
      <c r="AR38" s="23"/>
      <c r="AS38" s="23"/>
      <c r="AT38" s="23"/>
      <c r="BK38" s="23"/>
    </row>
    <row r="39" spans="2:63" s="72" customFormat="1" ht="11.65" customHeight="1" x14ac:dyDescent="0.25">
      <c r="C39" s="59"/>
      <c r="D39" s="23"/>
      <c r="E39" s="23"/>
      <c r="F39" s="23"/>
      <c r="G39" s="23"/>
      <c r="H39" s="23"/>
      <c r="I39" s="23"/>
      <c r="J39" s="23"/>
      <c r="K39" s="23"/>
      <c r="L39" s="23"/>
      <c r="M39" s="23"/>
      <c r="N39" s="23"/>
      <c r="O39" s="23"/>
      <c r="P39" s="23"/>
      <c r="Q39" s="23"/>
      <c r="R39" s="23"/>
      <c r="S39" s="23"/>
      <c r="T39" s="23"/>
      <c r="U39" s="59"/>
      <c r="V39" s="59"/>
      <c r="W39" s="23"/>
      <c r="X39" s="23"/>
      <c r="Y39" s="23"/>
      <c r="Z39" s="69"/>
      <c r="AA39" s="23"/>
      <c r="AB39" s="24"/>
      <c r="AC39" s="24"/>
      <c r="AD39" s="24"/>
      <c r="AE39" s="24"/>
      <c r="AF39" s="23"/>
      <c r="AG39" s="23"/>
      <c r="AH39" s="23"/>
      <c r="AI39" s="24"/>
      <c r="AJ39" s="24"/>
      <c r="AK39" s="70"/>
      <c r="AL39" s="59"/>
      <c r="AM39" s="59"/>
      <c r="AN39" s="59"/>
      <c r="AO39" s="59"/>
      <c r="AP39" s="70"/>
      <c r="AQ39" s="70"/>
      <c r="AR39" s="23"/>
      <c r="AS39" s="23"/>
      <c r="AT39" s="23"/>
      <c r="BK39" s="23"/>
    </row>
    <row r="40" spans="2:63" s="72" customFormat="1" ht="11.65" customHeight="1" x14ac:dyDescent="0.25">
      <c r="C40" s="59"/>
      <c r="D40" s="23"/>
      <c r="E40" s="23"/>
      <c r="F40" s="23"/>
      <c r="G40" s="23"/>
      <c r="H40" s="23"/>
      <c r="I40" s="23"/>
      <c r="J40" s="23"/>
      <c r="K40" s="23"/>
      <c r="L40" s="23"/>
      <c r="M40" s="23"/>
      <c r="N40" s="23"/>
      <c r="O40" s="23"/>
      <c r="P40" s="23"/>
      <c r="Q40" s="23"/>
      <c r="R40" s="23"/>
      <c r="S40" s="23"/>
      <c r="T40" s="23"/>
      <c r="U40" s="59"/>
      <c r="V40" s="59"/>
      <c r="W40" s="23"/>
      <c r="X40" s="23"/>
      <c r="Y40" s="23"/>
      <c r="Z40" s="69"/>
      <c r="AA40" s="23"/>
      <c r="AB40" s="24"/>
      <c r="AC40" s="24"/>
      <c r="AD40" s="24"/>
      <c r="AE40" s="24"/>
      <c r="AF40" s="23"/>
      <c r="AG40" s="23"/>
      <c r="AH40" s="23"/>
      <c r="AI40" s="24"/>
      <c r="AJ40" s="24"/>
      <c r="AK40" s="70"/>
      <c r="AL40" s="59"/>
      <c r="AM40" s="59"/>
      <c r="AN40" s="59"/>
      <c r="AO40" s="59"/>
      <c r="AP40" s="70"/>
      <c r="AQ40" s="70"/>
      <c r="AR40" s="23"/>
      <c r="AS40" s="23"/>
      <c r="AT40" s="23"/>
      <c r="BK40" s="23"/>
    </row>
    <row r="41" spans="2:63" s="72" customFormat="1" ht="11.65" customHeight="1" x14ac:dyDescent="0.25">
      <c r="C41" s="59"/>
      <c r="D41" s="23"/>
      <c r="E41" s="23"/>
      <c r="F41" s="23"/>
      <c r="G41" s="23"/>
      <c r="H41" s="23"/>
      <c r="I41" s="23"/>
      <c r="J41" s="23"/>
      <c r="K41" s="23"/>
      <c r="L41" s="23"/>
      <c r="M41" s="23"/>
      <c r="N41" s="23"/>
      <c r="O41" s="23"/>
      <c r="P41" s="23"/>
      <c r="Q41" s="23"/>
      <c r="R41" s="23"/>
      <c r="S41" s="23"/>
      <c r="T41" s="23"/>
      <c r="U41" s="59"/>
      <c r="V41" s="59"/>
      <c r="W41" s="23"/>
      <c r="X41" s="23"/>
      <c r="Y41" s="23"/>
      <c r="Z41" s="69"/>
      <c r="AA41" s="23"/>
      <c r="AB41" s="24"/>
      <c r="AC41" s="24"/>
      <c r="AD41" s="24"/>
      <c r="AE41" s="24"/>
      <c r="AF41" s="23"/>
      <c r="AG41" s="23"/>
      <c r="AH41" s="23"/>
      <c r="AI41" s="24"/>
      <c r="AJ41" s="24"/>
      <c r="AK41" s="70"/>
      <c r="AL41" s="59"/>
      <c r="AM41" s="59"/>
      <c r="AN41" s="59"/>
      <c r="AO41" s="59"/>
      <c r="AP41" s="70"/>
      <c r="AQ41" s="70"/>
      <c r="AR41" s="23"/>
      <c r="AS41" s="23"/>
      <c r="AT41" s="23"/>
      <c r="BK41" s="23"/>
    </row>
  </sheetData>
  <sheetProtection selectLockedCells="1" selectUnlockedCells="1"/>
  <mergeCells count="56">
    <mergeCell ref="AM7:AT7"/>
    <mergeCell ref="AU7:BJ8"/>
    <mergeCell ref="B7:C7"/>
    <mergeCell ref="D7:Z7"/>
    <mergeCell ref="AA7:AB7"/>
    <mergeCell ref="AC7:AJ7"/>
    <mergeCell ref="AK7:AL7"/>
    <mergeCell ref="C5:Q6"/>
    <mergeCell ref="R5:AI6"/>
    <mergeCell ref="AJ5:AU6"/>
    <mergeCell ref="B2:B5"/>
    <mergeCell ref="AV6:BJ6"/>
    <mergeCell ref="C2:Q4"/>
    <mergeCell ref="R2:AI4"/>
    <mergeCell ref="AJ2:AU2"/>
    <mergeCell ref="AJ3:AU3"/>
    <mergeCell ref="AJ4:AU4"/>
    <mergeCell ref="AU9:BJ9"/>
    <mergeCell ref="B10:D10"/>
    <mergeCell ref="E10:T10"/>
    <mergeCell ref="U10:AT10"/>
    <mergeCell ref="AU10:BJ10"/>
    <mergeCell ref="K11:M11"/>
    <mergeCell ref="B8:C8"/>
    <mergeCell ref="D8:AL8"/>
    <mergeCell ref="AN8:AT8"/>
    <mergeCell ref="B9:AT9"/>
    <mergeCell ref="B11:B12"/>
    <mergeCell ref="C11:C12"/>
    <mergeCell ref="D11:D12"/>
    <mergeCell ref="E11:G11"/>
    <mergeCell ref="H11:J11"/>
    <mergeCell ref="N11:P11"/>
    <mergeCell ref="Q11:S11"/>
    <mergeCell ref="U11:U12"/>
    <mergeCell ref="V11:V12"/>
    <mergeCell ref="W11:W12"/>
    <mergeCell ref="AR11:AR12"/>
    <mergeCell ref="AS11:AS12"/>
    <mergeCell ref="Z11:Z12"/>
    <mergeCell ref="AA11:AA12"/>
    <mergeCell ref="AB11:AB12"/>
    <mergeCell ref="AC11:AC12"/>
    <mergeCell ref="AD11:AD12"/>
    <mergeCell ref="AE11:AE12"/>
    <mergeCell ref="X16:Y16"/>
    <mergeCell ref="AF11:AH11"/>
    <mergeCell ref="AI11:AI12"/>
    <mergeCell ref="AJ11:AJ12"/>
    <mergeCell ref="AK11:AQ11"/>
    <mergeCell ref="X11:Y11"/>
    <mergeCell ref="AT11:AT12"/>
    <mergeCell ref="AU11:AX11"/>
    <mergeCell ref="AY11:BB11"/>
    <mergeCell ref="BC11:BF11"/>
    <mergeCell ref="BG11:BJ11"/>
  </mergeCells>
  <dataValidations count="10">
    <dataValidation type="list" operator="equal" allowBlank="1" showErrorMessage="1" sqref="AP19:AQ41">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Z19:Z41">
      <formula1>"Eficacia,Eficiencia,Efectividad,"</formula1>
      <formula2>0</formula2>
    </dataValidation>
    <dataValidation operator="equal" allowBlank="1" showErrorMessage="1" sqref="AK7">
      <formula1>0</formula1>
      <formula2>0</formula2>
    </dataValidation>
    <dataValidation type="list" operator="equal" allowBlank="1" showErrorMessage="1" sqref="AK19:AK41">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operator="equal" allowBlank="1" showErrorMessage="1" sqref="AB13:AB41">
      <formula1>"Alcaldía Local,Central,Sectorial,"</formula1>
      <formula2>0</formula2>
    </dataValidation>
    <dataValidation type="list" operator="equal" allowBlank="1" showErrorMessage="1" sqref="AC13:AC41">
      <formula1>"Coeficiente,Índice o razón,Porcentaje,Tasa,Valor absoluto"</formula1>
      <formula2>0</formula2>
    </dataValidation>
    <dataValidation type="list" operator="equal" allowBlank="1" showErrorMessage="1" sqref="AD13:AD41">
      <formula1>"Diario,Semanal,Mensual,Bimestral ,Trimestral,Semestral ,Anual"</formula1>
      <formula2>0</formula2>
    </dataValidation>
    <dataValidation type="list" operator="equal" allowBlank="1" showErrorMessage="1" sqref="AE13:AE41">
      <formula1>"Alta ,Media ,Baja"</formula1>
      <formula2>0</formula2>
    </dataValidation>
    <dataValidation type="list" operator="equal" allowBlank="1" showErrorMessage="1" sqref="AI13:AI41">
      <formula1>"Gestión"</formula1>
      <formula2>0</formula2>
    </dataValidation>
    <dataValidation type="list" operator="equal" allowBlank="1" showErrorMessage="1" sqref="AJ13:AJ41">
      <formula1>",Distrital ,Dsitrital-Rural ,Distrital- Urbano,Entidad ,Localidad,UPZ,Departamental,Regional,Nacional"</formula1>
      <formula2>0</formula2>
    </dataValidation>
  </dataValidations>
  <printOptions horizontalCentered="1" verticalCentered="1"/>
  <pageMargins left="0.25" right="0.25" top="0.75" bottom="0.75" header="0.3" footer="0.3"/>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'D:\AAA SDSCJ CPAD\OAP\POA\[4.3 DBSCAJ Bienes 17-01-2022.xlsx]datos'!#REF!</xm:f>
          </x14:formula1>
          <xm:sqref>AO15:AO18 AK13:AK18 AO13</xm:sqref>
        </x14:dataValidation>
        <x14:dataValidation type="list" operator="equal" allowBlank="1" showErrorMessage="1">
          <x14:formula1>
            <xm:f>'D:\AAA SDSCJ CPAD\OAP\POA\[4.3 DBSCAJ Bienes 17-01-2022.xlsx]datos'!#REF!</xm:f>
          </x14:formula1>
          <xm:sqref>AP13:AQ18</xm:sqref>
        </x14:dataValidation>
        <x14:dataValidation type="list" errorStyle="information" operator="equal" showInputMessage="1" showErrorMessage="1" prompt="Escoja el Proceso del Menú desplegable">
          <x14:formula1>
            <xm:f>'C:\Users\luis.arias\Downloads\[F-DS-524_V.xlsx]datos'!#REF!</xm:f>
          </x14:formula1>
          <xm:sqref>D7:Z7</xm:sqref>
        </x14:dataValidation>
        <x14:dataValidation type="list" allowBlank="1" showInputMessage="1" showErrorMessage="1">
          <x14:formula1>
            <xm:f>'C:\Users\luis.arias\Downloads\[F-DS-524_V.xlsx]datos'!#REF!</xm:f>
          </x14:formula1>
          <xm:sqref>AM7:AT7</xm:sqref>
        </x14:dataValidation>
      </x14:dataValidation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K39"/>
  <sheetViews>
    <sheetView showGridLines="0" topLeftCell="AT1" zoomScale="70" zoomScaleNormal="70" workbookViewId="0">
      <selection activeCell="AW1" sqref="AW1"/>
    </sheetView>
  </sheetViews>
  <sheetFormatPr baseColWidth="10" defaultColWidth="20.5703125" defaultRowHeight="12.75" customHeight="1" x14ac:dyDescent="0.25"/>
  <cols>
    <col min="1" max="1" width="2" style="23" customWidth="1"/>
    <col min="2" max="2" width="10" style="23" customWidth="1"/>
    <col min="3" max="3" width="57.28515625" style="59" customWidth="1"/>
    <col min="4" max="4" width="12.140625" style="23" customWidth="1"/>
    <col min="5" max="20" width="11.42578125" style="23" customWidth="1"/>
    <col min="21" max="21" width="47.42578125" style="59" customWidth="1"/>
    <col min="22" max="22" width="67.42578125" style="59" customWidth="1"/>
    <col min="23" max="23" width="21.28515625" style="23" customWidth="1"/>
    <col min="24" max="25" width="21.85546875" style="23" customWidth="1"/>
    <col min="26" max="26" width="21.28515625" style="72" customWidth="1"/>
    <col min="27" max="27" width="21.42578125" style="72" customWidth="1"/>
    <col min="28" max="28" width="20.85546875" style="72" customWidth="1"/>
    <col min="29" max="29" width="21.28515625" style="72" customWidth="1"/>
    <col min="30" max="30" width="21" style="72" customWidth="1"/>
    <col min="31" max="31" width="21.42578125" style="72" customWidth="1"/>
    <col min="32" max="34" width="15.140625" style="72" customWidth="1"/>
    <col min="35" max="36" width="19.85546875" style="72" customWidth="1"/>
    <col min="37" max="43" width="47" style="73" customWidth="1"/>
    <col min="44" max="46" width="22.85546875" style="72" customWidth="1"/>
    <col min="47" max="48" width="10" style="72" customWidth="1"/>
    <col min="49" max="49" width="78" style="72" customWidth="1"/>
    <col min="50" max="50" width="59.42578125" style="23" customWidth="1"/>
    <col min="51" max="52" width="12.28515625" style="23" customWidth="1"/>
    <col min="53" max="54" width="20.5703125" style="23" customWidth="1"/>
    <col min="55" max="56" width="11.42578125" style="23" customWidth="1"/>
    <col min="57" max="58" width="44.85546875" style="23" customWidth="1"/>
    <col min="59" max="60" width="9.7109375" style="23" customWidth="1"/>
    <col min="61" max="61" width="51.5703125" style="23" customWidth="1"/>
    <col min="62" max="62" width="36" style="23" customWidth="1"/>
    <col min="63" max="251" width="20.5703125" style="23" customWidth="1"/>
    <col min="252" max="16384" width="20.5703125" style="23"/>
  </cols>
  <sheetData>
    <row r="1" spans="1:63" s="779" customFormat="1" ht="15.75" customHeight="1" thickBot="1" x14ac:dyDescent="0.3">
      <c r="A1" s="776"/>
      <c r="B1" s="836" t="s">
        <v>232</v>
      </c>
      <c r="C1" s="839" t="s">
        <v>41</v>
      </c>
      <c r="D1" s="840"/>
      <c r="E1" s="840"/>
      <c r="F1" s="840"/>
      <c r="G1" s="840"/>
      <c r="H1" s="840"/>
      <c r="I1" s="840"/>
      <c r="J1" s="840"/>
      <c r="K1" s="840"/>
      <c r="L1" s="840"/>
      <c r="M1" s="840"/>
      <c r="N1" s="840"/>
      <c r="O1" s="840"/>
      <c r="P1" s="840"/>
      <c r="Q1" s="841"/>
      <c r="R1" s="848" t="s">
        <v>42</v>
      </c>
      <c r="S1" s="849"/>
      <c r="T1" s="849"/>
      <c r="U1" s="849"/>
      <c r="V1" s="849"/>
      <c r="W1" s="849"/>
      <c r="X1" s="849"/>
      <c r="Y1" s="849"/>
      <c r="Z1" s="849"/>
      <c r="AA1" s="849"/>
      <c r="AB1" s="849"/>
      <c r="AC1" s="849"/>
      <c r="AD1" s="849"/>
      <c r="AE1" s="849"/>
      <c r="AF1" s="849"/>
      <c r="AG1" s="849"/>
      <c r="AH1" s="849"/>
      <c r="AI1" s="850"/>
      <c r="AJ1" s="857" t="s">
        <v>43</v>
      </c>
      <c r="AK1" s="858"/>
      <c r="AL1" s="858"/>
      <c r="AM1" s="858"/>
      <c r="AN1" s="858"/>
      <c r="AO1" s="858"/>
      <c r="AP1" s="858"/>
      <c r="AQ1" s="858"/>
      <c r="AR1" s="858"/>
      <c r="AS1" s="858"/>
      <c r="AT1" s="858"/>
      <c r="AU1" s="859"/>
      <c r="AV1" s="794" t="s">
        <v>44</v>
      </c>
      <c r="AW1" s="794"/>
      <c r="AX1" s="794"/>
      <c r="AY1" s="794"/>
      <c r="AZ1" s="794"/>
      <c r="BA1" s="794"/>
      <c r="BB1" s="794"/>
      <c r="BC1" s="794"/>
      <c r="BD1" s="794"/>
      <c r="BE1" s="794"/>
      <c r="BF1" s="794"/>
      <c r="BG1" s="794"/>
      <c r="BH1" s="794"/>
      <c r="BI1" s="794"/>
      <c r="BJ1" s="795"/>
      <c r="BK1" s="776"/>
    </row>
    <row r="2" spans="1:63" s="779" customFormat="1" ht="14.25" customHeight="1" thickBot="1" x14ac:dyDescent="0.3">
      <c r="A2" s="780"/>
      <c r="B2" s="837"/>
      <c r="C2" s="842"/>
      <c r="D2" s="843"/>
      <c r="E2" s="843"/>
      <c r="F2" s="843"/>
      <c r="G2" s="843"/>
      <c r="H2" s="843"/>
      <c r="I2" s="843"/>
      <c r="J2" s="843"/>
      <c r="K2" s="843"/>
      <c r="L2" s="843"/>
      <c r="M2" s="843"/>
      <c r="N2" s="843"/>
      <c r="O2" s="843"/>
      <c r="P2" s="843"/>
      <c r="Q2" s="844"/>
      <c r="R2" s="851"/>
      <c r="S2" s="852"/>
      <c r="T2" s="852"/>
      <c r="U2" s="852"/>
      <c r="V2" s="852"/>
      <c r="W2" s="852"/>
      <c r="X2" s="852"/>
      <c r="Y2" s="852"/>
      <c r="Z2" s="852"/>
      <c r="AA2" s="852"/>
      <c r="AB2" s="852"/>
      <c r="AC2" s="852"/>
      <c r="AD2" s="852"/>
      <c r="AE2" s="852"/>
      <c r="AF2" s="852"/>
      <c r="AG2" s="852"/>
      <c r="AH2" s="852"/>
      <c r="AI2" s="853"/>
      <c r="AJ2" s="857" t="s">
        <v>45</v>
      </c>
      <c r="AK2" s="858"/>
      <c r="AL2" s="858"/>
      <c r="AM2" s="858"/>
      <c r="AN2" s="858"/>
      <c r="AO2" s="858"/>
      <c r="AP2" s="858"/>
      <c r="AQ2" s="858"/>
      <c r="AR2" s="858"/>
      <c r="AS2" s="858"/>
      <c r="AT2" s="858"/>
      <c r="AU2" s="859"/>
      <c r="AV2" s="796"/>
      <c r="AW2" s="796"/>
      <c r="AX2" s="796"/>
      <c r="AY2" s="796"/>
      <c r="AZ2" s="796"/>
      <c r="BA2" s="796"/>
      <c r="BB2" s="796"/>
      <c r="BC2" s="796"/>
      <c r="BD2" s="796"/>
      <c r="BE2" s="796"/>
      <c r="BF2" s="796"/>
      <c r="BG2" s="796"/>
      <c r="BH2" s="796"/>
      <c r="BI2" s="796"/>
      <c r="BJ2" s="797"/>
      <c r="BK2" s="780"/>
    </row>
    <row r="3" spans="1:63" s="779" customFormat="1" ht="12" customHeight="1" thickBot="1" x14ac:dyDescent="0.3">
      <c r="A3" s="780"/>
      <c r="B3" s="837"/>
      <c r="C3" s="845"/>
      <c r="D3" s="846"/>
      <c r="E3" s="846"/>
      <c r="F3" s="846"/>
      <c r="G3" s="846"/>
      <c r="H3" s="846"/>
      <c r="I3" s="846"/>
      <c r="J3" s="846"/>
      <c r="K3" s="846"/>
      <c r="L3" s="846"/>
      <c r="M3" s="846"/>
      <c r="N3" s="846"/>
      <c r="O3" s="846"/>
      <c r="P3" s="846"/>
      <c r="Q3" s="847"/>
      <c r="R3" s="854"/>
      <c r="S3" s="855"/>
      <c r="T3" s="855"/>
      <c r="U3" s="855"/>
      <c r="V3" s="855"/>
      <c r="W3" s="855"/>
      <c r="X3" s="855"/>
      <c r="Y3" s="855"/>
      <c r="Z3" s="855"/>
      <c r="AA3" s="855"/>
      <c r="AB3" s="855"/>
      <c r="AC3" s="855"/>
      <c r="AD3" s="855"/>
      <c r="AE3" s="855"/>
      <c r="AF3" s="855"/>
      <c r="AG3" s="855"/>
      <c r="AH3" s="855"/>
      <c r="AI3" s="856"/>
      <c r="AJ3" s="857" t="s">
        <v>46</v>
      </c>
      <c r="AK3" s="858"/>
      <c r="AL3" s="858"/>
      <c r="AM3" s="858"/>
      <c r="AN3" s="858"/>
      <c r="AO3" s="858"/>
      <c r="AP3" s="858"/>
      <c r="AQ3" s="858"/>
      <c r="AR3" s="858"/>
      <c r="AS3" s="858"/>
      <c r="AT3" s="858"/>
      <c r="AU3" s="859"/>
      <c r="AV3" s="796"/>
      <c r="AW3" s="796"/>
      <c r="AX3" s="796"/>
      <c r="AY3" s="796"/>
      <c r="AZ3" s="796"/>
      <c r="BA3" s="796"/>
      <c r="BB3" s="796"/>
      <c r="BC3" s="796"/>
      <c r="BD3" s="796"/>
      <c r="BE3" s="796"/>
      <c r="BF3" s="796"/>
      <c r="BG3" s="796"/>
      <c r="BH3" s="796"/>
      <c r="BI3" s="796"/>
      <c r="BJ3" s="797"/>
      <c r="BK3" s="780"/>
    </row>
    <row r="4" spans="1:63" s="779" customFormat="1" ht="14.25" customHeight="1" x14ac:dyDescent="0.25">
      <c r="A4" s="780"/>
      <c r="B4" s="838"/>
      <c r="C4" s="839" t="s">
        <v>47</v>
      </c>
      <c r="D4" s="840"/>
      <c r="E4" s="840"/>
      <c r="F4" s="840"/>
      <c r="G4" s="840"/>
      <c r="H4" s="840"/>
      <c r="I4" s="840"/>
      <c r="J4" s="840"/>
      <c r="K4" s="840"/>
      <c r="L4" s="840"/>
      <c r="M4" s="840"/>
      <c r="N4" s="840"/>
      <c r="O4" s="840"/>
      <c r="P4" s="840"/>
      <c r="Q4" s="841"/>
      <c r="R4" s="848" t="s">
        <v>48</v>
      </c>
      <c r="S4" s="849"/>
      <c r="T4" s="849"/>
      <c r="U4" s="849"/>
      <c r="V4" s="849"/>
      <c r="W4" s="849"/>
      <c r="X4" s="849"/>
      <c r="Y4" s="849"/>
      <c r="Z4" s="849"/>
      <c r="AA4" s="849"/>
      <c r="AB4" s="849"/>
      <c r="AC4" s="849"/>
      <c r="AD4" s="849"/>
      <c r="AE4" s="849"/>
      <c r="AF4" s="849"/>
      <c r="AG4" s="849"/>
      <c r="AH4" s="849"/>
      <c r="AI4" s="850"/>
      <c r="AJ4" s="839" t="s">
        <v>49</v>
      </c>
      <c r="AK4" s="840"/>
      <c r="AL4" s="840"/>
      <c r="AM4" s="840"/>
      <c r="AN4" s="840"/>
      <c r="AO4" s="840"/>
      <c r="AP4" s="840"/>
      <c r="AQ4" s="840"/>
      <c r="AR4" s="840"/>
      <c r="AS4" s="840"/>
      <c r="AT4" s="840"/>
      <c r="AU4" s="841"/>
      <c r="AV4" s="798"/>
      <c r="AW4" s="798"/>
      <c r="AX4" s="798"/>
      <c r="AY4" s="798"/>
      <c r="AZ4" s="798"/>
      <c r="BA4" s="798"/>
      <c r="BB4" s="798"/>
      <c r="BC4" s="798"/>
      <c r="BD4" s="798"/>
      <c r="BE4" s="798"/>
      <c r="BF4" s="798"/>
      <c r="BG4" s="798"/>
      <c r="BH4" s="798"/>
      <c r="BI4" s="798"/>
      <c r="BJ4" s="799"/>
      <c r="BK4" s="780"/>
    </row>
    <row r="5" spans="1:63" s="779" customFormat="1" ht="12.75" customHeight="1" thickBot="1" x14ac:dyDescent="0.3">
      <c r="A5" s="776"/>
      <c r="B5" s="780"/>
      <c r="C5" s="845"/>
      <c r="D5" s="846"/>
      <c r="E5" s="846"/>
      <c r="F5" s="846"/>
      <c r="G5" s="846"/>
      <c r="H5" s="846"/>
      <c r="I5" s="846"/>
      <c r="J5" s="846"/>
      <c r="K5" s="846"/>
      <c r="L5" s="846"/>
      <c r="M5" s="846"/>
      <c r="N5" s="846"/>
      <c r="O5" s="846"/>
      <c r="P5" s="846"/>
      <c r="Q5" s="847"/>
      <c r="R5" s="854"/>
      <c r="S5" s="855"/>
      <c r="T5" s="855"/>
      <c r="U5" s="855"/>
      <c r="V5" s="855"/>
      <c r="W5" s="855"/>
      <c r="X5" s="855"/>
      <c r="Y5" s="855"/>
      <c r="Z5" s="855"/>
      <c r="AA5" s="855"/>
      <c r="AB5" s="855"/>
      <c r="AC5" s="855"/>
      <c r="AD5" s="855"/>
      <c r="AE5" s="855"/>
      <c r="AF5" s="855"/>
      <c r="AG5" s="855"/>
      <c r="AH5" s="855"/>
      <c r="AI5" s="856"/>
      <c r="AJ5" s="845"/>
      <c r="AK5" s="846"/>
      <c r="AL5" s="846"/>
      <c r="AM5" s="846"/>
      <c r="AN5" s="846"/>
      <c r="AO5" s="846"/>
      <c r="AP5" s="846"/>
      <c r="AQ5" s="846"/>
      <c r="AR5" s="846"/>
      <c r="AS5" s="846"/>
      <c r="AT5" s="846"/>
      <c r="AU5" s="847"/>
      <c r="AV5" s="882">
        <v>3</v>
      </c>
      <c r="AW5" s="882"/>
      <c r="AX5" s="882"/>
      <c r="AY5" s="882"/>
      <c r="AZ5" s="882"/>
      <c r="BA5" s="882"/>
      <c r="BB5" s="882"/>
      <c r="BC5" s="882"/>
      <c r="BD5" s="882"/>
      <c r="BE5" s="882"/>
      <c r="BF5" s="882"/>
      <c r="BG5" s="882"/>
      <c r="BH5" s="882"/>
      <c r="BI5" s="882"/>
      <c r="BJ5" s="883"/>
      <c r="BK5" s="776"/>
    </row>
    <row r="6" spans="1:63" s="785" customFormat="1" ht="18.75" customHeight="1" x14ac:dyDescent="0.25">
      <c r="B6" s="884" t="s">
        <v>50</v>
      </c>
      <c r="C6" s="885"/>
      <c r="D6" s="886"/>
      <c r="E6" s="886"/>
      <c r="F6" s="886"/>
      <c r="G6" s="886"/>
      <c r="H6" s="886"/>
      <c r="I6" s="886"/>
      <c r="J6" s="886"/>
      <c r="K6" s="886"/>
      <c r="L6" s="886"/>
      <c r="M6" s="886"/>
      <c r="N6" s="886"/>
      <c r="O6" s="886"/>
      <c r="P6" s="886"/>
      <c r="Q6" s="886"/>
      <c r="R6" s="886"/>
      <c r="S6" s="886"/>
      <c r="T6" s="886"/>
      <c r="U6" s="886"/>
      <c r="V6" s="886"/>
      <c r="W6" s="886"/>
      <c r="X6" s="886"/>
      <c r="Y6" s="886"/>
      <c r="Z6" s="886"/>
      <c r="AA6" s="887" t="s">
        <v>51</v>
      </c>
      <c r="AB6" s="887"/>
      <c r="AC6" s="888" t="s">
        <v>1383</v>
      </c>
      <c r="AD6" s="888"/>
      <c r="AE6" s="888"/>
      <c r="AF6" s="888"/>
      <c r="AG6" s="888"/>
      <c r="AH6" s="888"/>
      <c r="AI6" s="888"/>
      <c r="AJ6" s="888"/>
      <c r="AK6" s="889" t="s">
        <v>52</v>
      </c>
      <c r="AL6" s="889"/>
      <c r="AM6" s="890"/>
      <c r="AN6" s="890"/>
      <c r="AO6" s="890"/>
      <c r="AP6" s="890"/>
      <c r="AQ6" s="890"/>
      <c r="AR6" s="890"/>
      <c r="AS6" s="890"/>
      <c r="AT6" s="890"/>
      <c r="AU6" s="891"/>
      <c r="AV6" s="891"/>
      <c r="AW6" s="891"/>
      <c r="AX6" s="891"/>
      <c r="AY6" s="891"/>
      <c r="AZ6" s="891"/>
      <c r="BA6" s="891"/>
      <c r="BB6" s="891"/>
      <c r="BC6" s="891"/>
      <c r="BD6" s="891"/>
      <c r="BE6" s="891"/>
      <c r="BF6" s="891"/>
      <c r="BG6" s="891"/>
      <c r="BH6" s="891"/>
      <c r="BI6" s="891"/>
      <c r="BJ6" s="892"/>
      <c r="BK6" s="786"/>
    </row>
    <row r="7" spans="1:63" s="785" customFormat="1" ht="18.75" customHeight="1" x14ac:dyDescent="0.25">
      <c r="B7" s="880" t="s">
        <v>53</v>
      </c>
      <c r="C7" s="881"/>
      <c r="D7" s="893"/>
      <c r="E7" s="894"/>
      <c r="F7" s="894"/>
      <c r="G7" s="894"/>
      <c r="H7" s="894"/>
      <c r="I7" s="894"/>
      <c r="J7" s="894"/>
      <c r="K7" s="894"/>
      <c r="L7" s="894"/>
      <c r="M7" s="894"/>
      <c r="N7" s="894"/>
      <c r="O7" s="894"/>
      <c r="P7" s="894"/>
      <c r="Q7" s="894"/>
      <c r="R7" s="894"/>
      <c r="S7" s="894"/>
      <c r="T7" s="894"/>
      <c r="U7" s="894"/>
      <c r="V7" s="894"/>
      <c r="W7" s="894"/>
      <c r="X7" s="894"/>
      <c r="Y7" s="894"/>
      <c r="Z7" s="894"/>
      <c r="AA7" s="894"/>
      <c r="AB7" s="894"/>
      <c r="AC7" s="894"/>
      <c r="AD7" s="894"/>
      <c r="AE7" s="894"/>
      <c r="AF7" s="894"/>
      <c r="AG7" s="894"/>
      <c r="AH7" s="894"/>
      <c r="AI7" s="894"/>
      <c r="AJ7" s="894"/>
      <c r="AK7" s="894"/>
      <c r="AL7" s="895"/>
      <c r="AM7" s="787" t="s">
        <v>54</v>
      </c>
      <c r="AN7" s="829"/>
      <c r="AO7" s="830"/>
      <c r="AP7" s="830"/>
      <c r="AQ7" s="830"/>
      <c r="AR7" s="830"/>
      <c r="AS7" s="830"/>
      <c r="AT7" s="830"/>
      <c r="AU7" s="891"/>
      <c r="AV7" s="891"/>
      <c r="AW7" s="891"/>
      <c r="AX7" s="891"/>
      <c r="AY7" s="891"/>
      <c r="AZ7" s="891"/>
      <c r="BA7" s="891"/>
      <c r="BB7" s="891"/>
      <c r="BC7" s="891"/>
      <c r="BD7" s="891"/>
      <c r="BE7" s="891"/>
      <c r="BF7" s="891"/>
      <c r="BG7" s="891"/>
      <c r="BH7" s="891"/>
      <c r="BI7" s="891"/>
      <c r="BJ7" s="892"/>
      <c r="BK7" s="786"/>
    </row>
    <row r="8" spans="1:63" s="775" customFormat="1" ht="27.75" customHeight="1" x14ac:dyDescent="0.25">
      <c r="B8" s="831" t="s">
        <v>233</v>
      </c>
      <c r="C8" s="832"/>
      <c r="D8" s="832"/>
      <c r="E8" s="832"/>
      <c r="F8" s="832"/>
      <c r="G8" s="832"/>
      <c r="H8" s="832"/>
      <c r="I8" s="832"/>
      <c r="J8" s="832"/>
      <c r="K8" s="832"/>
      <c r="L8" s="832"/>
      <c r="M8" s="832"/>
      <c r="N8" s="832"/>
      <c r="O8" s="832"/>
      <c r="P8" s="832"/>
      <c r="Q8" s="832"/>
      <c r="R8" s="832"/>
      <c r="S8" s="832"/>
      <c r="T8" s="832"/>
      <c r="U8" s="832"/>
      <c r="V8" s="832"/>
      <c r="W8" s="832"/>
      <c r="X8" s="832"/>
      <c r="Y8" s="832"/>
      <c r="Z8" s="832"/>
      <c r="AA8" s="832"/>
      <c r="AB8" s="832"/>
      <c r="AC8" s="832"/>
      <c r="AD8" s="832"/>
      <c r="AE8" s="832"/>
      <c r="AF8" s="832"/>
      <c r="AG8" s="832"/>
      <c r="AH8" s="832"/>
      <c r="AI8" s="832"/>
      <c r="AJ8" s="832"/>
      <c r="AK8" s="832"/>
      <c r="AL8" s="832"/>
      <c r="AM8" s="832"/>
      <c r="AN8" s="832"/>
      <c r="AO8" s="832"/>
      <c r="AP8" s="832"/>
      <c r="AQ8" s="832"/>
      <c r="AR8" s="832"/>
      <c r="AS8" s="832"/>
      <c r="AT8" s="832"/>
      <c r="AU8" s="833" t="s">
        <v>234</v>
      </c>
      <c r="AV8" s="834"/>
      <c r="AW8" s="834"/>
      <c r="AX8" s="834"/>
      <c r="AY8" s="834"/>
      <c r="AZ8" s="834"/>
      <c r="BA8" s="834"/>
      <c r="BB8" s="834"/>
      <c r="BC8" s="834"/>
      <c r="BD8" s="834"/>
      <c r="BE8" s="834"/>
      <c r="BF8" s="834"/>
      <c r="BG8" s="834"/>
      <c r="BH8" s="834"/>
      <c r="BI8" s="834"/>
      <c r="BJ8" s="835"/>
    </row>
    <row r="9" spans="1:63" s="774" customFormat="1" ht="25.5" customHeight="1" x14ac:dyDescent="0.25">
      <c r="B9" s="872"/>
      <c r="C9" s="873"/>
      <c r="D9" s="873"/>
      <c r="E9" s="873" t="s">
        <v>55</v>
      </c>
      <c r="F9" s="873"/>
      <c r="G9" s="873"/>
      <c r="H9" s="873"/>
      <c r="I9" s="873"/>
      <c r="J9" s="873"/>
      <c r="K9" s="873"/>
      <c r="L9" s="873"/>
      <c r="M9" s="873"/>
      <c r="N9" s="873"/>
      <c r="O9" s="873"/>
      <c r="P9" s="873"/>
      <c r="Q9" s="873"/>
      <c r="R9" s="873"/>
      <c r="S9" s="873"/>
      <c r="T9" s="873"/>
      <c r="U9" s="873" t="s">
        <v>56</v>
      </c>
      <c r="V9" s="873"/>
      <c r="W9" s="873"/>
      <c r="X9" s="873"/>
      <c r="Y9" s="873"/>
      <c r="Z9" s="873"/>
      <c r="AA9" s="873"/>
      <c r="AB9" s="873"/>
      <c r="AC9" s="873"/>
      <c r="AD9" s="873"/>
      <c r="AE9" s="873"/>
      <c r="AF9" s="873"/>
      <c r="AG9" s="873"/>
      <c r="AH9" s="873"/>
      <c r="AI9" s="873"/>
      <c r="AJ9" s="873"/>
      <c r="AK9" s="873"/>
      <c r="AL9" s="873"/>
      <c r="AM9" s="873"/>
      <c r="AN9" s="873"/>
      <c r="AO9" s="873"/>
      <c r="AP9" s="873"/>
      <c r="AQ9" s="873"/>
      <c r="AR9" s="873"/>
      <c r="AS9" s="873"/>
      <c r="AT9" s="873"/>
      <c r="AU9" s="874"/>
      <c r="AV9" s="874"/>
      <c r="AW9" s="874"/>
      <c r="AX9" s="874"/>
      <c r="AY9" s="874"/>
      <c r="AZ9" s="874"/>
      <c r="BA9" s="874"/>
      <c r="BB9" s="874"/>
      <c r="BC9" s="874"/>
      <c r="BD9" s="874"/>
      <c r="BE9" s="874"/>
      <c r="BF9" s="874"/>
      <c r="BG9" s="874"/>
      <c r="BH9" s="874"/>
      <c r="BI9" s="874"/>
      <c r="BJ9" s="875"/>
      <c r="BK9" s="775"/>
    </row>
    <row r="10" spans="1:63" s="788" customFormat="1" ht="25.5" customHeight="1" x14ac:dyDescent="0.25">
      <c r="B10" s="876" t="s">
        <v>57</v>
      </c>
      <c r="C10" s="876" t="s">
        <v>58</v>
      </c>
      <c r="D10" s="876" t="s">
        <v>59</v>
      </c>
      <c r="E10" s="868" t="s">
        <v>60</v>
      </c>
      <c r="F10" s="868"/>
      <c r="G10" s="868"/>
      <c r="H10" s="868" t="s">
        <v>61</v>
      </c>
      <c r="I10" s="868"/>
      <c r="J10" s="868"/>
      <c r="K10" s="868" t="s">
        <v>62</v>
      </c>
      <c r="L10" s="868"/>
      <c r="M10" s="868"/>
      <c r="N10" s="868" t="s">
        <v>63</v>
      </c>
      <c r="O10" s="868"/>
      <c r="P10" s="868"/>
      <c r="Q10" s="868" t="s">
        <v>64</v>
      </c>
      <c r="R10" s="868"/>
      <c r="S10" s="868"/>
      <c r="T10" s="791" t="s">
        <v>65</v>
      </c>
      <c r="U10" s="878" t="s">
        <v>66</v>
      </c>
      <c r="V10" s="878" t="s">
        <v>67</v>
      </c>
      <c r="W10" s="878" t="s">
        <v>68</v>
      </c>
      <c r="X10" s="868" t="s">
        <v>69</v>
      </c>
      <c r="Y10" s="868"/>
      <c r="Z10" s="870" t="s">
        <v>70</v>
      </c>
      <c r="AA10" s="868" t="s">
        <v>71</v>
      </c>
      <c r="AB10" s="868" t="s">
        <v>72</v>
      </c>
      <c r="AC10" s="868" t="s">
        <v>73</v>
      </c>
      <c r="AD10" s="868" t="s">
        <v>74</v>
      </c>
      <c r="AE10" s="868" t="s">
        <v>75</v>
      </c>
      <c r="AF10" s="868" t="s">
        <v>76</v>
      </c>
      <c r="AG10" s="868"/>
      <c r="AH10" s="868"/>
      <c r="AI10" s="868" t="s">
        <v>77</v>
      </c>
      <c r="AJ10" s="868" t="s">
        <v>78</v>
      </c>
      <c r="AK10" s="862" t="s">
        <v>79</v>
      </c>
      <c r="AL10" s="863"/>
      <c r="AM10" s="863"/>
      <c r="AN10" s="863"/>
      <c r="AO10" s="863"/>
      <c r="AP10" s="863"/>
      <c r="AQ10" s="864"/>
      <c r="AR10" s="865" t="s">
        <v>80</v>
      </c>
      <c r="AS10" s="865" t="s">
        <v>81</v>
      </c>
      <c r="AT10" s="865" t="s">
        <v>82</v>
      </c>
      <c r="AU10" s="867" t="s">
        <v>83</v>
      </c>
      <c r="AV10" s="860" t="s">
        <v>83</v>
      </c>
      <c r="AW10" s="860" t="s">
        <v>83</v>
      </c>
      <c r="AX10" s="860" t="s">
        <v>83</v>
      </c>
      <c r="AY10" s="860" t="s">
        <v>84</v>
      </c>
      <c r="AZ10" s="860" t="s">
        <v>83</v>
      </c>
      <c r="BA10" s="860" t="s">
        <v>83</v>
      </c>
      <c r="BB10" s="860" t="s">
        <v>83</v>
      </c>
      <c r="BC10" s="860" t="s">
        <v>85</v>
      </c>
      <c r="BD10" s="860" t="s">
        <v>85</v>
      </c>
      <c r="BE10" s="860" t="s">
        <v>85</v>
      </c>
      <c r="BF10" s="860" t="s">
        <v>85</v>
      </c>
      <c r="BG10" s="860" t="s">
        <v>86</v>
      </c>
      <c r="BH10" s="860" t="s">
        <v>85</v>
      </c>
      <c r="BI10" s="860" t="s">
        <v>85</v>
      </c>
      <c r="BJ10" s="861" t="s">
        <v>85</v>
      </c>
    </row>
    <row r="11" spans="1:63" s="788" customFormat="1" ht="52.5" customHeight="1" x14ac:dyDescent="0.25">
      <c r="B11" s="877"/>
      <c r="C11" s="877"/>
      <c r="D11" s="877"/>
      <c r="E11" s="793" t="s">
        <v>87</v>
      </c>
      <c r="F11" s="793" t="s">
        <v>88</v>
      </c>
      <c r="G11" s="793" t="s">
        <v>89</v>
      </c>
      <c r="H11" s="793" t="s">
        <v>87</v>
      </c>
      <c r="I11" s="793" t="s">
        <v>88</v>
      </c>
      <c r="J11" s="793" t="s">
        <v>89</v>
      </c>
      <c r="K11" s="793" t="s">
        <v>87</v>
      </c>
      <c r="L11" s="793" t="s">
        <v>88</v>
      </c>
      <c r="M11" s="793" t="s">
        <v>89</v>
      </c>
      <c r="N11" s="793" t="s">
        <v>87</v>
      </c>
      <c r="O11" s="793" t="s">
        <v>88</v>
      </c>
      <c r="P11" s="793" t="s">
        <v>89</v>
      </c>
      <c r="Q11" s="793" t="s">
        <v>87</v>
      </c>
      <c r="R11" s="793" t="s">
        <v>88</v>
      </c>
      <c r="S11" s="793" t="s">
        <v>89</v>
      </c>
      <c r="T11" s="789">
        <f>SUM(T12:T18)</f>
        <v>0.19000000000000003</v>
      </c>
      <c r="U11" s="879"/>
      <c r="V11" s="879"/>
      <c r="W11" s="879"/>
      <c r="X11" s="790" t="s">
        <v>90</v>
      </c>
      <c r="Y11" s="790" t="s">
        <v>91</v>
      </c>
      <c r="Z11" s="871"/>
      <c r="AA11" s="869"/>
      <c r="AB11" s="869"/>
      <c r="AC11" s="869"/>
      <c r="AD11" s="869"/>
      <c r="AE11" s="868"/>
      <c r="AF11" s="790" t="s">
        <v>92</v>
      </c>
      <c r="AG11" s="790" t="s">
        <v>93</v>
      </c>
      <c r="AH11" s="790" t="s">
        <v>94</v>
      </c>
      <c r="AI11" s="868"/>
      <c r="AJ11" s="868"/>
      <c r="AK11" s="790" t="s">
        <v>95</v>
      </c>
      <c r="AL11" s="790" t="s">
        <v>96</v>
      </c>
      <c r="AM11" s="790" t="s">
        <v>97</v>
      </c>
      <c r="AN11" s="790" t="s">
        <v>98</v>
      </c>
      <c r="AO11" s="790" t="s">
        <v>99</v>
      </c>
      <c r="AP11" s="790" t="s">
        <v>100</v>
      </c>
      <c r="AQ11" s="790" t="s">
        <v>101</v>
      </c>
      <c r="AR11" s="866"/>
      <c r="AS11" s="866"/>
      <c r="AT11" s="866"/>
      <c r="AU11" s="792" t="s">
        <v>102</v>
      </c>
      <c r="AV11" s="792" t="s">
        <v>103</v>
      </c>
      <c r="AW11" s="792" t="s">
        <v>104</v>
      </c>
      <c r="AX11" s="792" t="s">
        <v>105</v>
      </c>
      <c r="AY11" s="792" t="s">
        <v>102</v>
      </c>
      <c r="AZ11" s="792" t="s">
        <v>103</v>
      </c>
      <c r="BA11" s="792" t="s">
        <v>104</v>
      </c>
      <c r="BB11" s="792" t="s">
        <v>105</v>
      </c>
      <c r="BC11" s="792" t="s">
        <v>102</v>
      </c>
      <c r="BD11" s="792" t="s">
        <v>103</v>
      </c>
      <c r="BE11" s="792" t="s">
        <v>104</v>
      </c>
      <c r="BF11" s="792" t="s">
        <v>105</v>
      </c>
      <c r="BG11" s="792" t="s">
        <v>102</v>
      </c>
      <c r="BH11" s="792" t="s">
        <v>103</v>
      </c>
      <c r="BI11" s="792" t="s">
        <v>104</v>
      </c>
      <c r="BJ11" s="792" t="s">
        <v>106</v>
      </c>
    </row>
    <row r="12" spans="1:63" s="93" customFormat="1" ht="120" customHeight="1" x14ac:dyDescent="0.25">
      <c r="B12" s="74">
        <v>1</v>
      </c>
      <c r="C12" s="75" t="s">
        <v>1076</v>
      </c>
      <c r="D12" s="76">
        <v>0.2</v>
      </c>
      <c r="E12" s="77">
        <v>3</v>
      </c>
      <c r="F12" s="77">
        <v>3</v>
      </c>
      <c r="G12" s="79">
        <f>IF(ISERROR(F12/E12),"",(F12/E12))</f>
        <v>1</v>
      </c>
      <c r="H12" s="77">
        <v>3</v>
      </c>
      <c r="I12" s="77"/>
      <c r="J12" s="79">
        <f>IF(ISERROR(I12/H12),"",(I12/H12))</f>
        <v>0</v>
      </c>
      <c r="K12" s="77">
        <v>3</v>
      </c>
      <c r="L12" s="77"/>
      <c r="M12" s="79">
        <f>IF(ISERROR(L12/K12),"",(L12/K12))</f>
        <v>0</v>
      </c>
      <c r="N12" s="77">
        <v>3</v>
      </c>
      <c r="O12" s="77"/>
      <c r="P12" s="79">
        <f>IF(ISERROR(O12/N12),"",(O12/N12))</f>
        <v>0</v>
      </c>
      <c r="Q12" s="267">
        <f>SUM(E12,H12,K12,N12)</f>
        <v>12</v>
      </c>
      <c r="R12" s="267">
        <f t="shared" ref="R12" si="0">SUM(F12,I12,L12,O12)</f>
        <v>3</v>
      </c>
      <c r="S12" s="80">
        <f>IF((IF(ISERROR(R12/Q12),0,(R12/Q12)))&gt;1,1,(IF(ISERROR(R12/Q12),0,(R12/Q12))))</f>
        <v>0.25</v>
      </c>
      <c r="T12" s="80">
        <f>S12*D12</f>
        <v>0.05</v>
      </c>
      <c r="U12" s="75" t="s">
        <v>1077</v>
      </c>
      <c r="V12" s="75" t="s">
        <v>1078</v>
      </c>
      <c r="W12" s="81" t="s">
        <v>1079</v>
      </c>
      <c r="X12" s="81" t="s">
        <v>1080</v>
      </c>
      <c r="Y12" s="81" t="s">
        <v>1081</v>
      </c>
      <c r="Z12" s="82" t="s">
        <v>452</v>
      </c>
      <c r="AA12" s="79"/>
      <c r="AB12" s="82" t="s">
        <v>115</v>
      </c>
      <c r="AC12" s="82" t="s">
        <v>243</v>
      </c>
      <c r="AD12" s="82" t="s">
        <v>148</v>
      </c>
      <c r="AE12" s="82" t="s">
        <v>117</v>
      </c>
      <c r="AF12" s="83" t="s">
        <v>133</v>
      </c>
      <c r="AG12" s="83" t="s">
        <v>133</v>
      </c>
      <c r="AH12" s="83" t="s">
        <v>133</v>
      </c>
      <c r="AI12" s="82" t="s">
        <v>119</v>
      </c>
      <c r="AJ12" s="82" t="s">
        <v>120</v>
      </c>
      <c r="AK12" s="75" t="s">
        <v>121</v>
      </c>
      <c r="AL12" s="84"/>
      <c r="AM12" s="85"/>
      <c r="AN12" s="84"/>
      <c r="AO12" s="84"/>
      <c r="AP12" s="84"/>
      <c r="AQ12" s="84" t="s">
        <v>151</v>
      </c>
      <c r="AR12" s="83"/>
      <c r="AS12" s="83"/>
      <c r="AT12" s="86" t="s">
        <v>1082</v>
      </c>
      <c r="AU12" s="87">
        <f>E12</f>
        <v>3</v>
      </c>
      <c r="AV12" s="88">
        <v>3</v>
      </c>
      <c r="AW12" s="491" t="s">
        <v>1083</v>
      </c>
      <c r="AX12" s="492" t="s">
        <v>1084</v>
      </c>
      <c r="AY12" s="87">
        <f>H12</f>
        <v>3</v>
      </c>
      <c r="AZ12" s="87"/>
      <c r="BA12" s="81"/>
      <c r="BB12" s="81"/>
      <c r="BC12" s="88">
        <f>K12</f>
        <v>3</v>
      </c>
      <c r="BD12" s="88"/>
      <c r="BE12" s="89"/>
      <c r="BF12" s="89"/>
      <c r="BG12" s="90">
        <f>N12</f>
        <v>3</v>
      </c>
      <c r="BH12" s="87"/>
      <c r="BI12" s="91"/>
      <c r="BJ12" s="92"/>
    </row>
    <row r="13" spans="1:63" s="93" customFormat="1" ht="104.25" customHeight="1" x14ac:dyDescent="0.25">
      <c r="B13" s="74">
        <v>2</v>
      </c>
      <c r="C13" s="75" t="s">
        <v>1085</v>
      </c>
      <c r="D13" s="76">
        <v>0.2</v>
      </c>
      <c r="E13" s="77">
        <v>1</v>
      </c>
      <c r="F13" s="77">
        <v>1</v>
      </c>
      <c r="G13" s="79">
        <f>IF(ISERROR(F13/E13),"",(F13/E13))</f>
        <v>1</v>
      </c>
      <c r="H13" s="77">
        <v>1</v>
      </c>
      <c r="I13" s="77"/>
      <c r="J13" s="79">
        <f>IF(ISERROR(I13/H13),"",(I13/H13))</f>
        <v>0</v>
      </c>
      <c r="K13" s="77">
        <v>1</v>
      </c>
      <c r="L13" s="77"/>
      <c r="M13" s="79">
        <f>IF(ISERROR(L13/K13),"",(L13/K13))</f>
        <v>0</v>
      </c>
      <c r="N13" s="77">
        <v>1</v>
      </c>
      <c r="O13" s="77"/>
      <c r="P13" s="79">
        <f>IF(ISERROR(O13/N13),"",(O13/N13))</f>
        <v>0</v>
      </c>
      <c r="Q13" s="267">
        <f t="shared" ref="Q13:R16" si="1">SUM(E13,H13,K13,N13)</f>
        <v>4</v>
      </c>
      <c r="R13" s="267">
        <f t="shared" si="1"/>
        <v>1</v>
      </c>
      <c r="S13" s="80">
        <f>IF((IF(ISERROR(R13/Q13),0,(R13/Q13)))&gt;1,1,(IF(ISERROR(R13/Q13),0,(R13/Q13))))</f>
        <v>0.25</v>
      </c>
      <c r="T13" s="80">
        <f t="shared" ref="T13:T16" si="2">S13*D13</f>
        <v>0.05</v>
      </c>
      <c r="U13" s="75" t="s">
        <v>1086</v>
      </c>
      <c r="V13" s="75" t="s">
        <v>1087</v>
      </c>
      <c r="W13" s="81" t="s">
        <v>1088</v>
      </c>
      <c r="X13" s="81" t="s">
        <v>1089</v>
      </c>
      <c r="Y13" s="81" t="s">
        <v>1090</v>
      </c>
      <c r="Z13" s="82" t="s">
        <v>452</v>
      </c>
      <c r="AA13" s="77"/>
      <c r="AB13" s="82" t="s">
        <v>115</v>
      </c>
      <c r="AC13" s="82" t="s">
        <v>243</v>
      </c>
      <c r="AD13" s="82" t="s">
        <v>116</v>
      </c>
      <c r="AE13" s="82" t="s">
        <v>117</v>
      </c>
      <c r="AF13" s="262" t="s">
        <v>133</v>
      </c>
      <c r="AG13" s="82" t="s">
        <v>133</v>
      </c>
      <c r="AH13" s="82" t="s">
        <v>133</v>
      </c>
      <c r="AI13" s="82" t="s">
        <v>119</v>
      </c>
      <c r="AJ13" s="82" t="s">
        <v>120</v>
      </c>
      <c r="AK13" s="75" t="s">
        <v>121</v>
      </c>
      <c r="AL13" s="84"/>
      <c r="AM13" s="85"/>
      <c r="AN13" s="84" t="s">
        <v>769</v>
      </c>
      <c r="AO13" s="84"/>
      <c r="AP13" s="84"/>
      <c r="AQ13" s="84" t="s">
        <v>447</v>
      </c>
      <c r="AR13" s="81"/>
      <c r="AS13" s="81"/>
      <c r="AT13" s="86" t="s">
        <v>1082</v>
      </c>
      <c r="AU13" s="87">
        <f>E13</f>
        <v>1</v>
      </c>
      <c r="AV13" s="88">
        <v>1</v>
      </c>
      <c r="AW13" s="493" t="s">
        <v>1091</v>
      </c>
      <c r="AX13" s="494" t="s">
        <v>1092</v>
      </c>
      <c r="AY13" s="87">
        <f>H13</f>
        <v>1</v>
      </c>
      <c r="AZ13" s="87"/>
      <c r="BA13" s="81"/>
      <c r="BB13" s="81"/>
      <c r="BC13" s="88">
        <f>K13</f>
        <v>1</v>
      </c>
      <c r="BD13" s="88"/>
      <c r="BE13" s="89"/>
      <c r="BF13" s="89"/>
      <c r="BG13" s="90">
        <f>N13</f>
        <v>1</v>
      </c>
      <c r="BH13" s="87"/>
      <c r="BI13" s="91"/>
      <c r="BJ13" s="96"/>
    </row>
    <row r="14" spans="1:63" s="93" customFormat="1" ht="144" customHeight="1" x14ac:dyDescent="0.25">
      <c r="B14" s="74">
        <v>3</v>
      </c>
      <c r="C14" s="75" t="s">
        <v>1093</v>
      </c>
      <c r="D14" s="76">
        <v>0.2</v>
      </c>
      <c r="E14" s="78">
        <v>0.25</v>
      </c>
      <c r="F14" s="78">
        <v>0.25</v>
      </c>
      <c r="G14" s="79">
        <f t="shared" ref="G14:G16" si="3">IF(ISERROR(F14/E14),"",(F14/E14))</f>
        <v>1</v>
      </c>
      <c r="H14" s="78">
        <v>0.25</v>
      </c>
      <c r="I14" s="78"/>
      <c r="J14" s="79">
        <f t="shared" ref="J14:J16" si="4">IF(ISERROR(I14/H14),"",(I14/H14))</f>
        <v>0</v>
      </c>
      <c r="K14" s="78">
        <v>0.25</v>
      </c>
      <c r="L14" s="78"/>
      <c r="M14" s="79">
        <f t="shared" ref="M14:M16" si="5">IF(ISERROR(L14/K14),"",(L14/K14))</f>
        <v>0</v>
      </c>
      <c r="N14" s="78">
        <v>0.25</v>
      </c>
      <c r="O14" s="78"/>
      <c r="P14" s="79">
        <f t="shared" ref="P14:P16" si="6">IF(ISERROR(O14/N14),"",(O14/N14))</f>
        <v>0</v>
      </c>
      <c r="Q14" s="78">
        <f t="shared" si="1"/>
        <v>1</v>
      </c>
      <c r="R14" s="267">
        <f t="shared" si="1"/>
        <v>0.25</v>
      </c>
      <c r="S14" s="80">
        <f t="shared" ref="S14:S16" si="7">IF((IF(ISERROR(R14/Q14),0,(R14/Q14)))&gt;1,1,(IF(ISERROR(R14/Q14),0,(R14/Q14))))</f>
        <v>0.25</v>
      </c>
      <c r="T14" s="80">
        <f t="shared" si="2"/>
        <v>0.05</v>
      </c>
      <c r="U14" s="75" t="s">
        <v>1094</v>
      </c>
      <c r="V14" s="75" t="s">
        <v>1095</v>
      </c>
      <c r="W14" s="81" t="s">
        <v>1096</v>
      </c>
      <c r="X14" s="81" t="s">
        <v>608</v>
      </c>
      <c r="Y14" s="81" t="s">
        <v>147</v>
      </c>
      <c r="Z14" s="82" t="s">
        <v>452</v>
      </c>
      <c r="AA14" s="77"/>
      <c r="AB14" s="82" t="s">
        <v>115</v>
      </c>
      <c r="AC14" s="82" t="s">
        <v>110</v>
      </c>
      <c r="AD14" s="82" t="s">
        <v>116</v>
      </c>
      <c r="AE14" s="82" t="s">
        <v>117</v>
      </c>
      <c r="AF14" s="262" t="s">
        <v>133</v>
      </c>
      <c r="AG14" s="82" t="s">
        <v>133</v>
      </c>
      <c r="AH14" s="82" t="s">
        <v>133</v>
      </c>
      <c r="AI14" s="82" t="s">
        <v>119</v>
      </c>
      <c r="AJ14" s="82" t="s">
        <v>120</v>
      </c>
      <c r="AK14" s="75" t="s">
        <v>121</v>
      </c>
      <c r="AL14" s="84"/>
      <c r="AM14" s="84"/>
      <c r="AN14" s="84" t="s">
        <v>769</v>
      </c>
      <c r="AO14" s="84"/>
      <c r="AP14" s="84"/>
      <c r="AQ14" s="84" t="s">
        <v>447</v>
      </c>
      <c r="AR14" s="81"/>
      <c r="AS14" s="81"/>
      <c r="AT14" s="83" t="s">
        <v>1097</v>
      </c>
      <c r="AU14" s="250">
        <f>E14</f>
        <v>0.25</v>
      </c>
      <c r="AV14" s="236">
        <v>0.25</v>
      </c>
      <c r="AW14" s="493" t="s">
        <v>1098</v>
      </c>
      <c r="AX14" s="494" t="s">
        <v>1099</v>
      </c>
      <c r="AY14" s="250">
        <f>H14</f>
        <v>0.25</v>
      </c>
      <c r="AZ14" s="87"/>
      <c r="BA14" s="81"/>
      <c r="BB14" s="81"/>
      <c r="BC14" s="237">
        <f>K14</f>
        <v>0.25</v>
      </c>
      <c r="BD14" s="88"/>
      <c r="BE14" s="89"/>
      <c r="BF14" s="89"/>
      <c r="BG14" s="237">
        <f>N14</f>
        <v>0.25</v>
      </c>
      <c r="BH14" s="87"/>
      <c r="BI14" s="91"/>
      <c r="BJ14" s="96"/>
    </row>
    <row r="15" spans="1:63" s="93" customFormat="1" ht="138.75" customHeight="1" x14ac:dyDescent="0.25">
      <c r="B15" s="74">
        <v>4</v>
      </c>
      <c r="C15" s="84" t="s">
        <v>1100</v>
      </c>
      <c r="D15" s="76">
        <v>0.2</v>
      </c>
      <c r="E15" s="77">
        <v>2</v>
      </c>
      <c r="F15" s="77">
        <v>2</v>
      </c>
      <c r="G15" s="79">
        <f t="shared" si="3"/>
        <v>1</v>
      </c>
      <c r="H15" s="77">
        <v>3</v>
      </c>
      <c r="I15" s="77"/>
      <c r="J15" s="79">
        <f t="shared" si="4"/>
        <v>0</v>
      </c>
      <c r="K15" s="77">
        <v>2</v>
      </c>
      <c r="L15" s="77"/>
      <c r="M15" s="79">
        <f t="shared" si="5"/>
        <v>0</v>
      </c>
      <c r="N15" s="267">
        <v>3</v>
      </c>
      <c r="O15" s="267"/>
      <c r="P15" s="79">
        <f t="shared" si="6"/>
        <v>0</v>
      </c>
      <c r="Q15" s="267">
        <f>SUM(E15,H15,K15,N15)</f>
        <v>10</v>
      </c>
      <c r="R15" s="267">
        <f t="shared" si="1"/>
        <v>2</v>
      </c>
      <c r="S15" s="80">
        <f t="shared" si="7"/>
        <v>0.2</v>
      </c>
      <c r="T15" s="80">
        <f t="shared" si="2"/>
        <v>4.0000000000000008E-2</v>
      </c>
      <c r="U15" s="75" t="s">
        <v>1101</v>
      </c>
      <c r="V15" s="75" t="s">
        <v>1102</v>
      </c>
      <c r="W15" s="81" t="s">
        <v>1103</v>
      </c>
      <c r="X15" s="81" t="s">
        <v>1104</v>
      </c>
      <c r="Y15" s="81" t="s">
        <v>1105</v>
      </c>
      <c r="Z15" s="82" t="s">
        <v>452</v>
      </c>
      <c r="AA15" s="77"/>
      <c r="AB15" s="82" t="s">
        <v>115</v>
      </c>
      <c r="AC15" s="82" t="s">
        <v>243</v>
      </c>
      <c r="AD15" s="82" t="s">
        <v>116</v>
      </c>
      <c r="AE15" s="82" t="s">
        <v>117</v>
      </c>
      <c r="AF15" s="262" t="s">
        <v>133</v>
      </c>
      <c r="AG15" s="82" t="s">
        <v>133</v>
      </c>
      <c r="AH15" s="82" t="s">
        <v>133</v>
      </c>
      <c r="AI15" s="82" t="s">
        <v>119</v>
      </c>
      <c r="AJ15" s="82" t="s">
        <v>120</v>
      </c>
      <c r="AK15" s="75" t="s">
        <v>121</v>
      </c>
      <c r="AL15" s="84"/>
      <c r="AM15" s="84"/>
      <c r="AN15" s="84" t="s">
        <v>769</v>
      </c>
      <c r="AO15" s="84"/>
      <c r="AP15" s="84"/>
      <c r="AQ15" s="84" t="s">
        <v>447</v>
      </c>
      <c r="AR15" s="81"/>
      <c r="AS15" s="81"/>
      <c r="AT15" s="83" t="s">
        <v>1097</v>
      </c>
      <c r="AU15" s="87">
        <v>2</v>
      </c>
      <c r="AV15" s="88">
        <v>2</v>
      </c>
      <c r="AW15" s="493" t="s">
        <v>1106</v>
      </c>
      <c r="AX15" s="494" t="s">
        <v>1107</v>
      </c>
      <c r="AY15" s="87">
        <f>H15</f>
        <v>3</v>
      </c>
      <c r="AZ15" s="87"/>
      <c r="BA15" s="81"/>
      <c r="BB15" s="81"/>
      <c r="BC15" s="88">
        <f>K15</f>
        <v>2</v>
      </c>
      <c r="BD15" s="88"/>
      <c r="BE15" s="89"/>
      <c r="BF15" s="89"/>
      <c r="BG15" s="90">
        <f>N15</f>
        <v>3</v>
      </c>
      <c r="BH15" s="87"/>
      <c r="BI15" s="91"/>
      <c r="BJ15" s="96"/>
    </row>
    <row r="16" spans="1:63" s="93" customFormat="1" ht="76.5" customHeight="1" x14ac:dyDescent="0.25">
      <c r="B16" s="97">
        <v>5</v>
      </c>
      <c r="C16" s="98" t="s">
        <v>1108</v>
      </c>
      <c r="D16" s="99">
        <v>0.2</v>
      </c>
      <c r="E16" s="105">
        <v>0</v>
      </c>
      <c r="F16" s="100">
        <v>0</v>
      </c>
      <c r="G16" s="101" t="str">
        <f t="shared" si="3"/>
        <v/>
      </c>
      <c r="H16" s="105">
        <v>1</v>
      </c>
      <c r="I16" s="100"/>
      <c r="J16" s="101">
        <f t="shared" si="4"/>
        <v>0</v>
      </c>
      <c r="K16" s="105">
        <v>1</v>
      </c>
      <c r="L16" s="100"/>
      <c r="M16" s="101">
        <f t="shared" si="5"/>
        <v>0</v>
      </c>
      <c r="N16" s="105">
        <v>1</v>
      </c>
      <c r="O16" s="100"/>
      <c r="P16" s="101">
        <f t="shared" si="6"/>
        <v>0</v>
      </c>
      <c r="Q16" s="354">
        <f>SUM(E16,H16,K16,N16)</f>
        <v>3</v>
      </c>
      <c r="R16" s="354">
        <f t="shared" si="1"/>
        <v>0</v>
      </c>
      <c r="S16" s="102">
        <f t="shared" si="7"/>
        <v>0</v>
      </c>
      <c r="T16" s="102">
        <f t="shared" si="2"/>
        <v>0</v>
      </c>
      <c r="U16" s="98" t="s">
        <v>1109</v>
      </c>
      <c r="V16" s="98" t="s">
        <v>1110</v>
      </c>
      <c r="W16" s="103" t="s">
        <v>1111</v>
      </c>
      <c r="X16" s="103" t="s">
        <v>1112</v>
      </c>
      <c r="Y16" s="103" t="s">
        <v>1113</v>
      </c>
      <c r="Z16" s="104" t="s">
        <v>452</v>
      </c>
      <c r="AA16" s="103"/>
      <c r="AB16" s="104" t="s">
        <v>115</v>
      </c>
      <c r="AC16" s="104" t="s">
        <v>243</v>
      </c>
      <c r="AD16" s="104" t="s">
        <v>116</v>
      </c>
      <c r="AE16" s="104" t="s">
        <v>117</v>
      </c>
      <c r="AF16" s="238" t="s">
        <v>133</v>
      </c>
      <c r="AG16" s="104" t="s">
        <v>133</v>
      </c>
      <c r="AH16" s="104" t="s">
        <v>133</v>
      </c>
      <c r="AI16" s="104" t="s">
        <v>119</v>
      </c>
      <c r="AJ16" s="104" t="s">
        <v>120</v>
      </c>
      <c r="AK16" s="98" t="s">
        <v>121</v>
      </c>
      <c r="AL16" s="107"/>
      <c r="AM16" s="107"/>
      <c r="AN16" s="107" t="s">
        <v>769</v>
      </c>
      <c r="AO16" s="107"/>
      <c r="AP16" s="107"/>
      <c r="AQ16" s="107" t="s">
        <v>447</v>
      </c>
      <c r="AR16" s="103"/>
      <c r="AS16" s="103"/>
      <c r="AT16" s="108" t="s">
        <v>1097</v>
      </c>
      <c r="AU16" s="112">
        <f>E16</f>
        <v>0</v>
      </c>
      <c r="AV16" s="110">
        <v>0</v>
      </c>
      <c r="AW16" s="495" t="s">
        <v>1114</v>
      </c>
      <c r="AX16" s="496" t="s">
        <v>1114</v>
      </c>
      <c r="AY16" s="112">
        <f>H16</f>
        <v>1</v>
      </c>
      <c r="AZ16" s="112"/>
      <c r="BA16" s="103"/>
      <c r="BB16" s="103"/>
      <c r="BC16" s="110">
        <f>K16</f>
        <v>1</v>
      </c>
      <c r="BD16" s="110"/>
      <c r="BE16" s="111"/>
      <c r="BF16" s="111"/>
      <c r="BG16" s="109">
        <f>N16</f>
        <v>1</v>
      </c>
      <c r="BH16" s="112"/>
      <c r="BI16" s="113"/>
      <c r="BJ16" s="114"/>
    </row>
    <row r="17" spans="2:63" s="72" customFormat="1" ht="33.6" customHeight="1" x14ac:dyDescent="0.25">
      <c r="B17" s="69"/>
      <c r="C17" s="70"/>
      <c r="D17" s="71"/>
      <c r="E17" s="24"/>
      <c r="F17" s="24"/>
      <c r="G17" s="24"/>
      <c r="H17" s="24"/>
      <c r="I17" s="24"/>
      <c r="J17" s="24"/>
      <c r="K17" s="24"/>
      <c r="L17" s="24"/>
      <c r="M17" s="24"/>
      <c r="N17" s="24"/>
      <c r="O17" s="24"/>
      <c r="P17" s="24"/>
      <c r="Q17" s="24"/>
      <c r="R17" s="24"/>
      <c r="S17" s="24"/>
      <c r="T17" s="71"/>
      <c r="U17" s="70"/>
      <c r="V17" s="70"/>
      <c r="W17" s="24"/>
      <c r="X17" s="24"/>
      <c r="Y17" s="24"/>
      <c r="Z17" s="69"/>
      <c r="AA17" s="23"/>
      <c r="AB17" s="24"/>
      <c r="AC17" s="24"/>
      <c r="AD17" s="24"/>
      <c r="AE17" s="24"/>
      <c r="AF17" s="23"/>
      <c r="AG17" s="23"/>
      <c r="AH17" s="23"/>
      <c r="AI17" s="24"/>
      <c r="AJ17" s="24"/>
      <c r="AK17" s="70"/>
      <c r="AL17" s="59"/>
      <c r="AM17" s="59"/>
      <c r="AN17" s="59"/>
      <c r="AO17" s="59"/>
      <c r="AP17" s="70"/>
      <c r="AQ17" s="70"/>
      <c r="AR17" s="23"/>
      <c r="AS17" s="23"/>
      <c r="AT17" s="23"/>
      <c r="BE17" s="115"/>
      <c r="BK17" s="23"/>
    </row>
    <row r="18" spans="2:63" s="72" customFormat="1" ht="11.65" customHeight="1" x14ac:dyDescent="0.25">
      <c r="B18" s="69"/>
      <c r="C18" s="70"/>
      <c r="D18" s="71"/>
      <c r="E18" s="24"/>
      <c r="F18" s="24"/>
      <c r="G18" s="24"/>
      <c r="H18" s="24"/>
      <c r="I18" s="24"/>
      <c r="J18" s="24"/>
      <c r="K18" s="24"/>
      <c r="L18" s="24"/>
      <c r="M18" s="24"/>
      <c r="N18" s="24"/>
      <c r="O18" s="24"/>
      <c r="P18" s="24"/>
      <c r="Q18" s="24"/>
      <c r="R18" s="24"/>
      <c r="S18" s="24"/>
      <c r="T18" s="24"/>
      <c r="U18" s="70"/>
      <c r="V18" s="70"/>
      <c r="W18" s="24"/>
      <c r="X18" s="24"/>
      <c r="Y18" s="24"/>
      <c r="Z18" s="69"/>
      <c r="AA18" s="23"/>
      <c r="AB18" s="24"/>
      <c r="AC18" s="24"/>
      <c r="AD18" s="24"/>
      <c r="AE18" s="24"/>
      <c r="AF18" s="23"/>
      <c r="AG18" s="23"/>
      <c r="AH18" s="23"/>
      <c r="AI18" s="24"/>
      <c r="AJ18" s="24"/>
      <c r="AK18" s="70"/>
      <c r="AL18" s="59"/>
      <c r="AM18" s="59"/>
      <c r="AN18" s="59"/>
      <c r="AO18" s="59"/>
      <c r="AP18" s="70"/>
      <c r="AQ18" s="70"/>
      <c r="AR18" s="23"/>
      <c r="AS18" s="23"/>
      <c r="AT18" s="23"/>
      <c r="BE18" s="115"/>
      <c r="BK18" s="23"/>
    </row>
    <row r="19" spans="2:63" s="72" customFormat="1" ht="11.65" customHeight="1" x14ac:dyDescent="0.25">
      <c r="B19" s="69"/>
      <c r="C19" s="116"/>
      <c r="D19" s="71"/>
      <c r="E19" s="24"/>
      <c r="F19" s="24"/>
      <c r="G19" s="24"/>
      <c r="H19" s="24"/>
      <c r="I19" s="24"/>
      <c r="J19" s="24"/>
      <c r="K19" s="24"/>
      <c r="L19" s="24"/>
      <c r="M19" s="24"/>
      <c r="N19" s="24"/>
      <c r="O19" s="24"/>
      <c r="P19" s="24"/>
      <c r="Q19" s="24"/>
      <c r="R19" s="24"/>
      <c r="S19" s="24"/>
      <c r="T19" s="24"/>
      <c r="U19" s="70"/>
      <c r="V19" s="70"/>
      <c r="W19" s="24"/>
      <c r="X19" s="24"/>
      <c r="Y19" s="24"/>
      <c r="Z19" s="69"/>
      <c r="AA19" s="23"/>
      <c r="AB19" s="24"/>
      <c r="AC19" s="24"/>
      <c r="AD19" s="24"/>
      <c r="AE19" s="24"/>
      <c r="AF19" s="23"/>
      <c r="AG19" s="23"/>
      <c r="AH19" s="23"/>
      <c r="AI19" s="24"/>
      <c r="AJ19" s="24"/>
      <c r="AK19" s="70"/>
      <c r="AL19" s="59"/>
      <c r="AM19" s="59"/>
      <c r="AN19" s="59"/>
      <c r="AO19" s="59"/>
      <c r="AP19" s="70"/>
      <c r="AQ19" s="70"/>
      <c r="AR19" s="23"/>
      <c r="AS19" s="23"/>
      <c r="AT19" s="23"/>
      <c r="BE19" s="115"/>
      <c r="BK19" s="23"/>
    </row>
    <row r="20" spans="2:63" s="72" customFormat="1" ht="11.65" customHeight="1" x14ac:dyDescent="0.25">
      <c r="B20" s="69"/>
      <c r="C20" s="70"/>
      <c r="D20" s="71"/>
      <c r="E20" s="24"/>
      <c r="F20" s="24"/>
      <c r="G20" s="24"/>
      <c r="H20" s="24"/>
      <c r="I20" s="24"/>
      <c r="J20" s="24"/>
      <c r="K20" s="24"/>
      <c r="L20" s="24"/>
      <c r="M20" s="24"/>
      <c r="N20" s="24"/>
      <c r="O20" s="24"/>
      <c r="P20" s="24"/>
      <c r="Q20" s="24"/>
      <c r="R20" s="24"/>
      <c r="S20" s="24"/>
      <c r="T20" s="24"/>
      <c r="U20" s="70"/>
      <c r="V20" s="70"/>
      <c r="W20" s="24"/>
      <c r="X20" s="24"/>
      <c r="Y20" s="24"/>
      <c r="Z20" s="69"/>
      <c r="AA20" s="23"/>
      <c r="AB20" s="24"/>
      <c r="AC20" s="24"/>
      <c r="AD20" s="24"/>
      <c r="AE20" s="24"/>
      <c r="AF20" s="23"/>
      <c r="AG20" s="23"/>
      <c r="AH20" s="23"/>
      <c r="AI20" s="24"/>
      <c r="AJ20" s="24"/>
      <c r="AK20" s="70"/>
      <c r="AL20" s="59"/>
      <c r="AM20" s="59"/>
      <c r="AN20" s="59"/>
      <c r="AO20" s="59"/>
      <c r="AP20" s="70"/>
      <c r="AQ20" s="70"/>
      <c r="AR20" s="23"/>
      <c r="AS20" s="23"/>
      <c r="AT20" s="23"/>
      <c r="BE20" s="117"/>
      <c r="BK20" s="23"/>
    </row>
    <row r="21" spans="2:63" s="72" customFormat="1" ht="11.65" customHeight="1" x14ac:dyDescent="0.25">
      <c r="B21" s="69"/>
      <c r="C21" s="70"/>
      <c r="D21" s="71"/>
      <c r="E21" s="24"/>
      <c r="F21" s="24"/>
      <c r="G21" s="24"/>
      <c r="H21" s="24"/>
      <c r="I21" s="24"/>
      <c r="J21" s="24"/>
      <c r="K21" s="24"/>
      <c r="L21" s="24"/>
      <c r="M21" s="24"/>
      <c r="N21" s="24"/>
      <c r="O21" s="24"/>
      <c r="P21" s="24"/>
      <c r="Q21" s="24"/>
      <c r="R21" s="24"/>
      <c r="S21" s="24"/>
      <c r="T21" s="24"/>
      <c r="U21" s="70"/>
      <c r="V21" s="70"/>
      <c r="W21" s="24"/>
      <c r="X21" s="24"/>
      <c r="Y21" s="24"/>
      <c r="Z21" s="69"/>
      <c r="AA21" s="23"/>
      <c r="AB21" s="24"/>
      <c r="AC21" s="24"/>
      <c r="AD21" s="24"/>
      <c r="AE21" s="24"/>
      <c r="AF21" s="23"/>
      <c r="AG21" s="23"/>
      <c r="AH21" s="23"/>
      <c r="AI21" s="24"/>
      <c r="AJ21" s="24"/>
      <c r="AK21" s="70"/>
      <c r="AL21" s="59"/>
      <c r="AM21" s="59"/>
      <c r="AN21" s="59"/>
      <c r="AO21" s="59"/>
      <c r="AP21" s="70"/>
      <c r="AQ21" s="70"/>
      <c r="AR21" s="23"/>
      <c r="AS21" s="23"/>
      <c r="AT21" s="23"/>
      <c r="BE21" s="115"/>
      <c r="BK21" s="23"/>
    </row>
    <row r="22" spans="2:63" s="72" customFormat="1" ht="11.65" customHeight="1" x14ac:dyDescent="0.25">
      <c r="B22" s="69"/>
      <c r="C22" s="70"/>
      <c r="D22" s="71"/>
      <c r="E22" s="24"/>
      <c r="F22" s="24"/>
      <c r="G22" s="24"/>
      <c r="H22" s="24"/>
      <c r="I22" s="24"/>
      <c r="J22" s="24"/>
      <c r="K22" s="24"/>
      <c r="L22" s="24"/>
      <c r="M22" s="24"/>
      <c r="N22" s="24"/>
      <c r="O22" s="24"/>
      <c r="P22" s="24"/>
      <c r="Q22" s="24"/>
      <c r="R22" s="24"/>
      <c r="S22" s="24"/>
      <c r="T22" s="24"/>
      <c r="U22" s="70"/>
      <c r="V22" s="70"/>
      <c r="W22" s="24"/>
      <c r="X22" s="24"/>
      <c r="Y22" s="24"/>
      <c r="Z22" s="69"/>
      <c r="AA22" s="23"/>
      <c r="AB22" s="24"/>
      <c r="AC22" s="24"/>
      <c r="AD22" s="24"/>
      <c r="AE22" s="24"/>
      <c r="AF22" s="23"/>
      <c r="AG22" s="23"/>
      <c r="AH22" s="23"/>
      <c r="AI22" s="24"/>
      <c r="AJ22" s="24"/>
      <c r="AK22" s="70"/>
      <c r="AL22" s="59"/>
      <c r="AM22" s="59"/>
      <c r="AN22" s="59"/>
      <c r="AO22" s="59"/>
      <c r="AP22" s="70"/>
      <c r="AQ22" s="70"/>
      <c r="AR22" s="23"/>
      <c r="AS22" s="23"/>
      <c r="AT22" s="23"/>
      <c r="BE22" s="115"/>
      <c r="BK22" s="23"/>
    </row>
    <row r="23" spans="2:63" s="72" customFormat="1" ht="11.65" customHeight="1" x14ac:dyDescent="0.25">
      <c r="B23" s="69"/>
      <c r="C23" s="70"/>
      <c r="D23" s="71"/>
      <c r="E23" s="24"/>
      <c r="F23" s="24"/>
      <c r="G23" s="24"/>
      <c r="H23" s="24"/>
      <c r="I23" s="24"/>
      <c r="J23" s="24"/>
      <c r="K23" s="24"/>
      <c r="L23" s="24"/>
      <c r="M23" s="24"/>
      <c r="N23" s="24"/>
      <c r="O23" s="24"/>
      <c r="P23" s="24"/>
      <c r="Q23" s="24"/>
      <c r="R23" s="24"/>
      <c r="S23" s="24"/>
      <c r="T23" s="24"/>
      <c r="U23" s="70"/>
      <c r="V23" s="70"/>
      <c r="W23" s="24"/>
      <c r="X23" s="24"/>
      <c r="Y23" s="24"/>
      <c r="Z23" s="69"/>
      <c r="AA23" s="23"/>
      <c r="AB23" s="24"/>
      <c r="AC23" s="24"/>
      <c r="AD23" s="24"/>
      <c r="AE23" s="24"/>
      <c r="AF23" s="23"/>
      <c r="AG23" s="23"/>
      <c r="AH23" s="23"/>
      <c r="AI23" s="24"/>
      <c r="AJ23" s="24"/>
      <c r="AK23" s="70"/>
      <c r="AL23" s="59"/>
      <c r="AM23" s="59"/>
      <c r="AN23" s="59"/>
      <c r="AO23" s="59"/>
      <c r="AP23" s="70"/>
      <c r="AQ23" s="70"/>
      <c r="AR23" s="23"/>
      <c r="AS23" s="23"/>
      <c r="AT23" s="23"/>
      <c r="BE23" s="115"/>
      <c r="BK23" s="23"/>
    </row>
    <row r="24" spans="2:63" s="72" customFormat="1" ht="11.65" customHeight="1" x14ac:dyDescent="0.25">
      <c r="B24" s="69"/>
      <c r="C24" s="70"/>
      <c r="D24" s="71"/>
      <c r="E24" s="24"/>
      <c r="F24" s="24"/>
      <c r="G24" s="24"/>
      <c r="H24" s="24"/>
      <c r="I24" s="24"/>
      <c r="J24" s="24"/>
      <c r="K24" s="24"/>
      <c r="L24" s="24"/>
      <c r="M24" s="24"/>
      <c r="N24" s="24"/>
      <c r="O24" s="24"/>
      <c r="P24" s="24"/>
      <c r="Q24" s="24"/>
      <c r="R24" s="24"/>
      <c r="S24" s="24"/>
      <c r="T24" s="24"/>
      <c r="U24" s="70"/>
      <c r="V24" s="70"/>
      <c r="W24" s="24"/>
      <c r="X24" s="24"/>
      <c r="Y24" s="24"/>
      <c r="Z24" s="69"/>
      <c r="AA24" s="23"/>
      <c r="AB24" s="24"/>
      <c r="AC24" s="24"/>
      <c r="AD24" s="24"/>
      <c r="AE24" s="24"/>
      <c r="AF24" s="23"/>
      <c r="AG24" s="23"/>
      <c r="AH24" s="23"/>
      <c r="AI24" s="24"/>
      <c r="AJ24" s="24"/>
      <c r="AK24" s="70"/>
      <c r="AL24" s="59"/>
      <c r="AM24" s="59"/>
      <c r="AN24" s="59"/>
      <c r="AO24" s="59"/>
      <c r="AP24" s="70"/>
      <c r="AQ24" s="70"/>
      <c r="AR24" s="23"/>
      <c r="AS24" s="23"/>
      <c r="AT24" s="23"/>
      <c r="BE24" s="115"/>
      <c r="BK24" s="23"/>
    </row>
    <row r="25" spans="2:63" s="72" customFormat="1" ht="11.65" customHeight="1" x14ac:dyDescent="0.25">
      <c r="B25" s="69"/>
      <c r="C25" s="70"/>
      <c r="D25" s="71"/>
      <c r="E25" s="24"/>
      <c r="F25" s="24"/>
      <c r="G25" s="24"/>
      <c r="H25" s="24"/>
      <c r="I25" s="24"/>
      <c r="J25" s="24"/>
      <c r="K25" s="24"/>
      <c r="L25" s="24"/>
      <c r="M25" s="24"/>
      <c r="N25" s="24"/>
      <c r="O25" s="24"/>
      <c r="P25" s="24"/>
      <c r="Q25" s="24"/>
      <c r="R25" s="24"/>
      <c r="S25" s="24"/>
      <c r="T25" s="24"/>
      <c r="U25" s="70"/>
      <c r="V25" s="70"/>
      <c r="W25" s="24"/>
      <c r="X25" s="24"/>
      <c r="Y25" s="24"/>
      <c r="Z25" s="69"/>
      <c r="AA25" s="23"/>
      <c r="AB25" s="24"/>
      <c r="AC25" s="24"/>
      <c r="AD25" s="24"/>
      <c r="AE25" s="24"/>
      <c r="AF25" s="23"/>
      <c r="AG25" s="23"/>
      <c r="AH25" s="23"/>
      <c r="AI25" s="24"/>
      <c r="AJ25" s="24"/>
      <c r="AK25" s="70"/>
      <c r="AL25" s="59"/>
      <c r="AM25" s="59"/>
      <c r="AN25" s="59"/>
      <c r="AO25" s="59"/>
      <c r="AP25" s="70"/>
      <c r="AQ25" s="70"/>
      <c r="AR25" s="23"/>
      <c r="AS25" s="23"/>
      <c r="AT25" s="23"/>
      <c r="BE25" s="115"/>
      <c r="BK25" s="23"/>
    </row>
    <row r="26" spans="2:63" s="72" customFormat="1" ht="14.1" customHeight="1" x14ac:dyDescent="0.25">
      <c r="B26" s="69"/>
      <c r="C26" s="70"/>
      <c r="D26" s="71"/>
      <c r="E26" s="24"/>
      <c r="F26" s="24"/>
      <c r="G26" s="24"/>
      <c r="H26" s="24"/>
      <c r="I26" s="24"/>
      <c r="J26" s="24"/>
      <c r="K26" s="24"/>
      <c r="L26" s="24"/>
      <c r="M26" s="24"/>
      <c r="N26" s="24"/>
      <c r="O26" s="24"/>
      <c r="P26" s="24"/>
      <c r="Q26" s="24"/>
      <c r="R26" s="24"/>
      <c r="S26" s="24"/>
      <c r="T26" s="24"/>
      <c r="U26" s="70"/>
      <c r="V26" s="70"/>
      <c r="W26" s="24"/>
      <c r="X26" s="24"/>
      <c r="Y26" s="24"/>
      <c r="Z26" s="69"/>
      <c r="AA26" s="23"/>
      <c r="AB26" s="24"/>
      <c r="AC26" s="24"/>
      <c r="AD26" s="24"/>
      <c r="AE26" s="24"/>
      <c r="AF26" s="23"/>
      <c r="AG26" s="23"/>
      <c r="AH26" s="23"/>
      <c r="AI26" s="24"/>
      <c r="AJ26" s="24"/>
      <c r="AK26" s="70"/>
      <c r="AL26" s="59"/>
      <c r="AM26" s="59"/>
      <c r="AN26" s="59"/>
      <c r="AO26" s="59"/>
      <c r="AP26" s="70"/>
      <c r="AQ26" s="70"/>
      <c r="AR26" s="23"/>
      <c r="AS26" s="23"/>
      <c r="AT26" s="23"/>
      <c r="BE26" s="115"/>
      <c r="BK26" s="23"/>
    </row>
    <row r="27" spans="2:63" s="72" customFormat="1" ht="11.65" customHeight="1" x14ac:dyDescent="0.25">
      <c r="B27" s="69"/>
      <c r="C27" s="59"/>
      <c r="D27" s="71"/>
      <c r="E27" s="24"/>
      <c r="F27" s="24"/>
      <c r="G27" s="24"/>
      <c r="H27" s="24"/>
      <c r="I27" s="24"/>
      <c r="J27" s="24"/>
      <c r="K27" s="24"/>
      <c r="L27" s="24"/>
      <c r="M27" s="24"/>
      <c r="N27" s="24"/>
      <c r="O27" s="24"/>
      <c r="P27" s="24"/>
      <c r="Q27" s="24"/>
      <c r="R27" s="24"/>
      <c r="S27" s="24"/>
      <c r="T27" s="24"/>
      <c r="U27" s="70"/>
      <c r="V27" s="70"/>
      <c r="W27" s="24"/>
      <c r="X27" s="24"/>
      <c r="Y27" s="24"/>
      <c r="Z27" s="69"/>
      <c r="AA27" s="23"/>
      <c r="AB27" s="24"/>
      <c r="AC27" s="24"/>
      <c r="AD27" s="24"/>
      <c r="AE27" s="24"/>
      <c r="AF27" s="23"/>
      <c r="AG27" s="23"/>
      <c r="AH27" s="23"/>
      <c r="AI27" s="24"/>
      <c r="AJ27" s="24"/>
      <c r="AK27" s="70"/>
      <c r="AL27" s="59"/>
      <c r="AM27" s="59"/>
      <c r="AN27" s="59"/>
      <c r="AO27" s="59"/>
      <c r="AP27" s="70"/>
      <c r="AQ27" s="70"/>
      <c r="AR27" s="23"/>
      <c r="AS27" s="23"/>
      <c r="AT27" s="23"/>
      <c r="BK27" s="23"/>
    </row>
    <row r="28" spans="2:63" s="72" customFormat="1" ht="11.65" customHeight="1" x14ac:dyDescent="0.25">
      <c r="B28" s="69"/>
      <c r="C28" s="70"/>
      <c r="D28" s="71"/>
      <c r="E28" s="24"/>
      <c r="F28" s="24"/>
      <c r="G28" s="24"/>
      <c r="H28" s="24"/>
      <c r="I28" s="24"/>
      <c r="J28" s="24"/>
      <c r="K28" s="24"/>
      <c r="L28" s="24"/>
      <c r="M28" s="24"/>
      <c r="N28" s="24"/>
      <c r="O28" s="24"/>
      <c r="P28" s="24"/>
      <c r="Q28" s="24"/>
      <c r="R28" s="24"/>
      <c r="S28" s="24"/>
      <c r="T28" s="24"/>
      <c r="U28" s="70"/>
      <c r="V28" s="70"/>
      <c r="W28" s="24"/>
      <c r="X28" s="24"/>
      <c r="Y28" s="24"/>
      <c r="Z28" s="69"/>
      <c r="AA28" s="23"/>
      <c r="AB28" s="24"/>
      <c r="AC28" s="24"/>
      <c r="AD28" s="24"/>
      <c r="AE28" s="24"/>
      <c r="AF28" s="23"/>
      <c r="AG28" s="23"/>
      <c r="AH28" s="23"/>
      <c r="AI28" s="24"/>
      <c r="AJ28" s="24"/>
      <c r="AK28" s="70"/>
      <c r="AL28" s="59"/>
      <c r="AM28" s="59"/>
      <c r="AN28" s="59"/>
      <c r="AO28" s="59"/>
      <c r="AP28" s="70"/>
      <c r="AQ28" s="70"/>
      <c r="AR28" s="23"/>
      <c r="AS28" s="23"/>
      <c r="AT28" s="23"/>
      <c r="BK28" s="23"/>
    </row>
    <row r="29" spans="2:63" s="72" customFormat="1" ht="11.65" customHeight="1" x14ac:dyDescent="0.25">
      <c r="B29" s="69"/>
      <c r="C29" s="70"/>
      <c r="D29" s="71"/>
      <c r="E29" s="24"/>
      <c r="F29" s="24"/>
      <c r="G29" s="24"/>
      <c r="H29" s="24"/>
      <c r="I29" s="24"/>
      <c r="J29" s="24"/>
      <c r="K29" s="24"/>
      <c r="L29" s="24"/>
      <c r="M29" s="24"/>
      <c r="N29" s="24"/>
      <c r="O29" s="24"/>
      <c r="P29" s="24"/>
      <c r="Q29" s="24"/>
      <c r="R29" s="24"/>
      <c r="S29" s="24"/>
      <c r="T29" s="24"/>
      <c r="U29" s="70"/>
      <c r="V29" s="70"/>
      <c r="W29" s="24"/>
      <c r="X29" s="24"/>
      <c r="Y29" s="24"/>
      <c r="Z29" s="69"/>
      <c r="AA29" s="23"/>
      <c r="AB29" s="24"/>
      <c r="AC29" s="24"/>
      <c r="AD29" s="24"/>
      <c r="AE29" s="24"/>
      <c r="AF29" s="23"/>
      <c r="AG29" s="23"/>
      <c r="AH29" s="23"/>
      <c r="AI29" s="24"/>
      <c r="AJ29" s="24"/>
      <c r="AK29" s="70"/>
      <c r="AL29" s="59"/>
      <c r="AM29" s="59"/>
      <c r="AN29" s="59"/>
      <c r="AO29" s="59"/>
      <c r="AP29" s="70"/>
      <c r="AQ29" s="70"/>
      <c r="AR29" s="23"/>
      <c r="AS29" s="23"/>
      <c r="AT29" s="23"/>
      <c r="BK29" s="23"/>
    </row>
    <row r="30" spans="2:63" s="72" customFormat="1" ht="11.65" customHeight="1" x14ac:dyDescent="0.25">
      <c r="B30" s="69"/>
      <c r="C30" s="70"/>
      <c r="D30" s="71"/>
      <c r="E30" s="24"/>
      <c r="F30" s="24"/>
      <c r="G30" s="24"/>
      <c r="H30" s="24"/>
      <c r="I30" s="24"/>
      <c r="J30" s="24"/>
      <c r="K30" s="24"/>
      <c r="L30" s="24"/>
      <c r="M30" s="24"/>
      <c r="N30" s="24"/>
      <c r="O30" s="24"/>
      <c r="P30" s="24"/>
      <c r="Q30" s="24"/>
      <c r="R30" s="24"/>
      <c r="S30" s="24"/>
      <c r="T30" s="24"/>
      <c r="U30" s="70"/>
      <c r="V30" s="70"/>
      <c r="W30" s="24"/>
      <c r="X30" s="24"/>
      <c r="Y30" s="24"/>
      <c r="Z30" s="69"/>
      <c r="AA30" s="23"/>
      <c r="AB30" s="24"/>
      <c r="AC30" s="24"/>
      <c r="AD30" s="24"/>
      <c r="AE30" s="24"/>
      <c r="AF30" s="23"/>
      <c r="AG30" s="23"/>
      <c r="AH30" s="23"/>
      <c r="AI30" s="24"/>
      <c r="AJ30" s="24"/>
      <c r="AK30" s="70"/>
      <c r="AL30" s="59"/>
      <c r="AM30" s="59"/>
      <c r="AN30" s="59"/>
      <c r="AO30" s="59"/>
      <c r="AP30" s="70"/>
      <c r="AQ30" s="70"/>
      <c r="AR30" s="23"/>
      <c r="AS30" s="23"/>
      <c r="AT30" s="23"/>
      <c r="BK30" s="23"/>
    </row>
    <row r="31" spans="2:63" s="72" customFormat="1" ht="11.65" customHeight="1" x14ac:dyDescent="0.25">
      <c r="B31" s="69"/>
      <c r="C31" s="70"/>
      <c r="D31" s="71"/>
      <c r="E31" s="24"/>
      <c r="F31" s="24"/>
      <c r="G31" s="24"/>
      <c r="H31" s="24"/>
      <c r="I31" s="24"/>
      <c r="J31" s="24"/>
      <c r="K31" s="24"/>
      <c r="L31" s="24"/>
      <c r="M31" s="24"/>
      <c r="N31" s="24"/>
      <c r="O31" s="24"/>
      <c r="P31" s="24"/>
      <c r="Q31" s="24"/>
      <c r="R31" s="24"/>
      <c r="S31" s="24"/>
      <c r="T31" s="24"/>
      <c r="U31" s="70"/>
      <c r="V31" s="70"/>
      <c r="W31" s="24"/>
      <c r="X31" s="24"/>
      <c r="Y31" s="24"/>
      <c r="Z31" s="69"/>
      <c r="AA31" s="23"/>
      <c r="AB31" s="24"/>
      <c r="AC31" s="24"/>
      <c r="AD31" s="24"/>
      <c r="AE31" s="24"/>
      <c r="AF31" s="23"/>
      <c r="AG31" s="23"/>
      <c r="AH31" s="23"/>
      <c r="AI31" s="24"/>
      <c r="AJ31" s="24"/>
      <c r="AK31" s="70"/>
      <c r="AL31" s="59"/>
      <c r="AM31" s="59"/>
      <c r="AN31" s="59"/>
      <c r="AO31" s="59"/>
      <c r="AP31" s="70"/>
      <c r="AQ31" s="70"/>
      <c r="AR31" s="23"/>
      <c r="AS31" s="23"/>
      <c r="AT31" s="23"/>
      <c r="BK31" s="23"/>
    </row>
    <row r="32" spans="2:63" s="72" customFormat="1" ht="12.6" customHeight="1" x14ac:dyDescent="0.25">
      <c r="B32" s="69"/>
      <c r="C32" s="70"/>
      <c r="D32" s="71"/>
      <c r="E32" s="24"/>
      <c r="F32" s="24"/>
      <c r="G32" s="24"/>
      <c r="H32" s="24"/>
      <c r="I32" s="24"/>
      <c r="J32" s="24"/>
      <c r="K32" s="24"/>
      <c r="L32" s="24"/>
      <c r="M32" s="24"/>
      <c r="N32" s="24"/>
      <c r="O32" s="24"/>
      <c r="P32" s="24"/>
      <c r="Q32" s="24"/>
      <c r="R32" s="24"/>
      <c r="S32" s="24"/>
      <c r="T32" s="24"/>
      <c r="U32" s="70"/>
      <c r="V32" s="70"/>
      <c r="W32" s="24"/>
      <c r="X32" s="24"/>
      <c r="Y32" s="24"/>
      <c r="Z32" s="69"/>
      <c r="AA32" s="23"/>
      <c r="AB32" s="24"/>
      <c r="AC32" s="24"/>
      <c r="AD32" s="24"/>
      <c r="AE32" s="24"/>
      <c r="AF32" s="23"/>
      <c r="AG32" s="23"/>
      <c r="AH32" s="23"/>
      <c r="AI32" s="24"/>
      <c r="AJ32" s="24"/>
      <c r="AK32" s="70"/>
      <c r="AL32" s="59"/>
      <c r="AM32" s="59"/>
      <c r="AN32" s="59"/>
      <c r="AO32" s="59"/>
      <c r="AP32" s="70"/>
      <c r="AQ32" s="70"/>
      <c r="AR32" s="23"/>
      <c r="AS32" s="23"/>
      <c r="AT32" s="23"/>
      <c r="BK32" s="23"/>
    </row>
    <row r="33" spans="2:63" s="72" customFormat="1" ht="12.6" customHeight="1" x14ac:dyDescent="0.25">
      <c r="B33" s="69"/>
      <c r="C33" s="70"/>
      <c r="D33" s="71"/>
      <c r="E33" s="24"/>
      <c r="F33" s="24"/>
      <c r="G33" s="24"/>
      <c r="H33" s="24"/>
      <c r="I33" s="24"/>
      <c r="J33" s="24"/>
      <c r="K33" s="24"/>
      <c r="L33" s="24"/>
      <c r="M33" s="24"/>
      <c r="N33" s="24"/>
      <c r="O33" s="24"/>
      <c r="P33" s="24"/>
      <c r="Q33" s="24"/>
      <c r="R33" s="24"/>
      <c r="S33" s="24"/>
      <c r="T33" s="24"/>
      <c r="U33" s="70"/>
      <c r="V33" s="70"/>
      <c r="W33" s="24"/>
      <c r="X33" s="24"/>
      <c r="Y33" s="24"/>
      <c r="Z33" s="69"/>
      <c r="AA33" s="23"/>
      <c r="AB33" s="24"/>
      <c r="AC33" s="24"/>
      <c r="AD33" s="24"/>
      <c r="AE33" s="24"/>
      <c r="AF33" s="23"/>
      <c r="AG33" s="23"/>
      <c r="AH33" s="23"/>
      <c r="AI33" s="24"/>
      <c r="AJ33" s="24"/>
      <c r="AK33" s="70"/>
      <c r="AL33" s="59"/>
      <c r="AM33" s="59"/>
      <c r="AN33" s="59"/>
      <c r="AO33" s="59"/>
      <c r="AP33" s="70"/>
      <c r="AQ33" s="70"/>
      <c r="AR33" s="23"/>
      <c r="AS33" s="23"/>
      <c r="AT33" s="23"/>
      <c r="BK33" s="23"/>
    </row>
    <row r="34" spans="2:63" s="72" customFormat="1" ht="11.65" customHeight="1" x14ac:dyDescent="0.25">
      <c r="B34" s="69"/>
      <c r="C34" s="70"/>
      <c r="D34" s="71"/>
      <c r="E34" s="24"/>
      <c r="F34" s="24"/>
      <c r="G34" s="24"/>
      <c r="H34" s="24"/>
      <c r="I34" s="24"/>
      <c r="J34" s="24"/>
      <c r="K34" s="24"/>
      <c r="L34" s="24"/>
      <c r="M34" s="24"/>
      <c r="N34" s="24"/>
      <c r="O34" s="24"/>
      <c r="P34" s="24"/>
      <c r="Q34" s="24"/>
      <c r="R34" s="24"/>
      <c r="S34" s="24"/>
      <c r="T34" s="24"/>
      <c r="U34" s="70"/>
      <c r="V34" s="70"/>
      <c r="W34" s="24"/>
      <c r="X34" s="24"/>
      <c r="Y34" s="24"/>
      <c r="Z34" s="69"/>
      <c r="AA34" s="23"/>
      <c r="AB34" s="24"/>
      <c r="AC34" s="24"/>
      <c r="AD34" s="24"/>
      <c r="AE34" s="24"/>
      <c r="AF34" s="23"/>
      <c r="AG34" s="23"/>
      <c r="AH34" s="23"/>
      <c r="AI34" s="24"/>
      <c r="AJ34" s="24"/>
      <c r="AK34" s="70"/>
      <c r="AL34" s="59"/>
      <c r="AM34" s="59"/>
      <c r="AN34" s="59"/>
      <c r="AO34" s="59"/>
      <c r="AP34" s="70"/>
      <c r="AQ34" s="70"/>
      <c r="AR34" s="23"/>
      <c r="AS34" s="23"/>
      <c r="AT34" s="23"/>
      <c r="BK34" s="23"/>
    </row>
    <row r="35" spans="2:63" s="72" customFormat="1" ht="11.65" customHeight="1" x14ac:dyDescent="0.25">
      <c r="B35" s="69"/>
      <c r="C35" s="70"/>
      <c r="D35" s="71"/>
      <c r="E35" s="24"/>
      <c r="F35" s="24"/>
      <c r="G35" s="24"/>
      <c r="H35" s="24"/>
      <c r="I35" s="24"/>
      <c r="J35" s="24"/>
      <c r="K35" s="24"/>
      <c r="L35" s="24"/>
      <c r="M35" s="24"/>
      <c r="N35" s="24"/>
      <c r="O35" s="24"/>
      <c r="P35" s="24"/>
      <c r="Q35" s="24"/>
      <c r="R35" s="24"/>
      <c r="S35" s="24"/>
      <c r="T35" s="24"/>
      <c r="U35" s="70"/>
      <c r="V35" s="70"/>
      <c r="W35" s="24"/>
      <c r="X35" s="24"/>
      <c r="Y35" s="24"/>
      <c r="Z35" s="69"/>
      <c r="AA35" s="23"/>
      <c r="AB35" s="24"/>
      <c r="AC35" s="24"/>
      <c r="AD35" s="24"/>
      <c r="AE35" s="24"/>
      <c r="AF35" s="23"/>
      <c r="AG35" s="23"/>
      <c r="AH35" s="23"/>
      <c r="AI35" s="24"/>
      <c r="AJ35" s="24"/>
      <c r="AK35" s="70"/>
      <c r="AL35" s="59"/>
      <c r="AM35" s="59"/>
      <c r="AN35" s="59"/>
      <c r="AO35" s="59"/>
      <c r="AP35" s="70"/>
      <c r="AQ35" s="70"/>
      <c r="AR35" s="23"/>
      <c r="AS35" s="23"/>
      <c r="AT35" s="23"/>
      <c r="BK35" s="23"/>
    </row>
    <row r="36" spans="2:63" s="72" customFormat="1" ht="14.1" customHeight="1" x14ac:dyDescent="0.25">
      <c r="C36" s="59"/>
      <c r="D36" s="23"/>
      <c r="E36" s="23"/>
      <c r="F36" s="23"/>
      <c r="G36" s="23"/>
      <c r="H36" s="23"/>
      <c r="I36" s="23"/>
      <c r="J36" s="23"/>
      <c r="K36" s="23"/>
      <c r="L36" s="23"/>
      <c r="M36" s="23"/>
      <c r="N36" s="23"/>
      <c r="O36" s="23"/>
      <c r="P36" s="23"/>
      <c r="Q36" s="23"/>
      <c r="R36" s="23"/>
      <c r="S36" s="23"/>
      <c r="T36" s="23"/>
      <c r="U36" s="59"/>
      <c r="V36" s="59"/>
      <c r="W36" s="23"/>
      <c r="X36" s="23"/>
      <c r="Y36" s="23"/>
      <c r="Z36" s="69"/>
      <c r="AA36" s="23"/>
      <c r="AB36" s="24"/>
      <c r="AC36" s="24"/>
      <c r="AD36" s="24"/>
      <c r="AE36" s="24"/>
      <c r="AF36" s="23"/>
      <c r="AG36" s="23"/>
      <c r="AH36" s="23"/>
      <c r="AI36" s="24"/>
      <c r="AJ36" s="24"/>
      <c r="AK36" s="70"/>
      <c r="AL36" s="59"/>
      <c r="AM36" s="59"/>
      <c r="AN36" s="59"/>
      <c r="AO36" s="59"/>
      <c r="AP36" s="70"/>
      <c r="AQ36" s="70"/>
      <c r="AR36" s="23"/>
      <c r="AS36" s="23"/>
      <c r="AT36" s="23"/>
      <c r="BK36" s="23"/>
    </row>
    <row r="37" spans="2:63" s="72" customFormat="1" ht="11.65" customHeight="1" x14ac:dyDescent="0.25">
      <c r="C37" s="59"/>
      <c r="D37" s="23"/>
      <c r="E37" s="23"/>
      <c r="F37" s="23"/>
      <c r="G37" s="23"/>
      <c r="H37" s="23"/>
      <c r="I37" s="23"/>
      <c r="J37" s="23"/>
      <c r="K37" s="23"/>
      <c r="L37" s="23"/>
      <c r="M37" s="23"/>
      <c r="N37" s="23"/>
      <c r="O37" s="23"/>
      <c r="P37" s="23"/>
      <c r="Q37" s="23"/>
      <c r="R37" s="23"/>
      <c r="S37" s="23"/>
      <c r="T37" s="23"/>
      <c r="U37" s="59"/>
      <c r="V37" s="59"/>
      <c r="W37" s="23"/>
      <c r="X37" s="23"/>
      <c r="Y37" s="23"/>
      <c r="Z37" s="69"/>
      <c r="AA37" s="23"/>
      <c r="AB37" s="24"/>
      <c r="AC37" s="24"/>
      <c r="AD37" s="24"/>
      <c r="AE37" s="24"/>
      <c r="AF37" s="23"/>
      <c r="AG37" s="23"/>
      <c r="AH37" s="23"/>
      <c r="AI37" s="24"/>
      <c r="AJ37" s="24"/>
      <c r="AK37" s="70"/>
      <c r="AL37" s="59"/>
      <c r="AM37" s="59"/>
      <c r="AN37" s="59"/>
      <c r="AO37" s="59"/>
      <c r="AP37" s="70"/>
      <c r="AQ37" s="70"/>
      <c r="AR37" s="23"/>
      <c r="AS37" s="23"/>
      <c r="AT37" s="23"/>
      <c r="BK37" s="23"/>
    </row>
    <row r="38" spans="2:63" s="72" customFormat="1" ht="11.65" customHeight="1" x14ac:dyDescent="0.25">
      <c r="C38" s="59"/>
      <c r="D38" s="23"/>
      <c r="E38" s="23"/>
      <c r="F38" s="23"/>
      <c r="G38" s="23"/>
      <c r="H38" s="23"/>
      <c r="I38" s="23"/>
      <c r="J38" s="23"/>
      <c r="K38" s="23"/>
      <c r="L38" s="23"/>
      <c r="M38" s="23"/>
      <c r="N38" s="23"/>
      <c r="O38" s="23"/>
      <c r="P38" s="23"/>
      <c r="Q38" s="23"/>
      <c r="R38" s="23"/>
      <c r="S38" s="23"/>
      <c r="T38" s="23"/>
      <c r="U38" s="59"/>
      <c r="V38" s="59"/>
      <c r="W38" s="23"/>
      <c r="X38" s="23"/>
      <c r="Y38" s="23"/>
      <c r="Z38" s="69"/>
      <c r="AA38" s="23"/>
      <c r="AB38" s="24"/>
      <c r="AC38" s="24"/>
      <c r="AD38" s="24"/>
      <c r="AE38" s="24"/>
      <c r="AF38" s="23"/>
      <c r="AG38" s="23"/>
      <c r="AH38" s="23"/>
      <c r="AI38" s="24"/>
      <c r="AJ38" s="24"/>
      <c r="AK38" s="70"/>
      <c r="AL38" s="59"/>
      <c r="AM38" s="59"/>
      <c r="AN38" s="59"/>
      <c r="AO38" s="59"/>
      <c r="AP38" s="70"/>
      <c r="AQ38" s="70"/>
      <c r="AR38" s="23"/>
      <c r="AS38" s="23"/>
      <c r="AT38" s="23"/>
      <c r="BK38" s="23"/>
    </row>
    <row r="39" spans="2:63" s="72" customFormat="1" ht="11.65" customHeight="1" x14ac:dyDescent="0.25">
      <c r="C39" s="59"/>
      <c r="D39" s="23"/>
      <c r="E39" s="23"/>
      <c r="F39" s="23"/>
      <c r="G39" s="23"/>
      <c r="H39" s="23"/>
      <c r="I39" s="23"/>
      <c r="J39" s="23"/>
      <c r="K39" s="23"/>
      <c r="L39" s="23"/>
      <c r="M39" s="23"/>
      <c r="N39" s="23"/>
      <c r="O39" s="23"/>
      <c r="P39" s="23"/>
      <c r="Q39" s="23"/>
      <c r="R39" s="23"/>
      <c r="S39" s="23"/>
      <c r="T39" s="23"/>
      <c r="U39" s="59"/>
      <c r="V39" s="59"/>
      <c r="W39" s="23"/>
      <c r="X39" s="23"/>
      <c r="Y39" s="23"/>
      <c r="Z39" s="69"/>
      <c r="AA39" s="23"/>
      <c r="AB39" s="24"/>
      <c r="AC39" s="24"/>
      <c r="AD39" s="24"/>
      <c r="AE39" s="24"/>
      <c r="AF39" s="23"/>
      <c r="AG39" s="23"/>
      <c r="AH39" s="23"/>
      <c r="AI39" s="24"/>
      <c r="AJ39" s="24"/>
      <c r="AK39" s="70"/>
      <c r="AL39" s="59"/>
      <c r="AM39" s="59"/>
      <c r="AN39" s="59"/>
      <c r="AO39" s="59"/>
      <c r="AP39" s="70"/>
      <c r="AQ39" s="70"/>
      <c r="AR39" s="23"/>
      <c r="AS39" s="23"/>
      <c r="AT39" s="23"/>
      <c r="BK39" s="23"/>
    </row>
  </sheetData>
  <sheetProtection selectLockedCells="1" selectUnlockedCells="1"/>
  <mergeCells count="55">
    <mergeCell ref="AV5:BJ5"/>
    <mergeCell ref="B6:C6"/>
    <mergeCell ref="D6:Z6"/>
    <mergeCell ref="AA6:AB6"/>
    <mergeCell ref="AC6:AJ6"/>
    <mergeCell ref="AK6:AL6"/>
    <mergeCell ref="AM6:AT6"/>
    <mergeCell ref="AU6:BJ7"/>
    <mergeCell ref="AC10:AC11"/>
    <mergeCell ref="AD10:AD11"/>
    <mergeCell ref="AE10:AE11"/>
    <mergeCell ref="AU9:BJ9"/>
    <mergeCell ref="B7:C7"/>
    <mergeCell ref="B1:B4"/>
    <mergeCell ref="C1:Q3"/>
    <mergeCell ref="R1:AI3"/>
    <mergeCell ref="AJ1:AU1"/>
    <mergeCell ref="C4:Q5"/>
    <mergeCell ref="R4:AI5"/>
    <mergeCell ref="AJ4:AU5"/>
    <mergeCell ref="AJ2:AU2"/>
    <mergeCell ref="AJ3:AU3"/>
    <mergeCell ref="D7:AL7"/>
    <mergeCell ref="AN7:AT7"/>
    <mergeCell ref="B8:AT8"/>
    <mergeCell ref="AU8:BJ8"/>
    <mergeCell ref="B9:D9"/>
    <mergeCell ref="E9:T9"/>
    <mergeCell ref="U9:AT9"/>
    <mergeCell ref="B10:B11"/>
    <mergeCell ref="C10:C11"/>
    <mergeCell ref="D10:D11"/>
    <mergeCell ref="E10:G10"/>
    <mergeCell ref="H10:J10"/>
    <mergeCell ref="K10:M10"/>
    <mergeCell ref="N10:P10"/>
    <mergeCell ref="Q10:S10"/>
    <mergeCell ref="U10:U11"/>
    <mergeCell ref="V10:V11"/>
    <mergeCell ref="W10:W11"/>
    <mergeCell ref="X10:Y10"/>
    <mergeCell ref="Z10:Z11"/>
    <mergeCell ref="AA10:AA11"/>
    <mergeCell ref="AB10:AB11"/>
    <mergeCell ref="AF10:AH10"/>
    <mergeCell ref="AI10:AI11"/>
    <mergeCell ref="AJ10:AJ11"/>
    <mergeCell ref="AK10:AQ10"/>
    <mergeCell ref="AR10:AR11"/>
    <mergeCell ref="BG10:BJ10"/>
    <mergeCell ref="AS10:AS11"/>
    <mergeCell ref="AT10:AT11"/>
    <mergeCell ref="AU10:AX10"/>
    <mergeCell ref="AY10:BB10"/>
    <mergeCell ref="BC10:BF10"/>
  </mergeCells>
  <dataValidations count="10">
    <dataValidation type="list" operator="equal" allowBlank="1" showErrorMessage="1" sqref="AB12:AB39">
      <formula1>"Alcaldía Local,Central,Sectorial,"</formula1>
      <formula2>0</formula2>
    </dataValidation>
    <dataValidation type="list" operator="equal" allowBlank="1" showErrorMessage="1" sqref="AC12:AC39">
      <formula1>"Coeficiente,Índice o razón,Porcentaje,Tasa,Valor absoluto"</formula1>
      <formula2>0</formula2>
    </dataValidation>
    <dataValidation type="list" operator="equal" allowBlank="1" showErrorMessage="1" sqref="AD12:AD39">
      <formula1>"Diario,Semanal,Mensual,Bimestral ,Trimestral,Semestral ,Anual"</formula1>
      <formula2>0</formula2>
    </dataValidation>
    <dataValidation type="list" operator="equal" allowBlank="1" showErrorMessage="1" sqref="AE12:AE39">
      <formula1>"Alta ,Media ,Baja"</formula1>
      <formula2>0</formula2>
    </dataValidation>
    <dataValidation type="list" operator="equal" allowBlank="1" showErrorMessage="1" sqref="AI12:AI39">
      <formula1>"Gestión"</formula1>
      <formula2>0</formula2>
    </dataValidation>
    <dataValidation type="list" operator="equal" allowBlank="1" showErrorMessage="1" sqref="AJ12:AJ39">
      <formula1>",Distrital ,Dsitrital-Rural ,Distrital- Urbano,Entidad ,Localidad,UPZ,Departamental,Regional,Nacional"</formula1>
      <formula2>0</formula2>
    </dataValidation>
    <dataValidation type="list" operator="equal" allowBlank="1" showErrorMessage="1" sqref="AP17:AQ39">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Z17:Z39">
      <formula1>"Eficacia,Eficiencia,Efectividad,"</formula1>
      <formula2>0</formula2>
    </dataValidation>
    <dataValidation type="list" operator="equal" allowBlank="1" showErrorMessage="1" sqref="AK17:AK39">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operator="equal" allowBlank="1" showErrorMessage="1" sqref="AK6">
      <formula1>0</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'D:\AAA SDSCJ CPAD\OAP\POA\[5. SGI.xlsx]datos'!#REF!</xm:f>
          </x14:formula1>
          <xm:sqref>AK12:AK16 AO12:AO16</xm:sqref>
        </x14:dataValidation>
        <x14:dataValidation type="list" operator="equal" allowBlank="1" showErrorMessage="1">
          <x14:formula1>
            <xm:f>'D:\AAA SDSCJ CPAD\OAP\POA\[5. SGI.xlsx]datos'!#REF!</xm:f>
          </x14:formula1>
          <xm:sqref>AP12:AQ16</xm:sqref>
        </x14:dataValidation>
        <x14:dataValidation type="list" allowBlank="1" showInputMessage="1" showErrorMessage="1">
          <x14:formula1>
            <xm:f>'C:\Users\luis.arias\Downloads\[F-DS-524_V.xlsx]datos'!#REF!</xm:f>
          </x14:formula1>
          <xm:sqref>AM6:AT6</xm:sqref>
        </x14:dataValidation>
        <x14:dataValidation type="list" errorStyle="information" operator="equal" showInputMessage="1" showErrorMessage="1" prompt="Escoja el Proceso del Menú desplegable">
          <x14:formula1>
            <xm:f>'C:\Users\luis.arias\Downloads\[F-DS-524_V.xlsx]datos'!#REF!</xm:f>
          </x14:formula1>
          <xm:sqref>D6:Z6</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Q42"/>
  <sheetViews>
    <sheetView showGridLines="0" topLeftCell="AT1" zoomScale="70" zoomScaleNormal="70" workbookViewId="0">
      <selection activeCell="AV2" sqref="AV2:BJ6"/>
    </sheetView>
  </sheetViews>
  <sheetFormatPr baseColWidth="10" defaultColWidth="20.5703125" defaultRowHeight="13.5" x14ac:dyDescent="0.25"/>
  <cols>
    <col min="1" max="1" width="4.7109375" style="355" customWidth="1"/>
    <col min="2" max="2" width="10" style="378" customWidth="1"/>
    <col min="3" max="3" width="52.7109375" style="378" customWidth="1"/>
    <col min="4" max="4" width="20.7109375" style="378" customWidth="1"/>
    <col min="5" max="5" width="8.42578125" style="378" customWidth="1"/>
    <col min="6" max="6" width="9.5703125" style="378" customWidth="1"/>
    <col min="7" max="7" width="16.7109375" style="378" customWidth="1"/>
    <col min="8" max="8" width="9.5703125" style="378" customWidth="1"/>
    <col min="9" max="9" width="8" style="378" customWidth="1"/>
    <col min="10" max="10" width="16.5703125" style="378" customWidth="1"/>
    <col min="11" max="11" width="11" style="378" customWidth="1"/>
    <col min="12" max="13" width="12" style="378" customWidth="1"/>
    <col min="14" max="14" width="10.140625" style="378" customWidth="1"/>
    <col min="15" max="15" width="10.7109375" style="378" customWidth="1"/>
    <col min="16" max="16" width="10.85546875" style="378" customWidth="1"/>
    <col min="17" max="17" width="11" style="378" customWidth="1"/>
    <col min="18" max="18" width="13" style="378" customWidth="1"/>
    <col min="19" max="19" width="11.5703125" style="378" customWidth="1"/>
    <col min="20" max="20" width="11" style="378" customWidth="1"/>
    <col min="21" max="21" width="17.85546875" style="378" customWidth="1"/>
    <col min="22" max="22" width="26.85546875" style="378" customWidth="1"/>
    <col min="23" max="25" width="20.5703125" style="378" customWidth="1"/>
    <col min="26" max="26" width="20.5703125" style="379" customWidth="1"/>
    <col min="27" max="27" width="26" style="379" customWidth="1"/>
    <col min="28" max="36" width="20.5703125" style="379" customWidth="1"/>
    <col min="37" max="37" width="26.7109375" style="379" customWidth="1"/>
    <col min="38" max="38" width="31" style="379" customWidth="1"/>
    <col min="39" max="39" width="20.5703125" style="379" customWidth="1"/>
    <col min="40" max="40" width="43.7109375" style="379" customWidth="1"/>
    <col min="41" max="41" width="29.42578125" style="379" customWidth="1"/>
    <col min="42" max="42" width="29.7109375" style="379" customWidth="1"/>
    <col min="43" max="43" width="27.28515625" style="379" customWidth="1"/>
    <col min="44" max="44" width="27.85546875" style="379" customWidth="1"/>
    <col min="45" max="48" width="20.5703125" style="379" customWidth="1"/>
    <col min="49" max="49" width="60.5703125" style="379" customWidth="1"/>
    <col min="50" max="50" width="44.5703125" style="378" customWidth="1"/>
    <col min="51" max="54" width="20.5703125" style="378" customWidth="1"/>
    <col min="55" max="55" width="8.7109375" style="378" customWidth="1"/>
    <col min="56" max="56" width="9" style="378" customWidth="1"/>
    <col min="57" max="57" width="39" style="378" customWidth="1"/>
    <col min="58" max="58" width="32.140625" style="378" customWidth="1"/>
    <col min="59" max="59" width="17" style="378" customWidth="1"/>
    <col min="60" max="60" width="16" style="378" customWidth="1"/>
    <col min="61" max="61" width="51.5703125" style="378" customWidth="1"/>
    <col min="62" max="62" width="36" style="378" customWidth="1"/>
    <col min="63" max="251" width="20.5703125" style="378" customWidth="1"/>
    <col min="252" max="16384" width="20.5703125" style="355"/>
  </cols>
  <sheetData>
    <row r="1" spans="1:63" ht="12.75" customHeight="1" thickBot="1" x14ac:dyDescent="0.3"/>
    <row r="2" spans="1:63" s="779" customFormat="1" ht="15.75" customHeight="1" thickBot="1" x14ac:dyDescent="0.3">
      <c r="A2" s="776"/>
      <c r="B2" s="836" t="s">
        <v>232</v>
      </c>
      <c r="C2" s="839" t="s">
        <v>41</v>
      </c>
      <c r="D2" s="840"/>
      <c r="E2" s="840"/>
      <c r="F2" s="840"/>
      <c r="G2" s="840"/>
      <c r="H2" s="840"/>
      <c r="I2" s="840"/>
      <c r="J2" s="840"/>
      <c r="K2" s="840"/>
      <c r="L2" s="840"/>
      <c r="M2" s="840"/>
      <c r="N2" s="840"/>
      <c r="O2" s="840"/>
      <c r="P2" s="840"/>
      <c r="Q2" s="841"/>
      <c r="R2" s="848" t="s">
        <v>42</v>
      </c>
      <c r="S2" s="849"/>
      <c r="T2" s="849"/>
      <c r="U2" s="849"/>
      <c r="V2" s="849"/>
      <c r="W2" s="849"/>
      <c r="X2" s="849"/>
      <c r="Y2" s="849"/>
      <c r="Z2" s="849"/>
      <c r="AA2" s="849"/>
      <c r="AB2" s="849"/>
      <c r="AC2" s="849"/>
      <c r="AD2" s="849"/>
      <c r="AE2" s="849"/>
      <c r="AF2" s="849"/>
      <c r="AG2" s="849"/>
      <c r="AH2" s="849"/>
      <c r="AI2" s="850"/>
      <c r="AJ2" s="857" t="s">
        <v>43</v>
      </c>
      <c r="AK2" s="858"/>
      <c r="AL2" s="858"/>
      <c r="AM2" s="858"/>
      <c r="AN2" s="858"/>
      <c r="AO2" s="858"/>
      <c r="AP2" s="858"/>
      <c r="AQ2" s="858"/>
      <c r="AR2" s="858"/>
      <c r="AS2" s="858"/>
      <c r="AT2" s="858"/>
      <c r="AU2" s="859"/>
      <c r="AV2" s="794" t="s">
        <v>44</v>
      </c>
      <c r="AW2" s="794"/>
      <c r="AX2" s="794"/>
      <c r="AY2" s="794"/>
      <c r="AZ2" s="794"/>
      <c r="BA2" s="794"/>
      <c r="BB2" s="794"/>
      <c r="BC2" s="794"/>
      <c r="BD2" s="794"/>
      <c r="BE2" s="794"/>
      <c r="BF2" s="794"/>
      <c r="BG2" s="794"/>
      <c r="BH2" s="794"/>
      <c r="BI2" s="794"/>
      <c r="BJ2" s="795"/>
      <c r="BK2" s="776"/>
    </row>
    <row r="3" spans="1:63" s="779" customFormat="1" ht="14.25" customHeight="1" thickBot="1" x14ac:dyDescent="0.3">
      <c r="A3" s="780"/>
      <c r="B3" s="837"/>
      <c r="C3" s="842"/>
      <c r="D3" s="843"/>
      <c r="E3" s="843"/>
      <c r="F3" s="843"/>
      <c r="G3" s="843"/>
      <c r="H3" s="843"/>
      <c r="I3" s="843"/>
      <c r="J3" s="843"/>
      <c r="K3" s="843"/>
      <c r="L3" s="843"/>
      <c r="M3" s="843"/>
      <c r="N3" s="843"/>
      <c r="O3" s="843"/>
      <c r="P3" s="843"/>
      <c r="Q3" s="844"/>
      <c r="R3" s="851"/>
      <c r="S3" s="852"/>
      <c r="T3" s="852"/>
      <c r="U3" s="852"/>
      <c r="V3" s="852"/>
      <c r="W3" s="852"/>
      <c r="X3" s="852"/>
      <c r="Y3" s="852"/>
      <c r="Z3" s="852"/>
      <c r="AA3" s="852"/>
      <c r="AB3" s="852"/>
      <c r="AC3" s="852"/>
      <c r="AD3" s="852"/>
      <c r="AE3" s="852"/>
      <c r="AF3" s="852"/>
      <c r="AG3" s="852"/>
      <c r="AH3" s="852"/>
      <c r="AI3" s="853"/>
      <c r="AJ3" s="857" t="s">
        <v>45</v>
      </c>
      <c r="AK3" s="858"/>
      <c r="AL3" s="858"/>
      <c r="AM3" s="858"/>
      <c r="AN3" s="858"/>
      <c r="AO3" s="858"/>
      <c r="AP3" s="858"/>
      <c r="AQ3" s="858"/>
      <c r="AR3" s="858"/>
      <c r="AS3" s="858"/>
      <c r="AT3" s="858"/>
      <c r="AU3" s="859"/>
      <c r="AV3" s="796"/>
      <c r="AW3" s="796"/>
      <c r="AX3" s="796"/>
      <c r="AY3" s="796"/>
      <c r="AZ3" s="796"/>
      <c r="BA3" s="796"/>
      <c r="BB3" s="796"/>
      <c r="BC3" s="796"/>
      <c r="BD3" s="796"/>
      <c r="BE3" s="796"/>
      <c r="BF3" s="796"/>
      <c r="BG3" s="796"/>
      <c r="BH3" s="796"/>
      <c r="BI3" s="796"/>
      <c r="BJ3" s="797"/>
      <c r="BK3" s="780"/>
    </row>
    <row r="4" spans="1:63" s="779" customFormat="1" ht="12" customHeight="1" thickBot="1" x14ac:dyDescent="0.3">
      <c r="A4" s="780"/>
      <c r="B4" s="837"/>
      <c r="C4" s="845"/>
      <c r="D4" s="846"/>
      <c r="E4" s="846"/>
      <c r="F4" s="846"/>
      <c r="G4" s="846"/>
      <c r="H4" s="846"/>
      <c r="I4" s="846"/>
      <c r="J4" s="846"/>
      <c r="K4" s="846"/>
      <c r="L4" s="846"/>
      <c r="M4" s="846"/>
      <c r="N4" s="846"/>
      <c r="O4" s="846"/>
      <c r="P4" s="846"/>
      <c r="Q4" s="847"/>
      <c r="R4" s="854"/>
      <c r="S4" s="855"/>
      <c r="T4" s="855"/>
      <c r="U4" s="855"/>
      <c r="V4" s="855"/>
      <c r="W4" s="855"/>
      <c r="X4" s="855"/>
      <c r="Y4" s="855"/>
      <c r="Z4" s="855"/>
      <c r="AA4" s="855"/>
      <c r="AB4" s="855"/>
      <c r="AC4" s="855"/>
      <c r="AD4" s="855"/>
      <c r="AE4" s="855"/>
      <c r="AF4" s="855"/>
      <c r="AG4" s="855"/>
      <c r="AH4" s="855"/>
      <c r="AI4" s="856"/>
      <c r="AJ4" s="857" t="s">
        <v>46</v>
      </c>
      <c r="AK4" s="858"/>
      <c r="AL4" s="858"/>
      <c r="AM4" s="858"/>
      <c r="AN4" s="858"/>
      <c r="AO4" s="858"/>
      <c r="AP4" s="858"/>
      <c r="AQ4" s="858"/>
      <c r="AR4" s="858"/>
      <c r="AS4" s="858"/>
      <c r="AT4" s="858"/>
      <c r="AU4" s="859"/>
      <c r="AV4" s="796"/>
      <c r="AW4" s="796"/>
      <c r="AX4" s="796"/>
      <c r="AY4" s="796"/>
      <c r="AZ4" s="796"/>
      <c r="BA4" s="796"/>
      <c r="BB4" s="796"/>
      <c r="BC4" s="796"/>
      <c r="BD4" s="796"/>
      <c r="BE4" s="796"/>
      <c r="BF4" s="796"/>
      <c r="BG4" s="796"/>
      <c r="BH4" s="796"/>
      <c r="BI4" s="796"/>
      <c r="BJ4" s="797"/>
      <c r="BK4" s="780"/>
    </row>
    <row r="5" spans="1:63" s="779" customFormat="1" ht="14.25" customHeight="1" x14ac:dyDescent="0.25">
      <c r="A5" s="780"/>
      <c r="B5" s="838"/>
      <c r="C5" s="839" t="s">
        <v>47</v>
      </c>
      <c r="D5" s="840"/>
      <c r="E5" s="840"/>
      <c r="F5" s="840"/>
      <c r="G5" s="840"/>
      <c r="H5" s="840"/>
      <c r="I5" s="840"/>
      <c r="J5" s="840"/>
      <c r="K5" s="840"/>
      <c r="L5" s="840"/>
      <c r="M5" s="840"/>
      <c r="N5" s="840"/>
      <c r="O5" s="840"/>
      <c r="P5" s="840"/>
      <c r="Q5" s="841"/>
      <c r="R5" s="848" t="s">
        <v>48</v>
      </c>
      <c r="S5" s="849"/>
      <c r="T5" s="849"/>
      <c r="U5" s="849"/>
      <c r="V5" s="849"/>
      <c r="W5" s="849"/>
      <c r="X5" s="849"/>
      <c r="Y5" s="849"/>
      <c r="Z5" s="849"/>
      <c r="AA5" s="849"/>
      <c r="AB5" s="849"/>
      <c r="AC5" s="849"/>
      <c r="AD5" s="849"/>
      <c r="AE5" s="849"/>
      <c r="AF5" s="849"/>
      <c r="AG5" s="849"/>
      <c r="AH5" s="849"/>
      <c r="AI5" s="850"/>
      <c r="AJ5" s="839" t="s">
        <v>49</v>
      </c>
      <c r="AK5" s="840"/>
      <c r="AL5" s="840"/>
      <c r="AM5" s="840"/>
      <c r="AN5" s="840"/>
      <c r="AO5" s="840"/>
      <c r="AP5" s="840"/>
      <c r="AQ5" s="840"/>
      <c r="AR5" s="840"/>
      <c r="AS5" s="840"/>
      <c r="AT5" s="840"/>
      <c r="AU5" s="841"/>
      <c r="AV5" s="798"/>
      <c r="AW5" s="798"/>
      <c r="AX5" s="798"/>
      <c r="AY5" s="798"/>
      <c r="AZ5" s="798"/>
      <c r="BA5" s="798"/>
      <c r="BB5" s="798"/>
      <c r="BC5" s="798"/>
      <c r="BD5" s="798"/>
      <c r="BE5" s="798"/>
      <c r="BF5" s="798"/>
      <c r="BG5" s="798"/>
      <c r="BH5" s="798"/>
      <c r="BI5" s="798"/>
      <c r="BJ5" s="799"/>
      <c r="BK5" s="780"/>
    </row>
    <row r="6" spans="1:63" s="779" customFormat="1" ht="12.75" customHeight="1" thickBot="1" x14ac:dyDescent="0.3">
      <c r="A6" s="776"/>
      <c r="B6" s="780"/>
      <c r="C6" s="845"/>
      <c r="D6" s="846"/>
      <c r="E6" s="846"/>
      <c r="F6" s="846"/>
      <c r="G6" s="846"/>
      <c r="H6" s="846"/>
      <c r="I6" s="846"/>
      <c r="J6" s="846"/>
      <c r="K6" s="846"/>
      <c r="L6" s="846"/>
      <c r="M6" s="846"/>
      <c r="N6" s="846"/>
      <c r="O6" s="846"/>
      <c r="P6" s="846"/>
      <c r="Q6" s="847"/>
      <c r="R6" s="854"/>
      <c r="S6" s="855"/>
      <c r="T6" s="855"/>
      <c r="U6" s="855"/>
      <c r="V6" s="855"/>
      <c r="W6" s="855"/>
      <c r="X6" s="855"/>
      <c r="Y6" s="855"/>
      <c r="Z6" s="855"/>
      <c r="AA6" s="855"/>
      <c r="AB6" s="855"/>
      <c r="AC6" s="855"/>
      <c r="AD6" s="855"/>
      <c r="AE6" s="855"/>
      <c r="AF6" s="855"/>
      <c r="AG6" s="855"/>
      <c r="AH6" s="855"/>
      <c r="AI6" s="856"/>
      <c r="AJ6" s="845"/>
      <c r="AK6" s="846"/>
      <c r="AL6" s="846"/>
      <c r="AM6" s="846"/>
      <c r="AN6" s="846"/>
      <c r="AO6" s="846"/>
      <c r="AP6" s="846"/>
      <c r="AQ6" s="846"/>
      <c r="AR6" s="846"/>
      <c r="AS6" s="846"/>
      <c r="AT6" s="846"/>
      <c r="AU6" s="847"/>
      <c r="AV6" s="882">
        <v>3</v>
      </c>
      <c r="AW6" s="882"/>
      <c r="AX6" s="882"/>
      <c r="AY6" s="882"/>
      <c r="AZ6" s="882"/>
      <c r="BA6" s="882"/>
      <c r="BB6" s="882"/>
      <c r="BC6" s="882"/>
      <c r="BD6" s="882"/>
      <c r="BE6" s="882"/>
      <c r="BF6" s="882"/>
      <c r="BG6" s="882"/>
      <c r="BH6" s="882"/>
      <c r="BI6" s="882"/>
      <c r="BJ6" s="883"/>
      <c r="BK6" s="776"/>
    </row>
    <row r="7" spans="1:63" s="785" customFormat="1" ht="18.75" customHeight="1" x14ac:dyDescent="0.25">
      <c r="B7" s="884" t="s">
        <v>50</v>
      </c>
      <c r="C7" s="885"/>
      <c r="D7" s="886"/>
      <c r="E7" s="886"/>
      <c r="F7" s="886"/>
      <c r="G7" s="886"/>
      <c r="H7" s="886"/>
      <c r="I7" s="886"/>
      <c r="J7" s="886"/>
      <c r="K7" s="886"/>
      <c r="L7" s="886"/>
      <c r="M7" s="886"/>
      <c r="N7" s="886"/>
      <c r="O7" s="886"/>
      <c r="P7" s="886"/>
      <c r="Q7" s="886"/>
      <c r="R7" s="886"/>
      <c r="S7" s="886"/>
      <c r="T7" s="886"/>
      <c r="U7" s="886"/>
      <c r="V7" s="886"/>
      <c r="W7" s="886"/>
      <c r="X7" s="886"/>
      <c r="Y7" s="886"/>
      <c r="Z7" s="886"/>
      <c r="AA7" s="887" t="s">
        <v>51</v>
      </c>
      <c r="AB7" s="887"/>
      <c r="AC7" s="888" t="s">
        <v>1384</v>
      </c>
      <c r="AD7" s="888"/>
      <c r="AE7" s="888"/>
      <c r="AF7" s="888"/>
      <c r="AG7" s="888"/>
      <c r="AH7" s="888"/>
      <c r="AI7" s="888"/>
      <c r="AJ7" s="888"/>
      <c r="AK7" s="889" t="s">
        <v>52</v>
      </c>
      <c r="AL7" s="889"/>
      <c r="AM7" s="890"/>
      <c r="AN7" s="890"/>
      <c r="AO7" s="890"/>
      <c r="AP7" s="890"/>
      <c r="AQ7" s="890"/>
      <c r="AR7" s="890"/>
      <c r="AS7" s="890"/>
      <c r="AT7" s="890"/>
      <c r="AU7" s="891"/>
      <c r="AV7" s="891"/>
      <c r="AW7" s="891"/>
      <c r="AX7" s="891"/>
      <c r="AY7" s="891"/>
      <c r="AZ7" s="891"/>
      <c r="BA7" s="891"/>
      <c r="BB7" s="891"/>
      <c r="BC7" s="891"/>
      <c r="BD7" s="891"/>
      <c r="BE7" s="891"/>
      <c r="BF7" s="891"/>
      <c r="BG7" s="891"/>
      <c r="BH7" s="891"/>
      <c r="BI7" s="891"/>
      <c r="BJ7" s="892"/>
      <c r="BK7" s="786"/>
    </row>
    <row r="8" spans="1:63" s="785" customFormat="1" ht="18.75" customHeight="1" x14ac:dyDescent="0.25">
      <c r="B8" s="880" t="s">
        <v>53</v>
      </c>
      <c r="C8" s="881"/>
      <c r="D8" s="893"/>
      <c r="E8" s="894"/>
      <c r="F8" s="894"/>
      <c r="G8" s="894"/>
      <c r="H8" s="894"/>
      <c r="I8" s="894"/>
      <c r="J8" s="894"/>
      <c r="K8" s="894"/>
      <c r="L8" s="894"/>
      <c r="M8" s="894"/>
      <c r="N8" s="894"/>
      <c r="O8" s="894"/>
      <c r="P8" s="894"/>
      <c r="Q8" s="894"/>
      <c r="R8" s="894"/>
      <c r="S8" s="894"/>
      <c r="T8" s="894"/>
      <c r="U8" s="894"/>
      <c r="V8" s="894"/>
      <c r="W8" s="894"/>
      <c r="X8" s="894"/>
      <c r="Y8" s="894"/>
      <c r="Z8" s="894"/>
      <c r="AA8" s="894"/>
      <c r="AB8" s="894"/>
      <c r="AC8" s="894"/>
      <c r="AD8" s="894"/>
      <c r="AE8" s="894"/>
      <c r="AF8" s="894"/>
      <c r="AG8" s="894"/>
      <c r="AH8" s="894"/>
      <c r="AI8" s="894"/>
      <c r="AJ8" s="894"/>
      <c r="AK8" s="894"/>
      <c r="AL8" s="895"/>
      <c r="AM8" s="787" t="s">
        <v>54</v>
      </c>
      <c r="AN8" s="829"/>
      <c r="AO8" s="830"/>
      <c r="AP8" s="830"/>
      <c r="AQ8" s="830"/>
      <c r="AR8" s="830"/>
      <c r="AS8" s="830"/>
      <c r="AT8" s="830"/>
      <c r="AU8" s="891"/>
      <c r="AV8" s="891"/>
      <c r="AW8" s="891"/>
      <c r="AX8" s="891"/>
      <c r="AY8" s="891"/>
      <c r="AZ8" s="891"/>
      <c r="BA8" s="891"/>
      <c r="BB8" s="891"/>
      <c r="BC8" s="891"/>
      <c r="BD8" s="891"/>
      <c r="BE8" s="891"/>
      <c r="BF8" s="891"/>
      <c r="BG8" s="891"/>
      <c r="BH8" s="891"/>
      <c r="BI8" s="891"/>
      <c r="BJ8" s="892"/>
      <c r="BK8" s="786"/>
    </row>
    <row r="9" spans="1:63" s="775" customFormat="1" ht="27.75" customHeight="1" x14ac:dyDescent="0.25">
      <c r="B9" s="831" t="s">
        <v>233</v>
      </c>
      <c r="C9" s="832"/>
      <c r="D9" s="832"/>
      <c r="E9" s="832"/>
      <c r="F9" s="832"/>
      <c r="G9" s="832"/>
      <c r="H9" s="832"/>
      <c r="I9" s="832"/>
      <c r="J9" s="832"/>
      <c r="K9" s="832"/>
      <c r="L9" s="832"/>
      <c r="M9" s="832"/>
      <c r="N9" s="832"/>
      <c r="O9" s="832"/>
      <c r="P9" s="832"/>
      <c r="Q9" s="832"/>
      <c r="R9" s="832"/>
      <c r="S9" s="832"/>
      <c r="T9" s="832"/>
      <c r="U9" s="832"/>
      <c r="V9" s="832"/>
      <c r="W9" s="832"/>
      <c r="X9" s="832"/>
      <c r="Y9" s="832"/>
      <c r="Z9" s="832"/>
      <c r="AA9" s="832"/>
      <c r="AB9" s="832"/>
      <c r="AC9" s="832"/>
      <c r="AD9" s="832"/>
      <c r="AE9" s="832"/>
      <c r="AF9" s="832"/>
      <c r="AG9" s="832"/>
      <c r="AH9" s="832"/>
      <c r="AI9" s="832"/>
      <c r="AJ9" s="832"/>
      <c r="AK9" s="832"/>
      <c r="AL9" s="832"/>
      <c r="AM9" s="832"/>
      <c r="AN9" s="832"/>
      <c r="AO9" s="832"/>
      <c r="AP9" s="832"/>
      <c r="AQ9" s="832"/>
      <c r="AR9" s="832"/>
      <c r="AS9" s="832"/>
      <c r="AT9" s="832"/>
      <c r="AU9" s="833" t="s">
        <v>234</v>
      </c>
      <c r="AV9" s="834"/>
      <c r="AW9" s="834"/>
      <c r="AX9" s="834"/>
      <c r="AY9" s="834"/>
      <c r="AZ9" s="834"/>
      <c r="BA9" s="834"/>
      <c r="BB9" s="834"/>
      <c r="BC9" s="834"/>
      <c r="BD9" s="834"/>
      <c r="BE9" s="834"/>
      <c r="BF9" s="834"/>
      <c r="BG9" s="834"/>
      <c r="BH9" s="834"/>
      <c r="BI9" s="834"/>
      <c r="BJ9" s="835"/>
    </row>
    <row r="10" spans="1:63" s="774" customFormat="1" ht="25.5" customHeight="1" x14ac:dyDescent="0.25">
      <c r="B10" s="872"/>
      <c r="C10" s="873"/>
      <c r="D10" s="873"/>
      <c r="E10" s="873" t="s">
        <v>55</v>
      </c>
      <c r="F10" s="873"/>
      <c r="G10" s="873"/>
      <c r="H10" s="873"/>
      <c r="I10" s="873"/>
      <c r="J10" s="873"/>
      <c r="K10" s="873"/>
      <c r="L10" s="873"/>
      <c r="M10" s="873"/>
      <c r="N10" s="873"/>
      <c r="O10" s="873"/>
      <c r="P10" s="873"/>
      <c r="Q10" s="873"/>
      <c r="R10" s="873"/>
      <c r="S10" s="873"/>
      <c r="T10" s="873"/>
      <c r="U10" s="873" t="s">
        <v>56</v>
      </c>
      <c r="V10" s="873"/>
      <c r="W10" s="873"/>
      <c r="X10" s="873"/>
      <c r="Y10" s="873"/>
      <c r="Z10" s="873"/>
      <c r="AA10" s="873"/>
      <c r="AB10" s="873"/>
      <c r="AC10" s="873"/>
      <c r="AD10" s="873"/>
      <c r="AE10" s="873"/>
      <c r="AF10" s="873"/>
      <c r="AG10" s="873"/>
      <c r="AH10" s="873"/>
      <c r="AI10" s="873"/>
      <c r="AJ10" s="873"/>
      <c r="AK10" s="873"/>
      <c r="AL10" s="873"/>
      <c r="AM10" s="873"/>
      <c r="AN10" s="873"/>
      <c r="AO10" s="873"/>
      <c r="AP10" s="873"/>
      <c r="AQ10" s="873"/>
      <c r="AR10" s="873"/>
      <c r="AS10" s="873"/>
      <c r="AT10" s="873"/>
      <c r="AU10" s="874"/>
      <c r="AV10" s="874"/>
      <c r="AW10" s="874"/>
      <c r="AX10" s="874"/>
      <c r="AY10" s="874"/>
      <c r="AZ10" s="874"/>
      <c r="BA10" s="874"/>
      <c r="BB10" s="874"/>
      <c r="BC10" s="874"/>
      <c r="BD10" s="874"/>
      <c r="BE10" s="874"/>
      <c r="BF10" s="874"/>
      <c r="BG10" s="874"/>
      <c r="BH10" s="874"/>
      <c r="BI10" s="874"/>
      <c r="BJ10" s="875"/>
      <c r="BK10" s="775"/>
    </row>
    <row r="11" spans="1:63" s="788" customFormat="1" ht="25.5" customHeight="1" x14ac:dyDescent="0.25">
      <c r="B11" s="876" t="s">
        <v>57</v>
      </c>
      <c r="C11" s="876" t="s">
        <v>58</v>
      </c>
      <c r="D11" s="876" t="s">
        <v>59</v>
      </c>
      <c r="E11" s="868" t="s">
        <v>60</v>
      </c>
      <c r="F11" s="868"/>
      <c r="G11" s="868"/>
      <c r="H11" s="868" t="s">
        <v>61</v>
      </c>
      <c r="I11" s="868"/>
      <c r="J11" s="868"/>
      <c r="K11" s="868" t="s">
        <v>62</v>
      </c>
      <c r="L11" s="868"/>
      <c r="M11" s="868"/>
      <c r="N11" s="868" t="s">
        <v>63</v>
      </c>
      <c r="O11" s="868"/>
      <c r="P11" s="868"/>
      <c r="Q11" s="868" t="s">
        <v>64</v>
      </c>
      <c r="R11" s="868"/>
      <c r="S11" s="868"/>
      <c r="T11" s="791" t="s">
        <v>65</v>
      </c>
      <c r="U11" s="878" t="s">
        <v>66</v>
      </c>
      <c r="V11" s="878" t="s">
        <v>67</v>
      </c>
      <c r="W11" s="878" t="s">
        <v>68</v>
      </c>
      <c r="X11" s="868" t="s">
        <v>69</v>
      </c>
      <c r="Y11" s="868"/>
      <c r="Z11" s="870" t="s">
        <v>70</v>
      </c>
      <c r="AA11" s="868" t="s">
        <v>71</v>
      </c>
      <c r="AB11" s="868" t="s">
        <v>72</v>
      </c>
      <c r="AC11" s="868" t="s">
        <v>73</v>
      </c>
      <c r="AD11" s="868" t="s">
        <v>74</v>
      </c>
      <c r="AE11" s="868" t="s">
        <v>75</v>
      </c>
      <c r="AF11" s="868" t="s">
        <v>76</v>
      </c>
      <c r="AG11" s="868"/>
      <c r="AH11" s="868"/>
      <c r="AI11" s="868" t="s">
        <v>77</v>
      </c>
      <c r="AJ11" s="868" t="s">
        <v>78</v>
      </c>
      <c r="AK11" s="862" t="s">
        <v>79</v>
      </c>
      <c r="AL11" s="863"/>
      <c r="AM11" s="863"/>
      <c r="AN11" s="863"/>
      <c r="AO11" s="863"/>
      <c r="AP11" s="863"/>
      <c r="AQ11" s="864"/>
      <c r="AR11" s="865" t="s">
        <v>80</v>
      </c>
      <c r="AS11" s="865" t="s">
        <v>81</v>
      </c>
      <c r="AT11" s="865" t="s">
        <v>82</v>
      </c>
      <c r="AU11" s="867" t="s">
        <v>83</v>
      </c>
      <c r="AV11" s="860" t="s">
        <v>83</v>
      </c>
      <c r="AW11" s="860" t="s">
        <v>83</v>
      </c>
      <c r="AX11" s="860" t="s">
        <v>83</v>
      </c>
      <c r="AY11" s="860" t="s">
        <v>84</v>
      </c>
      <c r="AZ11" s="860" t="s">
        <v>83</v>
      </c>
      <c r="BA11" s="860" t="s">
        <v>83</v>
      </c>
      <c r="BB11" s="860" t="s">
        <v>83</v>
      </c>
      <c r="BC11" s="860" t="s">
        <v>85</v>
      </c>
      <c r="BD11" s="860" t="s">
        <v>85</v>
      </c>
      <c r="BE11" s="860" t="s">
        <v>85</v>
      </c>
      <c r="BF11" s="860" t="s">
        <v>85</v>
      </c>
      <c r="BG11" s="860" t="s">
        <v>86</v>
      </c>
      <c r="BH11" s="860" t="s">
        <v>85</v>
      </c>
      <c r="BI11" s="860" t="s">
        <v>85</v>
      </c>
      <c r="BJ11" s="861" t="s">
        <v>85</v>
      </c>
    </row>
    <row r="12" spans="1:63" s="788" customFormat="1" ht="52.5" customHeight="1" x14ac:dyDescent="0.25">
      <c r="B12" s="877"/>
      <c r="C12" s="877"/>
      <c r="D12" s="877"/>
      <c r="E12" s="793" t="s">
        <v>87</v>
      </c>
      <c r="F12" s="793" t="s">
        <v>88</v>
      </c>
      <c r="G12" s="793" t="s">
        <v>89</v>
      </c>
      <c r="H12" s="793" t="s">
        <v>87</v>
      </c>
      <c r="I12" s="793" t="s">
        <v>88</v>
      </c>
      <c r="J12" s="793" t="s">
        <v>89</v>
      </c>
      <c r="K12" s="793" t="s">
        <v>87</v>
      </c>
      <c r="L12" s="793" t="s">
        <v>88</v>
      </c>
      <c r="M12" s="793" t="s">
        <v>89</v>
      </c>
      <c r="N12" s="793" t="s">
        <v>87</v>
      </c>
      <c r="O12" s="793" t="s">
        <v>88</v>
      </c>
      <c r="P12" s="793" t="s">
        <v>89</v>
      </c>
      <c r="Q12" s="793" t="s">
        <v>87</v>
      </c>
      <c r="R12" s="793" t="s">
        <v>88</v>
      </c>
      <c r="S12" s="793" t="s">
        <v>89</v>
      </c>
      <c r="T12" s="789">
        <f>SUM(T13:T20)</f>
        <v>0.18803571428571431</v>
      </c>
      <c r="U12" s="879"/>
      <c r="V12" s="879"/>
      <c r="W12" s="879"/>
      <c r="X12" s="790" t="s">
        <v>90</v>
      </c>
      <c r="Y12" s="790" t="s">
        <v>91</v>
      </c>
      <c r="Z12" s="871"/>
      <c r="AA12" s="869"/>
      <c r="AB12" s="869"/>
      <c r="AC12" s="869"/>
      <c r="AD12" s="869"/>
      <c r="AE12" s="868"/>
      <c r="AF12" s="790" t="s">
        <v>92</v>
      </c>
      <c r="AG12" s="790" t="s">
        <v>93</v>
      </c>
      <c r="AH12" s="790" t="s">
        <v>94</v>
      </c>
      <c r="AI12" s="868"/>
      <c r="AJ12" s="868"/>
      <c r="AK12" s="790" t="s">
        <v>95</v>
      </c>
      <c r="AL12" s="790" t="s">
        <v>96</v>
      </c>
      <c r="AM12" s="790" t="s">
        <v>97</v>
      </c>
      <c r="AN12" s="790" t="s">
        <v>98</v>
      </c>
      <c r="AO12" s="790" t="s">
        <v>99</v>
      </c>
      <c r="AP12" s="790" t="s">
        <v>100</v>
      </c>
      <c r="AQ12" s="790" t="s">
        <v>101</v>
      </c>
      <c r="AR12" s="866"/>
      <c r="AS12" s="866"/>
      <c r="AT12" s="866"/>
      <c r="AU12" s="792" t="s">
        <v>102</v>
      </c>
      <c r="AV12" s="792" t="s">
        <v>103</v>
      </c>
      <c r="AW12" s="792" t="s">
        <v>104</v>
      </c>
      <c r="AX12" s="792" t="s">
        <v>105</v>
      </c>
      <c r="AY12" s="792" t="s">
        <v>102</v>
      </c>
      <c r="AZ12" s="792" t="s">
        <v>103</v>
      </c>
      <c r="BA12" s="792" t="s">
        <v>104</v>
      </c>
      <c r="BB12" s="792" t="s">
        <v>105</v>
      </c>
      <c r="BC12" s="792" t="s">
        <v>102</v>
      </c>
      <c r="BD12" s="792" t="s">
        <v>103</v>
      </c>
      <c r="BE12" s="792" t="s">
        <v>104</v>
      </c>
      <c r="BF12" s="792" t="s">
        <v>105</v>
      </c>
      <c r="BG12" s="792" t="s">
        <v>102</v>
      </c>
      <c r="BH12" s="792" t="s">
        <v>103</v>
      </c>
      <c r="BI12" s="792" t="s">
        <v>104</v>
      </c>
      <c r="BJ12" s="792" t="s">
        <v>106</v>
      </c>
    </row>
    <row r="13" spans="1:63" s="381" customFormat="1" ht="94.5" customHeight="1" x14ac:dyDescent="0.25">
      <c r="B13" s="356">
        <v>1</v>
      </c>
      <c r="C13" s="357" t="s">
        <v>1115</v>
      </c>
      <c r="D13" s="358">
        <v>0.7</v>
      </c>
      <c r="E13" s="359">
        <v>3</v>
      </c>
      <c r="F13" s="359">
        <v>3</v>
      </c>
      <c r="G13" s="360">
        <f>IF(ISERROR(F13/E13),"",(F13/E13))</f>
        <v>1</v>
      </c>
      <c r="H13" s="359">
        <v>3</v>
      </c>
      <c r="I13" s="78"/>
      <c r="J13" s="360">
        <f>IF(ISERROR(I13/H13),"",(I13/H13))</f>
        <v>0</v>
      </c>
      <c r="K13" s="359">
        <v>6</v>
      </c>
      <c r="L13" s="78"/>
      <c r="M13" s="360">
        <f>IF(ISERROR(L13/K13),"",(L13/K13))</f>
        <v>0</v>
      </c>
      <c r="N13" s="359">
        <v>4</v>
      </c>
      <c r="O13" s="78"/>
      <c r="P13" s="360">
        <f>IF(ISERROR(O13/N13),"",(O13/N13))</f>
        <v>0</v>
      </c>
      <c r="Q13" s="359">
        <f>SUM(E13,H13,K13,N13)</f>
        <v>16</v>
      </c>
      <c r="R13" s="359">
        <f t="shared" ref="R13" si="0">SUM(F13,I13,L13,O13)</f>
        <v>3</v>
      </c>
      <c r="S13" s="361">
        <f>IF((IF(ISERROR(R13/Q13),0,(R13/Q13)))&gt;1,1,(IF(ISERROR(R13/Q13),0,(R13/Q13))))</f>
        <v>0.1875</v>
      </c>
      <c r="T13" s="361">
        <f>S13*D13</f>
        <v>0.13124999999999998</v>
      </c>
      <c r="U13" s="362" t="s">
        <v>1116</v>
      </c>
      <c r="V13" s="362" t="s">
        <v>1117</v>
      </c>
      <c r="W13" s="360" t="s">
        <v>1118</v>
      </c>
      <c r="X13" s="360" t="s">
        <v>1119</v>
      </c>
      <c r="Y13" s="360" t="s">
        <v>321</v>
      </c>
      <c r="Z13" s="363" t="s">
        <v>113</v>
      </c>
      <c r="AA13" s="359" t="s">
        <v>1120</v>
      </c>
      <c r="AB13" s="363" t="s">
        <v>115</v>
      </c>
      <c r="AC13" s="363" t="s">
        <v>243</v>
      </c>
      <c r="AD13" s="363" t="s">
        <v>148</v>
      </c>
      <c r="AE13" s="363" t="s">
        <v>140</v>
      </c>
      <c r="AF13" s="364">
        <v>18</v>
      </c>
      <c r="AG13" s="363">
        <v>2022</v>
      </c>
      <c r="AH13" s="363">
        <v>2021</v>
      </c>
      <c r="AI13" s="363" t="s">
        <v>119</v>
      </c>
      <c r="AJ13" s="363" t="s">
        <v>120</v>
      </c>
      <c r="AK13" s="308" t="s">
        <v>1121</v>
      </c>
      <c r="AL13" s="308" t="s">
        <v>1122</v>
      </c>
      <c r="AM13" s="365" t="s">
        <v>321</v>
      </c>
      <c r="AN13" s="366" t="s">
        <v>1123</v>
      </c>
      <c r="AO13" s="308" t="s">
        <v>1124</v>
      </c>
      <c r="AP13" s="308" t="s">
        <v>1121</v>
      </c>
      <c r="AQ13" s="308" t="s">
        <v>160</v>
      </c>
      <c r="AR13" s="367" t="s">
        <v>1125</v>
      </c>
      <c r="AS13" s="362" t="s">
        <v>321</v>
      </c>
      <c r="AT13" s="367" t="s">
        <v>1126</v>
      </c>
      <c r="AU13" s="536">
        <v>3</v>
      </c>
      <c r="AV13" s="537">
        <v>3</v>
      </c>
      <c r="AW13" s="544" t="s">
        <v>1127</v>
      </c>
      <c r="AX13" s="544" t="s">
        <v>1128</v>
      </c>
      <c r="AY13" s="365"/>
      <c r="AZ13" s="365"/>
      <c r="BA13" s="368"/>
      <c r="BB13" s="368"/>
      <c r="BC13" s="365"/>
      <c r="BD13" s="365"/>
      <c r="BE13" s="369"/>
      <c r="BF13" s="369"/>
      <c r="BG13" s="370"/>
      <c r="BH13" s="365"/>
      <c r="BI13" s="371"/>
      <c r="BJ13" s="371"/>
    </row>
    <row r="14" spans="1:63" s="381" customFormat="1" ht="228.75" customHeight="1" x14ac:dyDescent="0.25">
      <c r="B14" s="356">
        <v>2</v>
      </c>
      <c r="C14" s="357" t="s">
        <v>1129</v>
      </c>
      <c r="D14" s="358">
        <v>0.05</v>
      </c>
      <c r="E14" s="78">
        <v>0.3</v>
      </c>
      <c r="F14" s="78" t="s">
        <v>1130</v>
      </c>
      <c r="G14" s="360">
        <v>1</v>
      </c>
      <c r="H14" s="78">
        <v>0.4</v>
      </c>
      <c r="I14" s="78"/>
      <c r="J14" s="360">
        <f>IF(ISERROR(I14/H14),"",(I14/H14))</f>
        <v>0</v>
      </c>
      <c r="K14" s="78">
        <v>0.2</v>
      </c>
      <c r="L14" s="78"/>
      <c r="M14" s="360">
        <f>IF(ISERROR(L14/K14),"",(L14/K14))</f>
        <v>0</v>
      </c>
      <c r="N14" s="78">
        <v>0.1</v>
      </c>
      <c r="O14" s="78"/>
      <c r="P14" s="360">
        <f>IF(ISERROR(O14/N14),"",(O14/N14))</f>
        <v>0</v>
      </c>
      <c r="Q14" s="757">
        <v>0.3</v>
      </c>
      <c r="R14" s="757">
        <v>0.3</v>
      </c>
      <c r="S14" s="361">
        <f t="shared" ref="S14:S19" si="1">IF((IF(ISERROR(R14/Q14),0,(R14/Q14)))&gt;1,1,(IF(ISERROR(R14/Q14),0,(R14/Q14))))</f>
        <v>1</v>
      </c>
      <c r="T14" s="361">
        <f>S14*D14/4</f>
        <v>1.2500000000000001E-2</v>
      </c>
      <c r="U14" s="362" t="s">
        <v>1131</v>
      </c>
      <c r="V14" s="362" t="s">
        <v>1132</v>
      </c>
      <c r="W14" s="360" t="s">
        <v>1133</v>
      </c>
      <c r="X14" s="360" t="s">
        <v>1134</v>
      </c>
      <c r="Y14" s="360" t="s">
        <v>321</v>
      </c>
      <c r="Z14" s="363" t="s">
        <v>113</v>
      </c>
      <c r="AA14" s="372" t="s">
        <v>1135</v>
      </c>
      <c r="AB14" s="363" t="s">
        <v>115</v>
      </c>
      <c r="AC14" s="363" t="s">
        <v>243</v>
      </c>
      <c r="AD14" s="363" t="s">
        <v>148</v>
      </c>
      <c r="AE14" s="363" t="s">
        <v>140</v>
      </c>
      <c r="AF14" s="364">
        <v>6</v>
      </c>
      <c r="AG14" s="363">
        <v>2022</v>
      </c>
      <c r="AH14" s="363">
        <v>2021</v>
      </c>
      <c r="AI14" s="363" t="s">
        <v>119</v>
      </c>
      <c r="AJ14" s="363" t="s">
        <v>120</v>
      </c>
      <c r="AK14" s="308" t="s">
        <v>1121</v>
      </c>
      <c r="AL14" s="308" t="s">
        <v>1122</v>
      </c>
      <c r="AM14" s="365" t="s">
        <v>321</v>
      </c>
      <c r="AN14" s="366" t="s">
        <v>1136</v>
      </c>
      <c r="AO14" s="308" t="s">
        <v>1124</v>
      </c>
      <c r="AP14" s="308" t="s">
        <v>1121</v>
      </c>
      <c r="AQ14" s="308" t="s">
        <v>160</v>
      </c>
      <c r="AR14" s="367" t="s">
        <v>1125</v>
      </c>
      <c r="AS14" s="362" t="s">
        <v>321</v>
      </c>
      <c r="AT14" s="367" t="s">
        <v>1126</v>
      </c>
      <c r="AU14" s="538">
        <v>0.3</v>
      </c>
      <c r="AV14" s="539">
        <v>0.3</v>
      </c>
      <c r="AW14" s="545" t="s">
        <v>1137</v>
      </c>
      <c r="AX14" s="545" t="s">
        <v>1138</v>
      </c>
      <c r="AY14" s="365"/>
      <c r="AZ14" s="365"/>
      <c r="BA14" s="373"/>
      <c r="BB14" s="373"/>
      <c r="BC14" s="365"/>
      <c r="BD14" s="365"/>
      <c r="BE14" s="369"/>
      <c r="BF14" s="369"/>
      <c r="BG14" s="365"/>
      <c r="BH14" s="365"/>
      <c r="BI14" s="374"/>
      <c r="BJ14" s="369"/>
    </row>
    <row r="15" spans="1:63" s="381" customFormat="1" ht="135" x14ac:dyDescent="0.25">
      <c r="B15" s="356">
        <v>3</v>
      </c>
      <c r="C15" s="362" t="s">
        <v>1139</v>
      </c>
      <c r="D15" s="358">
        <v>0.05</v>
      </c>
      <c r="E15" s="78">
        <v>0.1</v>
      </c>
      <c r="F15" s="78" t="s">
        <v>1140</v>
      </c>
      <c r="G15" s="360">
        <v>1</v>
      </c>
      <c r="H15" s="78">
        <v>0.25</v>
      </c>
      <c r="I15" s="78"/>
      <c r="J15" s="360">
        <f t="shared" ref="J15:J19" si="2">IF(ISERROR(I15/H15),"",(I15/H15))</f>
        <v>0</v>
      </c>
      <c r="K15" s="78">
        <v>0.25</v>
      </c>
      <c r="L15" s="78"/>
      <c r="M15" s="360">
        <f t="shared" ref="M15:M19" si="3">IF(ISERROR(L15/K15),"",(L15/K15))</f>
        <v>0</v>
      </c>
      <c r="N15" s="78">
        <v>0.4</v>
      </c>
      <c r="O15" s="78"/>
      <c r="P15" s="360">
        <f t="shared" ref="P15:P19" si="4">IF(ISERROR(O15/N15),"",(O15/N15))</f>
        <v>0</v>
      </c>
      <c r="Q15" s="359">
        <f t="shared" ref="Q15:Q17" si="5">SUM(E15,H15,K15,N15)</f>
        <v>1</v>
      </c>
      <c r="R15" s="359">
        <v>1</v>
      </c>
      <c r="S15" s="361">
        <f t="shared" si="1"/>
        <v>1</v>
      </c>
      <c r="T15" s="361">
        <f>S15*D15/4</f>
        <v>1.2500000000000001E-2</v>
      </c>
      <c r="U15" s="362" t="s">
        <v>1141</v>
      </c>
      <c r="V15" s="362" t="s">
        <v>1142</v>
      </c>
      <c r="W15" s="373" t="s">
        <v>1141</v>
      </c>
      <c r="X15" s="373" t="s">
        <v>1143</v>
      </c>
      <c r="Y15" s="360" t="s">
        <v>321</v>
      </c>
      <c r="Z15" s="363" t="s">
        <v>113</v>
      </c>
      <c r="AA15" s="359" t="s">
        <v>1144</v>
      </c>
      <c r="AB15" s="363" t="s">
        <v>115</v>
      </c>
      <c r="AC15" s="363" t="s">
        <v>243</v>
      </c>
      <c r="AD15" s="363" t="s">
        <v>116</v>
      </c>
      <c r="AE15" s="363" t="s">
        <v>140</v>
      </c>
      <c r="AF15" s="364">
        <v>19</v>
      </c>
      <c r="AG15" s="363">
        <v>2022</v>
      </c>
      <c r="AH15" s="363">
        <v>2021</v>
      </c>
      <c r="AI15" s="363" t="s">
        <v>119</v>
      </c>
      <c r="AJ15" s="363" t="s">
        <v>120</v>
      </c>
      <c r="AK15" s="308" t="s">
        <v>1121</v>
      </c>
      <c r="AL15" s="308" t="s">
        <v>1122</v>
      </c>
      <c r="AM15" s="375" t="s">
        <v>321</v>
      </c>
      <c r="AN15" s="366" t="s">
        <v>1123</v>
      </c>
      <c r="AO15" s="308" t="s">
        <v>1124</v>
      </c>
      <c r="AP15" s="308" t="s">
        <v>1121</v>
      </c>
      <c r="AQ15" s="308" t="s">
        <v>160</v>
      </c>
      <c r="AR15" s="367" t="s">
        <v>1125</v>
      </c>
      <c r="AS15" s="362" t="s">
        <v>321</v>
      </c>
      <c r="AT15" s="367" t="s">
        <v>1126</v>
      </c>
      <c r="AU15" s="538">
        <v>0.1</v>
      </c>
      <c r="AV15" s="539">
        <v>0.1</v>
      </c>
      <c r="AW15" s="545" t="s">
        <v>1145</v>
      </c>
      <c r="AX15" s="545" t="s">
        <v>1146</v>
      </c>
      <c r="AY15" s="365"/>
      <c r="AZ15" s="365"/>
      <c r="BA15" s="373"/>
      <c r="BB15" s="373"/>
      <c r="BC15" s="365"/>
      <c r="BD15" s="365"/>
      <c r="BE15" s="374"/>
      <c r="BF15" s="369"/>
      <c r="BG15" s="365"/>
      <c r="BH15" s="365"/>
      <c r="BI15" s="374"/>
      <c r="BJ15" s="369"/>
    </row>
    <row r="16" spans="1:63" s="381" customFormat="1" ht="240.75" customHeight="1" x14ac:dyDescent="0.25">
      <c r="B16" s="356">
        <v>4</v>
      </c>
      <c r="C16" s="362" t="s">
        <v>1147</v>
      </c>
      <c r="D16" s="358">
        <v>0.1</v>
      </c>
      <c r="E16" s="267">
        <v>3</v>
      </c>
      <c r="F16" s="267">
        <v>3</v>
      </c>
      <c r="G16" s="360">
        <f t="shared" ref="G16:G19" si="6">IF(ISERROR(F16/E16),"",(F16/E16))</f>
        <v>1</v>
      </c>
      <c r="H16" s="279">
        <v>6</v>
      </c>
      <c r="I16" s="78"/>
      <c r="J16" s="360">
        <f t="shared" si="2"/>
        <v>0</v>
      </c>
      <c r="K16" s="279">
        <v>6</v>
      </c>
      <c r="L16" s="78"/>
      <c r="M16" s="360">
        <f t="shared" si="3"/>
        <v>0</v>
      </c>
      <c r="N16" s="279">
        <v>6</v>
      </c>
      <c r="O16" s="78"/>
      <c r="P16" s="360">
        <f t="shared" si="4"/>
        <v>0</v>
      </c>
      <c r="Q16" s="359">
        <f t="shared" si="5"/>
        <v>21</v>
      </c>
      <c r="R16" s="359">
        <f t="shared" ref="R16:R17" si="7">SUM(F16,I16,L16,O16)</f>
        <v>3</v>
      </c>
      <c r="S16" s="361">
        <f t="shared" si="1"/>
        <v>0.14285714285714285</v>
      </c>
      <c r="T16" s="361">
        <f t="shared" ref="T16:T17" si="8">S16*D16</f>
        <v>1.4285714285714285E-2</v>
      </c>
      <c r="U16" s="362" t="s">
        <v>1148</v>
      </c>
      <c r="V16" s="362" t="s">
        <v>1149</v>
      </c>
      <c r="W16" s="373" t="s">
        <v>1148</v>
      </c>
      <c r="X16" s="373" t="s">
        <v>1150</v>
      </c>
      <c r="Y16" s="360" t="s">
        <v>321</v>
      </c>
      <c r="Z16" s="363" t="s">
        <v>113</v>
      </c>
      <c r="AA16" s="359" t="s">
        <v>1151</v>
      </c>
      <c r="AB16" s="363" t="s">
        <v>115</v>
      </c>
      <c r="AC16" s="363" t="s">
        <v>243</v>
      </c>
      <c r="AD16" s="363" t="s">
        <v>148</v>
      </c>
      <c r="AE16" s="363" t="s">
        <v>140</v>
      </c>
      <c r="AF16" s="364">
        <v>0</v>
      </c>
      <c r="AG16" s="363">
        <v>2022</v>
      </c>
      <c r="AH16" s="363">
        <v>2021</v>
      </c>
      <c r="AI16" s="363" t="s">
        <v>119</v>
      </c>
      <c r="AJ16" s="363" t="s">
        <v>120</v>
      </c>
      <c r="AK16" s="308" t="s">
        <v>1121</v>
      </c>
      <c r="AL16" s="308" t="s">
        <v>1122</v>
      </c>
      <c r="AM16" s="375" t="s">
        <v>321</v>
      </c>
      <c r="AN16" s="366" t="s">
        <v>1136</v>
      </c>
      <c r="AO16" s="308" t="s">
        <v>1124</v>
      </c>
      <c r="AP16" s="308" t="s">
        <v>1121</v>
      </c>
      <c r="AQ16" s="308" t="s">
        <v>160</v>
      </c>
      <c r="AR16" s="367" t="s">
        <v>1125</v>
      </c>
      <c r="AS16" s="362" t="s">
        <v>321</v>
      </c>
      <c r="AT16" s="367" t="s">
        <v>1126</v>
      </c>
      <c r="AU16" s="541">
        <v>3</v>
      </c>
      <c r="AV16" s="540">
        <v>3</v>
      </c>
      <c r="AW16" s="545" t="s">
        <v>1152</v>
      </c>
      <c r="AX16" s="545" t="s">
        <v>1153</v>
      </c>
      <c r="AY16" s="365"/>
      <c r="AZ16" s="365"/>
      <c r="BA16" s="373"/>
      <c r="BB16" s="373"/>
      <c r="BC16" s="365"/>
      <c r="BD16" s="365"/>
      <c r="BE16" s="374"/>
      <c r="BF16" s="369"/>
      <c r="BG16" s="365"/>
      <c r="BH16" s="365"/>
      <c r="BI16" s="374"/>
      <c r="BJ16" s="369"/>
    </row>
    <row r="17" spans="2:66" s="381" customFormat="1" ht="204.75" customHeight="1" x14ac:dyDescent="0.25">
      <c r="B17" s="356">
        <v>5</v>
      </c>
      <c r="C17" s="362" t="s">
        <v>1154</v>
      </c>
      <c r="D17" s="358">
        <v>0.03</v>
      </c>
      <c r="E17" s="267">
        <v>0</v>
      </c>
      <c r="F17" s="78"/>
      <c r="G17" s="360" t="str">
        <f t="shared" si="6"/>
        <v/>
      </c>
      <c r="H17" s="267">
        <v>6</v>
      </c>
      <c r="I17" s="78"/>
      <c r="J17" s="360">
        <f t="shared" si="2"/>
        <v>0</v>
      </c>
      <c r="K17" s="267">
        <v>6</v>
      </c>
      <c r="L17" s="78"/>
      <c r="M17" s="360">
        <f t="shared" si="3"/>
        <v>0</v>
      </c>
      <c r="N17" s="267">
        <v>6</v>
      </c>
      <c r="O17" s="78"/>
      <c r="P17" s="360">
        <f t="shared" si="4"/>
        <v>0</v>
      </c>
      <c r="Q17" s="359">
        <f t="shared" si="5"/>
        <v>18</v>
      </c>
      <c r="R17" s="359">
        <f t="shared" si="7"/>
        <v>0</v>
      </c>
      <c r="S17" s="361">
        <f t="shared" si="1"/>
        <v>0</v>
      </c>
      <c r="T17" s="361">
        <f t="shared" si="8"/>
        <v>0</v>
      </c>
      <c r="U17" s="362" t="s">
        <v>1155</v>
      </c>
      <c r="V17" s="362" t="s">
        <v>1156</v>
      </c>
      <c r="W17" s="373" t="s">
        <v>1155</v>
      </c>
      <c r="X17" s="373" t="s">
        <v>1157</v>
      </c>
      <c r="Y17" s="360" t="s">
        <v>321</v>
      </c>
      <c r="Z17" s="363" t="s">
        <v>113</v>
      </c>
      <c r="AA17" s="359" t="s">
        <v>1158</v>
      </c>
      <c r="AB17" s="363" t="s">
        <v>115</v>
      </c>
      <c r="AC17" s="363" t="s">
        <v>243</v>
      </c>
      <c r="AD17" s="363" t="s">
        <v>148</v>
      </c>
      <c r="AE17" s="363" t="s">
        <v>140</v>
      </c>
      <c r="AF17" s="364">
        <v>0</v>
      </c>
      <c r="AG17" s="363">
        <v>2022</v>
      </c>
      <c r="AH17" s="363">
        <v>2021</v>
      </c>
      <c r="AI17" s="363" t="s">
        <v>119</v>
      </c>
      <c r="AJ17" s="363" t="s">
        <v>120</v>
      </c>
      <c r="AK17" s="308" t="s">
        <v>1121</v>
      </c>
      <c r="AL17" s="308" t="s">
        <v>1122</v>
      </c>
      <c r="AM17" s="375" t="s">
        <v>321</v>
      </c>
      <c r="AN17" s="366" t="s">
        <v>1123</v>
      </c>
      <c r="AO17" s="308" t="s">
        <v>1124</v>
      </c>
      <c r="AP17" s="308" t="s">
        <v>1121</v>
      </c>
      <c r="AQ17" s="308" t="s">
        <v>160</v>
      </c>
      <c r="AR17" s="367" t="s">
        <v>1125</v>
      </c>
      <c r="AS17" s="362" t="s">
        <v>321</v>
      </c>
      <c r="AT17" s="367" t="s">
        <v>1126</v>
      </c>
      <c r="AU17" s="541">
        <v>0</v>
      </c>
      <c r="AV17" s="540">
        <v>0</v>
      </c>
      <c r="AW17" s="546" t="s">
        <v>1159</v>
      </c>
      <c r="AX17" s="546" t="s">
        <v>1160</v>
      </c>
      <c r="AY17" s="365"/>
      <c r="AZ17" s="365"/>
      <c r="BA17" s="373"/>
      <c r="BB17" s="373"/>
      <c r="BC17" s="365"/>
      <c r="BD17" s="365"/>
      <c r="BE17" s="374"/>
      <c r="BF17" s="369"/>
      <c r="BG17" s="365"/>
      <c r="BH17" s="365"/>
      <c r="BI17" s="374"/>
      <c r="BJ17" s="369"/>
    </row>
    <row r="18" spans="2:66" s="381" customFormat="1" ht="102.75" customHeight="1" x14ac:dyDescent="0.25">
      <c r="B18" s="356">
        <v>6</v>
      </c>
      <c r="C18" s="362" t="s">
        <v>1161</v>
      </c>
      <c r="D18" s="358">
        <v>0.06</v>
      </c>
      <c r="E18" s="78">
        <v>0.1</v>
      </c>
      <c r="F18" s="757">
        <v>0.1</v>
      </c>
      <c r="G18" s="360">
        <f t="shared" si="6"/>
        <v>1</v>
      </c>
      <c r="H18" s="78">
        <v>0.3</v>
      </c>
      <c r="I18" s="359"/>
      <c r="J18" s="360">
        <f t="shared" si="2"/>
        <v>0</v>
      </c>
      <c r="K18" s="78">
        <v>0.3</v>
      </c>
      <c r="L18" s="359"/>
      <c r="M18" s="360">
        <f t="shared" si="3"/>
        <v>0</v>
      </c>
      <c r="N18" s="78">
        <v>0.3</v>
      </c>
      <c r="O18" s="359"/>
      <c r="P18" s="360">
        <f t="shared" si="4"/>
        <v>0</v>
      </c>
      <c r="Q18" s="757">
        <v>0.1</v>
      </c>
      <c r="R18" s="757">
        <v>0.1</v>
      </c>
      <c r="S18" s="361">
        <f t="shared" si="1"/>
        <v>1</v>
      </c>
      <c r="T18" s="361">
        <f>S18*D18/4</f>
        <v>1.4999999999999999E-2</v>
      </c>
      <c r="U18" s="362" t="s">
        <v>1162</v>
      </c>
      <c r="V18" s="362" t="s">
        <v>1163</v>
      </c>
      <c r="W18" s="373" t="s">
        <v>1162</v>
      </c>
      <c r="X18" s="373" t="s">
        <v>1164</v>
      </c>
      <c r="Y18" s="360" t="s">
        <v>321</v>
      </c>
      <c r="Z18" s="363" t="s">
        <v>113</v>
      </c>
      <c r="AA18" s="359" t="s">
        <v>1165</v>
      </c>
      <c r="AB18" s="363" t="s">
        <v>115</v>
      </c>
      <c r="AC18" s="363" t="s">
        <v>243</v>
      </c>
      <c r="AD18" s="363" t="s">
        <v>148</v>
      </c>
      <c r="AE18" s="363" t="s">
        <v>140</v>
      </c>
      <c r="AF18" s="364">
        <v>0</v>
      </c>
      <c r="AG18" s="363">
        <v>2022</v>
      </c>
      <c r="AH18" s="363">
        <v>2021</v>
      </c>
      <c r="AI18" s="363" t="s">
        <v>119</v>
      </c>
      <c r="AJ18" s="363" t="s">
        <v>120</v>
      </c>
      <c r="AK18" s="308" t="s">
        <v>1121</v>
      </c>
      <c r="AL18" s="308" t="s">
        <v>1122</v>
      </c>
      <c r="AM18" s="375" t="s">
        <v>321</v>
      </c>
      <c r="AN18" s="366" t="s">
        <v>1166</v>
      </c>
      <c r="AO18" s="308" t="s">
        <v>1124</v>
      </c>
      <c r="AP18" s="308" t="s">
        <v>1121</v>
      </c>
      <c r="AQ18" s="308" t="s">
        <v>160</v>
      </c>
      <c r="AR18" s="367" t="s">
        <v>1125</v>
      </c>
      <c r="AS18" s="362" t="s">
        <v>321</v>
      </c>
      <c r="AT18" s="367" t="s">
        <v>1126</v>
      </c>
      <c r="AU18" s="541">
        <v>10</v>
      </c>
      <c r="AV18" s="543">
        <v>0.1</v>
      </c>
      <c r="AW18" s="546" t="s">
        <v>1167</v>
      </c>
      <c r="AX18" s="546" t="s">
        <v>1168</v>
      </c>
      <c r="AY18" s="365"/>
      <c r="AZ18" s="365"/>
      <c r="BA18" s="362"/>
      <c r="BB18" s="373"/>
      <c r="BC18" s="365"/>
      <c r="BD18" s="365"/>
      <c r="BE18" s="374"/>
      <c r="BF18" s="369"/>
      <c r="BG18" s="365"/>
      <c r="BH18" s="365"/>
      <c r="BI18" s="371"/>
      <c r="BJ18" s="371"/>
    </row>
    <row r="19" spans="2:66" s="381" customFormat="1" ht="216" customHeight="1" x14ac:dyDescent="0.25">
      <c r="B19" s="356">
        <v>7</v>
      </c>
      <c r="C19" s="362" t="s">
        <v>1169</v>
      </c>
      <c r="D19" s="358">
        <v>0.01</v>
      </c>
      <c r="E19" s="78">
        <v>0.1</v>
      </c>
      <c r="F19" s="757">
        <v>0.1</v>
      </c>
      <c r="G19" s="360">
        <f t="shared" si="6"/>
        <v>1</v>
      </c>
      <c r="H19" s="78">
        <v>0.3</v>
      </c>
      <c r="I19" s="359"/>
      <c r="J19" s="360">
        <f t="shared" si="2"/>
        <v>0</v>
      </c>
      <c r="K19" s="78">
        <v>0.3</v>
      </c>
      <c r="L19" s="359"/>
      <c r="M19" s="360">
        <f t="shared" si="3"/>
        <v>0</v>
      </c>
      <c r="N19" s="78">
        <v>0.3</v>
      </c>
      <c r="O19" s="359"/>
      <c r="P19" s="360">
        <f t="shared" si="4"/>
        <v>0</v>
      </c>
      <c r="Q19" s="757">
        <v>0.1</v>
      </c>
      <c r="R19" s="757">
        <v>0.1</v>
      </c>
      <c r="S19" s="361">
        <f t="shared" si="1"/>
        <v>1</v>
      </c>
      <c r="T19" s="361">
        <f>S19*D19/4</f>
        <v>2.5000000000000001E-3</v>
      </c>
      <c r="U19" s="376" t="s">
        <v>1170</v>
      </c>
      <c r="V19" s="362" t="s">
        <v>1171</v>
      </c>
      <c r="W19" s="360" t="s">
        <v>1172</v>
      </c>
      <c r="X19" s="360" t="s">
        <v>1173</v>
      </c>
      <c r="Y19" s="360" t="s">
        <v>321</v>
      </c>
      <c r="Z19" s="363" t="s">
        <v>113</v>
      </c>
      <c r="AA19" s="359" t="s">
        <v>1174</v>
      </c>
      <c r="AB19" s="363" t="s">
        <v>115</v>
      </c>
      <c r="AC19" s="363" t="s">
        <v>243</v>
      </c>
      <c r="AD19" s="363" t="s">
        <v>148</v>
      </c>
      <c r="AE19" s="363" t="s">
        <v>140</v>
      </c>
      <c r="AF19" s="364">
        <v>0</v>
      </c>
      <c r="AG19" s="363">
        <v>2022</v>
      </c>
      <c r="AH19" s="363">
        <v>2021</v>
      </c>
      <c r="AI19" s="363" t="s">
        <v>119</v>
      </c>
      <c r="AJ19" s="363" t="s">
        <v>120</v>
      </c>
      <c r="AK19" s="308" t="s">
        <v>1121</v>
      </c>
      <c r="AL19" s="308" t="s">
        <v>1122</v>
      </c>
      <c r="AM19" s="375" t="s">
        <v>321</v>
      </c>
      <c r="AN19" s="366" t="s">
        <v>1175</v>
      </c>
      <c r="AO19" s="308" t="s">
        <v>1124</v>
      </c>
      <c r="AP19" s="308" t="s">
        <v>1121</v>
      </c>
      <c r="AQ19" s="308" t="s">
        <v>160</v>
      </c>
      <c r="AR19" s="367" t="s">
        <v>1125</v>
      </c>
      <c r="AS19" s="362" t="s">
        <v>321</v>
      </c>
      <c r="AT19" s="367" t="s">
        <v>1126</v>
      </c>
      <c r="AU19" s="542">
        <v>0.1</v>
      </c>
      <c r="AV19" s="543">
        <v>0.1</v>
      </c>
      <c r="AW19" s="545" t="s">
        <v>1176</v>
      </c>
      <c r="AX19" s="545" t="s">
        <v>1177</v>
      </c>
      <c r="AY19" s="365"/>
      <c r="AZ19" s="365"/>
      <c r="BA19" s="377"/>
      <c r="BB19" s="373"/>
      <c r="BC19" s="365"/>
      <c r="BD19" s="365"/>
      <c r="BE19" s="374"/>
      <c r="BF19" s="369"/>
      <c r="BG19" s="365"/>
      <c r="BH19" s="365"/>
      <c r="BI19" s="374"/>
      <c r="BJ19" s="371"/>
    </row>
    <row r="20" spans="2:66" s="379" customFormat="1" x14ac:dyDescent="0.25">
      <c r="B20" s="382"/>
      <c r="C20" s="380"/>
      <c r="D20" s="383"/>
      <c r="E20" s="380"/>
      <c r="F20" s="380"/>
      <c r="G20" s="380"/>
      <c r="H20" s="380"/>
      <c r="I20" s="380"/>
      <c r="J20" s="380"/>
      <c r="K20" s="380"/>
      <c r="L20" s="380"/>
      <c r="M20" s="380"/>
      <c r="N20" s="380"/>
      <c r="O20" s="380"/>
      <c r="P20" s="380"/>
      <c r="Q20" s="380"/>
      <c r="R20" s="380"/>
      <c r="S20" s="380"/>
      <c r="T20" s="383"/>
      <c r="U20" s="380"/>
      <c r="V20" s="380"/>
      <c r="W20" s="380"/>
      <c r="X20" s="380"/>
      <c r="Y20" s="380"/>
      <c r="Z20" s="382"/>
      <c r="AA20" s="378"/>
      <c r="AB20" s="380"/>
      <c r="AC20" s="380"/>
      <c r="AD20" s="380"/>
      <c r="AE20" s="380"/>
      <c r="AF20" s="378"/>
      <c r="AG20" s="378"/>
      <c r="AH20" s="378"/>
      <c r="AI20" s="380"/>
      <c r="AJ20" s="380"/>
      <c r="AK20" s="380"/>
      <c r="AL20" s="378"/>
      <c r="AM20" s="378"/>
      <c r="AN20" s="378"/>
      <c r="AO20" s="378"/>
      <c r="AP20" s="380"/>
      <c r="AQ20" s="380"/>
      <c r="AR20" s="378"/>
      <c r="AS20" s="378"/>
      <c r="AT20" s="378"/>
      <c r="AU20" s="378"/>
      <c r="AV20" s="378"/>
      <c r="AW20" s="378"/>
      <c r="AX20" s="378"/>
      <c r="AY20" s="378"/>
      <c r="AZ20" s="378"/>
      <c r="BA20" s="378"/>
      <c r="BB20" s="378"/>
      <c r="BC20" s="378"/>
      <c r="BD20" s="378"/>
      <c r="BE20" s="384"/>
      <c r="BF20" s="378"/>
      <c r="BG20" s="378"/>
      <c r="BH20" s="378"/>
      <c r="BI20" s="378"/>
      <c r="BJ20" s="378"/>
      <c r="BK20" s="378"/>
      <c r="BL20" s="378"/>
      <c r="BM20" s="378"/>
      <c r="BN20" s="378"/>
    </row>
    <row r="21" spans="2:66" s="379" customFormat="1" x14ac:dyDescent="0.25">
      <c r="B21" s="382"/>
      <c r="C21" s="380"/>
      <c r="D21" s="383"/>
      <c r="E21" s="380"/>
      <c r="F21" s="380"/>
      <c r="G21" s="380"/>
      <c r="H21" s="380"/>
      <c r="I21" s="380"/>
      <c r="J21" s="380"/>
      <c r="K21" s="380"/>
      <c r="L21" s="380"/>
      <c r="M21" s="380"/>
      <c r="N21" s="380"/>
      <c r="O21" s="380"/>
      <c r="P21" s="380"/>
      <c r="Q21" s="380"/>
      <c r="R21" s="380"/>
      <c r="S21" s="380"/>
      <c r="T21" s="380"/>
      <c r="U21" s="380"/>
      <c r="V21" s="380"/>
      <c r="W21" s="380"/>
      <c r="X21" s="380"/>
      <c r="Y21" s="380"/>
      <c r="Z21" s="382"/>
      <c r="AA21" s="378"/>
      <c r="AB21" s="380"/>
      <c r="AC21" s="380"/>
      <c r="AD21" s="380"/>
      <c r="AE21" s="380"/>
      <c r="AF21" s="378"/>
      <c r="AG21" s="378"/>
      <c r="AH21" s="378"/>
      <c r="AI21" s="380"/>
      <c r="AJ21" s="380"/>
      <c r="AK21" s="380"/>
      <c r="AL21" s="378"/>
      <c r="AM21" s="378"/>
      <c r="AN21" s="378"/>
      <c r="AO21" s="378"/>
      <c r="AP21" s="380"/>
      <c r="AQ21" s="380"/>
      <c r="AR21" s="378"/>
      <c r="AS21" s="378"/>
      <c r="AT21" s="378"/>
      <c r="AU21" s="378"/>
      <c r="AV21" s="378"/>
      <c r="AW21" s="378"/>
      <c r="AX21" s="378"/>
      <c r="AY21" s="378"/>
      <c r="AZ21" s="378"/>
      <c r="BA21" s="378"/>
      <c r="BB21" s="378"/>
      <c r="BC21" s="378"/>
      <c r="BD21" s="378"/>
      <c r="BE21" s="384"/>
      <c r="BF21" s="378"/>
      <c r="BG21" s="378"/>
      <c r="BH21" s="378"/>
      <c r="BI21" s="378"/>
      <c r="BJ21" s="378"/>
      <c r="BK21" s="378"/>
      <c r="BL21" s="378"/>
      <c r="BM21" s="378"/>
      <c r="BN21" s="378"/>
    </row>
    <row r="22" spans="2:66" s="379" customFormat="1" x14ac:dyDescent="0.25">
      <c r="B22" s="382"/>
      <c r="C22" s="385"/>
      <c r="D22" s="383"/>
      <c r="E22" s="380"/>
      <c r="F22" s="380"/>
      <c r="G22" s="380"/>
      <c r="H22" s="380"/>
      <c r="I22" s="380"/>
      <c r="J22" s="380"/>
      <c r="K22" s="380"/>
      <c r="L22" s="380"/>
      <c r="M22" s="380"/>
      <c r="N22" s="380"/>
      <c r="O22" s="380"/>
      <c r="P22" s="380"/>
      <c r="Q22" s="380"/>
      <c r="R22" s="380"/>
      <c r="S22" s="380"/>
      <c r="T22" s="380"/>
      <c r="U22" s="380"/>
      <c r="V22" s="380"/>
      <c r="W22" s="380"/>
      <c r="X22" s="380"/>
      <c r="Y22" s="380"/>
      <c r="Z22" s="382"/>
      <c r="AA22" s="378"/>
      <c r="AB22" s="380"/>
      <c r="AC22" s="380"/>
      <c r="AD22" s="380"/>
      <c r="AE22" s="380"/>
      <c r="AF22" s="378"/>
      <c r="AG22" s="378"/>
      <c r="AH22" s="378"/>
      <c r="AI22" s="380"/>
      <c r="AJ22" s="380"/>
      <c r="AK22" s="380"/>
      <c r="AL22" s="378"/>
      <c r="AM22" s="378"/>
      <c r="AN22" s="378"/>
      <c r="AO22" s="378"/>
      <c r="AP22" s="380"/>
      <c r="AQ22" s="380"/>
      <c r="AR22" s="378"/>
      <c r="AS22" s="378"/>
      <c r="AT22" s="378"/>
      <c r="BE22" s="386"/>
      <c r="BK22" s="378"/>
    </row>
    <row r="23" spans="2:66" s="379" customFormat="1" x14ac:dyDescent="0.25">
      <c r="B23" s="382"/>
      <c r="C23" s="380"/>
      <c r="D23" s="383"/>
      <c r="E23" s="380"/>
      <c r="F23" s="380"/>
      <c r="G23" s="380"/>
      <c r="H23" s="380"/>
      <c r="I23" s="380"/>
      <c r="J23" s="380"/>
      <c r="K23" s="380"/>
      <c r="L23" s="380"/>
      <c r="M23" s="380"/>
      <c r="N23" s="380"/>
      <c r="O23" s="380"/>
      <c r="P23" s="380"/>
      <c r="Q23" s="380"/>
      <c r="R23" s="380"/>
      <c r="S23" s="380"/>
      <c r="T23" s="380"/>
      <c r="U23" s="380"/>
      <c r="V23" s="380"/>
      <c r="W23" s="380"/>
      <c r="X23" s="380"/>
      <c r="Y23" s="380"/>
      <c r="Z23" s="382"/>
      <c r="AA23" s="378"/>
      <c r="AB23" s="380"/>
      <c r="AC23" s="380"/>
      <c r="AD23" s="380"/>
      <c r="AE23" s="380"/>
      <c r="AF23" s="378"/>
      <c r="AG23" s="378"/>
      <c r="AH23" s="378"/>
      <c r="AI23" s="380"/>
      <c r="AJ23" s="380"/>
      <c r="AK23" s="380"/>
      <c r="AL23" s="378"/>
      <c r="AM23" s="378"/>
      <c r="AN23" s="378"/>
      <c r="AO23" s="378"/>
      <c r="AP23" s="380"/>
      <c r="AQ23" s="380"/>
      <c r="AR23" s="378"/>
      <c r="AS23" s="378"/>
      <c r="AT23" s="378"/>
      <c r="BE23" s="387"/>
      <c r="BK23" s="378"/>
    </row>
    <row r="24" spans="2:66" s="379" customFormat="1" x14ac:dyDescent="0.25">
      <c r="B24" s="382"/>
      <c r="C24" s="380"/>
      <c r="D24" s="383"/>
      <c r="E24" s="380"/>
      <c r="F24" s="380"/>
      <c r="G24" s="380"/>
      <c r="H24" s="380"/>
      <c r="I24" s="380"/>
      <c r="J24" s="380"/>
      <c r="K24" s="380"/>
      <c r="L24" s="380"/>
      <c r="M24" s="380"/>
      <c r="N24" s="380"/>
      <c r="O24" s="380"/>
      <c r="P24" s="380"/>
      <c r="Q24" s="380"/>
      <c r="R24" s="380"/>
      <c r="S24" s="380"/>
      <c r="T24" s="380"/>
      <c r="U24" s="380"/>
      <c r="V24" s="380"/>
      <c r="W24" s="380"/>
      <c r="X24" s="380"/>
      <c r="Y24" s="380"/>
      <c r="Z24" s="382"/>
      <c r="AA24" s="378"/>
      <c r="AB24" s="380"/>
      <c r="AC24" s="380"/>
      <c r="AD24" s="380"/>
      <c r="AE24" s="380"/>
      <c r="AF24" s="378"/>
      <c r="AG24" s="378"/>
      <c r="AH24" s="378"/>
      <c r="AI24" s="380"/>
      <c r="AJ24" s="380"/>
      <c r="AK24" s="380"/>
      <c r="AL24" s="378"/>
      <c r="AM24" s="378"/>
      <c r="AN24" s="378"/>
      <c r="AO24" s="378"/>
      <c r="AP24" s="380"/>
      <c r="AQ24" s="380"/>
      <c r="AR24" s="378"/>
      <c r="AS24" s="378"/>
      <c r="AT24" s="378"/>
      <c r="BE24" s="386"/>
      <c r="BK24" s="378"/>
    </row>
    <row r="25" spans="2:66" s="379" customFormat="1" x14ac:dyDescent="0.25">
      <c r="B25" s="382"/>
      <c r="C25" s="380"/>
      <c r="D25" s="383"/>
      <c r="E25" s="380"/>
      <c r="F25" s="380"/>
      <c r="G25" s="380"/>
      <c r="H25" s="380"/>
      <c r="I25" s="380"/>
      <c r="J25" s="380"/>
      <c r="K25" s="380"/>
      <c r="L25" s="380"/>
      <c r="M25" s="380"/>
      <c r="N25" s="380"/>
      <c r="O25" s="380"/>
      <c r="P25" s="380"/>
      <c r="Q25" s="380"/>
      <c r="R25" s="380"/>
      <c r="S25" s="380"/>
      <c r="T25" s="380"/>
      <c r="U25" s="380"/>
      <c r="V25" s="380"/>
      <c r="W25" s="380"/>
      <c r="X25" s="380"/>
      <c r="Y25" s="380"/>
      <c r="Z25" s="382"/>
      <c r="AA25" s="378"/>
      <c r="AB25" s="380"/>
      <c r="AC25" s="380"/>
      <c r="AD25" s="380"/>
      <c r="AE25" s="380"/>
      <c r="AF25" s="378"/>
      <c r="AG25" s="378"/>
      <c r="AH25" s="378"/>
      <c r="AI25" s="380"/>
      <c r="AJ25" s="380"/>
      <c r="AK25" s="380"/>
      <c r="AL25" s="378"/>
      <c r="AM25" s="378"/>
      <c r="AN25" s="378"/>
      <c r="AO25" s="378"/>
      <c r="AP25" s="380"/>
      <c r="AQ25" s="380"/>
      <c r="AR25" s="378"/>
      <c r="AS25" s="378"/>
      <c r="AT25" s="378"/>
      <c r="BE25" s="386"/>
      <c r="BK25" s="378"/>
    </row>
    <row r="26" spans="2:66" s="379" customFormat="1" x14ac:dyDescent="0.25">
      <c r="B26" s="382"/>
      <c r="C26" s="380"/>
      <c r="D26" s="383"/>
      <c r="E26" s="380"/>
      <c r="F26" s="380"/>
      <c r="G26" s="380"/>
      <c r="H26" s="380"/>
      <c r="I26" s="380"/>
      <c r="J26" s="380"/>
      <c r="K26" s="380"/>
      <c r="L26" s="380"/>
      <c r="M26" s="380"/>
      <c r="N26" s="380"/>
      <c r="O26" s="380"/>
      <c r="P26" s="380"/>
      <c r="Q26" s="380"/>
      <c r="R26" s="380"/>
      <c r="S26" s="380"/>
      <c r="T26" s="380"/>
      <c r="U26" s="380"/>
      <c r="V26" s="380"/>
      <c r="W26" s="380"/>
      <c r="X26" s="380"/>
      <c r="Y26" s="380"/>
      <c r="Z26" s="382"/>
      <c r="AA26" s="378"/>
      <c r="AB26" s="380"/>
      <c r="AC26" s="380"/>
      <c r="AD26" s="380"/>
      <c r="AE26" s="380"/>
      <c r="AF26" s="378"/>
      <c r="AG26" s="378"/>
      <c r="AH26" s="378"/>
      <c r="AI26" s="380"/>
      <c r="AJ26" s="380"/>
      <c r="AK26" s="380"/>
      <c r="AL26" s="378"/>
      <c r="AM26" s="378"/>
      <c r="AN26" s="378"/>
      <c r="AO26" s="378"/>
      <c r="AP26" s="380"/>
      <c r="AQ26" s="380"/>
      <c r="AR26" s="378"/>
      <c r="AS26" s="378"/>
      <c r="AT26" s="378"/>
      <c r="BE26" s="386"/>
      <c r="BK26" s="378"/>
    </row>
    <row r="27" spans="2:66" s="379" customFormat="1" x14ac:dyDescent="0.25">
      <c r="B27" s="382"/>
      <c r="C27" s="380"/>
      <c r="D27" s="383"/>
      <c r="E27" s="380"/>
      <c r="F27" s="380"/>
      <c r="G27" s="380"/>
      <c r="H27" s="380"/>
      <c r="I27" s="380"/>
      <c r="J27" s="380"/>
      <c r="K27" s="380"/>
      <c r="L27" s="380"/>
      <c r="M27" s="380"/>
      <c r="N27" s="380"/>
      <c r="O27" s="380"/>
      <c r="P27" s="380"/>
      <c r="Q27" s="380"/>
      <c r="R27" s="380"/>
      <c r="S27" s="380"/>
      <c r="T27" s="380"/>
      <c r="U27" s="380"/>
      <c r="V27" s="380"/>
      <c r="W27" s="380"/>
      <c r="X27" s="380"/>
      <c r="Y27" s="380"/>
      <c r="Z27" s="382"/>
      <c r="AA27" s="378"/>
      <c r="AB27" s="380"/>
      <c r="AC27" s="380"/>
      <c r="AD27" s="380"/>
      <c r="AE27" s="380"/>
      <c r="AF27" s="378"/>
      <c r="AG27" s="378"/>
      <c r="AH27" s="378"/>
      <c r="AI27" s="380"/>
      <c r="AJ27" s="380"/>
      <c r="AK27" s="380"/>
      <c r="AL27" s="378"/>
      <c r="AM27" s="378"/>
      <c r="AN27" s="378"/>
      <c r="AO27" s="378"/>
      <c r="AP27" s="380"/>
      <c r="AQ27" s="380"/>
      <c r="AR27" s="378"/>
      <c r="AS27" s="378"/>
      <c r="AT27" s="378"/>
      <c r="BE27" s="386"/>
      <c r="BK27" s="378"/>
    </row>
    <row r="28" spans="2:66" s="379" customFormat="1" x14ac:dyDescent="0.25">
      <c r="B28" s="382"/>
      <c r="C28" s="380"/>
      <c r="D28" s="383"/>
      <c r="E28" s="380"/>
      <c r="F28" s="380"/>
      <c r="G28" s="380"/>
      <c r="H28" s="380"/>
      <c r="I28" s="380"/>
      <c r="J28" s="380"/>
      <c r="K28" s="380"/>
      <c r="L28" s="380"/>
      <c r="M28" s="380"/>
      <c r="N28" s="380"/>
      <c r="O28" s="380"/>
      <c r="P28" s="380"/>
      <c r="Q28" s="380"/>
      <c r="R28" s="380"/>
      <c r="S28" s="380"/>
      <c r="T28" s="380"/>
      <c r="U28" s="380"/>
      <c r="V28" s="380"/>
      <c r="W28" s="380"/>
      <c r="X28" s="380"/>
      <c r="Y28" s="380"/>
      <c r="Z28" s="382"/>
      <c r="AA28" s="378"/>
      <c r="AB28" s="380"/>
      <c r="AC28" s="380"/>
      <c r="AD28" s="380"/>
      <c r="AE28" s="380"/>
      <c r="AF28" s="378"/>
      <c r="AG28" s="378"/>
      <c r="AH28" s="378"/>
      <c r="AI28" s="380"/>
      <c r="AJ28" s="380"/>
      <c r="AK28" s="380"/>
      <c r="AL28" s="378"/>
      <c r="AM28" s="378"/>
      <c r="AN28" s="378"/>
      <c r="AO28" s="378"/>
      <c r="AP28" s="380"/>
      <c r="AQ28" s="380"/>
      <c r="AR28" s="378"/>
      <c r="AS28" s="378"/>
      <c r="AT28" s="378"/>
      <c r="BE28" s="386"/>
      <c r="BK28" s="378"/>
    </row>
    <row r="29" spans="2:66" s="379" customFormat="1" x14ac:dyDescent="0.25">
      <c r="B29" s="382"/>
      <c r="C29" s="380"/>
      <c r="D29" s="383"/>
      <c r="E29" s="380"/>
      <c r="F29" s="380"/>
      <c r="G29" s="380"/>
      <c r="H29" s="380"/>
      <c r="I29" s="380"/>
      <c r="J29" s="380"/>
      <c r="K29" s="380"/>
      <c r="L29" s="380"/>
      <c r="M29" s="380"/>
      <c r="N29" s="380"/>
      <c r="O29" s="380"/>
      <c r="P29" s="380"/>
      <c r="Q29" s="380"/>
      <c r="R29" s="380"/>
      <c r="S29" s="380"/>
      <c r="T29" s="380"/>
      <c r="U29" s="380"/>
      <c r="V29" s="380"/>
      <c r="W29" s="380"/>
      <c r="X29" s="380"/>
      <c r="Y29" s="380"/>
      <c r="Z29" s="382"/>
      <c r="AA29" s="378"/>
      <c r="AB29" s="380"/>
      <c r="AC29" s="380"/>
      <c r="AD29" s="380"/>
      <c r="AE29" s="380"/>
      <c r="AF29" s="378"/>
      <c r="AG29" s="378"/>
      <c r="AH29" s="378"/>
      <c r="AI29" s="380"/>
      <c r="AJ29" s="380"/>
      <c r="AK29" s="380"/>
      <c r="AL29" s="378"/>
      <c r="AM29" s="378"/>
      <c r="AN29" s="378"/>
      <c r="AO29" s="378"/>
      <c r="AP29" s="380"/>
      <c r="AQ29" s="380"/>
      <c r="AR29" s="378"/>
      <c r="AS29" s="378"/>
      <c r="AT29" s="378"/>
      <c r="BE29" s="386"/>
      <c r="BK29" s="378"/>
    </row>
    <row r="30" spans="2:66" s="379" customFormat="1" x14ac:dyDescent="0.25">
      <c r="B30" s="382"/>
      <c r="C30" s="355"/>
      <c r="D30" s="383"/>
      <c r="E30" s="380"/>
      <c r="F30" s="380"/>
      <c r="G30" s="380"/>
      <c r="H30" s="380"/>
      <c r="I30" s="380"/>
      <c r="J30" s="380"/>
      <c r="K30" s="380"/>
      <c r="L30" s="380"/>
      <c r="M30" s="380"/>
      <c r="N30" s="380"/>
      <c r="O30" s="380"/>
      <c r="P30" s="380"/>
      <c r="Q30" s="380"/>
      <c r="R30" s="380"/>
      <c r="S30" s="380"/>
      <c r="T30" s="380"/>
      <c r="U30" s="380"/>
      <c r="V30" s="380"/>
      <c r="W30" s="380"/>
      <c r="X30" s="380"/>
      <c r="Y30" s="380"/>
      <c r="Z30" s="382"/>
      <c r="AA30" s="378"/>
      <c r="AB30" s="380"/>
      <c r="AC30" s="380"/>
      <c r="AD30" s="380"/>
      <c r="AE30" s="380"/>
      <c r="AF30" s="378"/>
      <c r="AG30" s="378"/>
      <c r="AH30" s="378"/>
      <c r="AI30" s="380"/>
      <c r="AJ30" s="380"/>
      <c r="AK30" s="380"/>
      <c r="AL30" s="378"/>
      <c r="AM30" s="378"/>
      <c r="AN30" s="378"/>
      <c r="AO30" s="378"/>
      <c r="AP30" s="380"/>
      <c r="AQ30" s="380"/>
      <c r="AR30" s="378"/>
      <c r="AS30" s="378"/>
      <c r="AT30" s="378"/>
      <c r="BK30" s="378"/>
    </row>
    <row r="31" spans="2:66" s="379" customFormat="1" x14ac:dyDescent="0.25">
      <c r="B31" s="382"/>
      <c r="C31" s="380"/>
      <c r="D31" s="383"/>
      <c r="E31" s="380"/>
      <c r="F31" s="380"/>
      <c r="G31" s="380"/>
      <c r="H31" s="380"/>
      <c r="I31" s="380"/>
      <c r="J31" s="380"/>
      <c r="K31" s="380"/>
      <c r="L31" s="380"/>
      <c r="M31" s="380"/>
      <c r="N31" s="380"/>
      <c r="O31" s="380"/>
      <c r="P31" s="380"/>
      <c r="Q31" s="380"/>
      <c r="R31" s="380"/>
      <c r="S31" s="380"/>
      <c r="T31" s="380"/>
      <c r="U31" s="380"/>
      <c r="V31" s="380"/>
      <c r="W31" s="380"/>
      <c r="X31" s="380"/>
      <c r="Y31" s="380"/>
      <c r="Z31" s="382"/>
      <c r="AA31" s="378"/>
      <c r="AB31" s="380"/>
      <c r="AC31" s="380"/>
      <c r="AD31" s="380"/>
      <c r="AE31" s="380"/>
      <c r="AF31" s="378"/>
      <c r="AG31" s="378"/>
      <c r="AH31" s="378"/>
      <c r="AI31" s="380"/>
      <c r="AJ31" s="380"/>
      <c r="AK31" s="380"/>
      <c r="AL31" s="378"/>
      <c r="AM31" s="378"/>
      <c r="AN31" s="378"/>
      <c r="AO31" s="378"/>
      <c r="AP31" s="380"/>
      <c r="AQ31" s="380"/>
      <c r="AR31" s="378"/>
      <c r="AS31" s="378"/>
      <c r="AT31" s="378"/>
      <c r="BK31" s="378"/>
    </row>
    <row r="32" spans="2:66" s="379" customFormat="1" x14ac:dyDescent="0.25">
      <c r="B32" s="382"/>
      <c r="C32" s="380"/>
      <c r="D32" s="383"/>
      <c r="E32" s="380"/>
      <c r="F32" s="380"/>
      <c r="G32" s="380"/>
      <c r="H32" s="380"/>
      <c r="I32" s="380"/>
      <c r="J32" s="380"/>
      <c r="K32" s="380"/>
      <c r="L32" s="380"/>
      <c r="M32" s="380"/>
      <c r="N32" s="380"/>
      <c r="O32" s="380"/>
      <c r="P32" s="380"/>
      <c r="Q32" s="380"/>
      <c r="R32" s="380"/>
      <c r="S32" s="380"/>
      <c r="T32" s="380"/>
      <c r="U32" s="380"/>
      <c r="V32" s="380"/>
      <c r="W32" s="380"/>
      <c r="X32" s="380"/>
      <c r="Y32" s="380"/>
      <c r="Z32" s="382"/>
      <c r="AA32" s="378"/>
      <c r="AB32" s="380"/>
      <c r="AC32" s="380"/>
      <c r="AD32" s="380"/>
      <c r="AE32" s="380"/>
      <c r="AF32" s="378"/>
      <c r="AG32" s="378"/>
      <c r="AH32" s="378"/>
      <c r="AI32" s="380"/>
      <c r="AJ32" s="380"/>
      <c r="AK32" s="380"/>
      <c r="AL32" s="378"/>
      <c r="AM32" s="378"/>
      <c r="AN32" s="378"/>
      <c r="AO32" s="378"/>
      <c r="AP32" s="380"/>
      <c r="AQ32" s="380"/>
      <c r="AR32" s="378"/>
      <c r="AS32" s="378"/>
      <c r="AT32" s="378"/>
      <c r="BK32" s="378"/>
    </row>
    <row r="33" spans="2:63" s="379" customFormat="1" x14ac:dyDescent="0.25">
      <c r="B33" s="382"/>
      <c r="C33" s="380"/>
      <c r="D33" s="383"/>
      <c r="E33" s="380"/>
      <c r="F33" s="380"/>
      <c r="G33" s="380"/>
      <c r="H33" s="380"/>
      <c r="I33" s="380"/>
      <c r="J33" s="380"/>
      <c r="K33" s="380"/>
      <c r="L33" s="380"/>
      <c r="M33" s="380"/>
      <c r="N33" s="380"/>
      <c r="O33" s="380"/>
      <c r="P33" s="380"/>
      <c r="Q33" s="380"/>
      <c r="R33" s="380"/>
      <c r="S33" s="380"/>
      <c r="T33" s="380"/>
      <c r="U33" s="380"/>
      <c r="V33" s="380"/>
      <c r="W33" s="380"/>
      <c r="X33" s="380"/>
      <c r="Y33" s="380"/>
      <c r="Z33" s="382"/>
      <c r="AA33" s="378"/>
      <c r="AB33" s="380"/>
      <c r="AC33" s="380"/>
      <c r="AD33" s="380"/>
      <c r="AE33" s="380"/>
      <c r="AF33" s="378"/>
      <c r="AG33" s="378"/>
      <c r="AH33" s="378"/>
      <c r="AI33" s="380"/>
      <c r="AJ33" s="380"/>
      <c r="AK33" s="380"/>
      <c r="AL33" s="378"/>
      <c r="AM33" s="378"/>
      <c r="AN33" s="378"/>
      <c r="AO33" s="378"/>
      <c r="AP33" s="380"/>
      <c r="AQ33" s="380"/>
      <c r="AR33" s="378"/>
      <c r="AS33" s="378"/>
      <c r="AT33" s="378"/>
      <c r="BK33" s="378"/>
    </row>
    <row r="34" spans="2:63" s="379" customFormat="1" x14ac:dyDescent="0.25">
      <c r="B34" s="382"/>
      <c r="C34" s="380"/>
      <c r="D34" s="383"/>
      <c r="E34" s="380"/>
      <c r="F34" s="380"/>
      <c r="G34" s="380"/>
      <c r="H34" s="380"/>
      <c r="I34" s="380"/>
      <c r="J34" s="380"/>
      <c r="K34" s="380"/>
      <c r="L34" s="380"/>
      <c r="M34" s="380"/>
      <c r="N34" s="380"/>
      <c r="O34" s="380"/>
      <c r="P34" s="380"/>
      <c r="Q34" s="380"/>
      <c r="R34" s="380"/>
      <c r="S34" s="380"/>
      <c r="T34" s="380"/>
      <c r="U34" s="380"/>
      <c r="V34" s="380"/>
      <c r="W34" s="380"/>
      <c r="X34" s="380"/>
      <c r="Y34" s="380"/>
      <c r="Z34" s="382"/>
      <c r="AA34" s="378"/>
      <c r="AB34" s="380"/>
      <c r="AC34" s="380"/>
      <c r="AD34" s="380"/>
      <c r="AE34" s="380"/>
      <c r="AF34" s="378"/>
      <c r="AG34" s="378"/>
      <c r="AH34" s="378"/>
      <c r="AI34" s="380"/>
      <c r="AJ34" s="380"/>
      <c r="AK34" s="380"/>
      <c r="AL34" s="378"/>
      <c r="AM34" s="378"/>
      <c r="AN34" s="378"/>
      <c r="AO34" s="378"/>
      <c r="AP34" s="380"/>
      <c r="AQ34" s="380"/>
      <c r="AR34" s="378"/>
      <c r="AS34" s="378"/>
      <c r="AT34" s="378"/>
      <c r="BK34" s="378"/>
    </row>
    <row r="35" spans="2:63" s="379" customFormat="1" x14ac:dyDescent="0.25">
      <c r="B35" s="382"/>
      <c r="C35" s="380"/>
      <c r="D35" s="383"/>
      <c r="E35" s="380"/>
      <c r="F35" s="380"/>
      <c r="G35" s="380"/>
      <c r="H35" s="380"/>
      <c r="I35" s="380"/>
      <c r="J35" s="380"/>
      <c r="K35" s="380"/>
      <c r="L35" s="380"/>
      <c r="M35" s="380"/>
      <c r="N35" s="380"/>
      <c r="O35" s="380"/>
      <c r="P35" s="380"/>
      <c r="Q35" s="380"/>
      <c r="R35" s="380"/>
      <c r="S35" s="380"/>
      <c r="T35" s="380"/>
      <c r="U35" s="380"/>
      <c r="V35" s="380"/>
      <c r="W35" s="380"/>
      <c r="X35" s="380"/>
      <c r="Y35" s="380"/>
      <c r="Z35" s="382"/>
      <c r="AA35" s="378"/>
      <c r="AB35" s="380"/>
      <c r="AC35" s="380"/>
      <c r="AD35" s="380"/>
      <c r="AE35" s="380"/>
      <c r="AF35" s="378"/>
      <c r="AG35" s="378"/>
      <c r="AH35" s="378"/>
      <c r="AI35" s="380"/>
      <c r="AJ35" s="380"/>
      <c r="AK35" s="380"/>
      <c r="AL35" s="378"/>
      <c r="AM35" s="378"/>
      <c r="AN35" s="378"/>
      <c r="AO35" s="378"/>
      <c r="AP35" s="380"/>
      <c r="AQ35" s="380"/>
      <c r="AR35" s="378"/>
      <c r="AS35" s="378"/>
      <c r="AT35" s="378"/>
      <c r="BK35" s="378"/>
    </row>
    <row r="36" spans="2:63" s="379" customFormat="1" x14ac:dyDescent="0.25">
      <c r="B36" s="382"/>
      <c r="C36" s="380"/>
      <c r="D36" s="383"/>
      <c r="E36" s="380"/>
      <c r="F36" s="380"/>
      <c r="G36" s="380"/>
      <c r="H36" s="380"/>
      <c r="I36" s="380"/>
      <c r="J36" s="380"/>
      <c r="K36" s="380"/>
      <c r="L36" s="380"/>
      <c r="M36" s="380"/>
      <c r="N36" s="380"/>
      <c r="O36" s="380"/>
      <c r="P36" s="380"/>
      <c r="Q36" s="380"/>
      <c r="R36" s="380"/>
      <c r="S36" s="380"/>
      <c r="T36" s="380"/>
      <c r="U36" s="380"/>
      <c r="V36" s="380"/>
      <c r="W36" s="380"/>
      <c r="X36" s="380"/>
      <c r="Y36" s="380"/>
      <c r="Z36" s="382"/>
      <c r="AA36" s="378"/>
      <c r="AB36" s="380"/>
      <c r="AC36" s="380"/>
      <c r="AD36" s="380"/>
      <c r="AE36" s="380"/>
      <c r="AF36" s="378"/>
      <c r="AG36" s="378"/>
      <c r="AH36" s="378"/>
      <c r="AI36" s="380"/>
      <c r="AJ36" s="380"/>
      <c r="AK36" s="380"/>
      <c r="AL36" s="378"/>
      <c r="AM36" s="378"/>
      <c r="AN36" s="378"/>
      <c r="AO36" s="378"/>
      <c r="AP36" s="380"/>
      <c r="AQ36" s="380"/>
      <c r="AR36" s="378"/>
      <c r="AS36" s="378"/>
      <c r="AT36" s="378"/>
      <c r="BK36" s="378"/>
    </row>
    <row r="37" spans="2:63" s="379" customFormat="1" x14ac:dyDescent="0.25">
      <c r="B37" s="382"/>
      <c r="C37" s="380"/>
      <c r="D37" s="383"/>
      <c r="E37" s="380"/>
      <c r="F37" s="380"/>
      <c r="G37" s="380"/>
      <c r="H37" s="380"/>
      <c r="I37" s="380"/>
      <c r="J37" s="380"/>
      <c r="K37" s="380"/>
      <c r="L37" s="380"/>
      <c r="M37" s="380"/>
      <c r="N37" s="380"/>
      <c r="O37" s="380"/>
      <c r="P37" s="380"/>
      <c r="Q37" s="380"/>
      <c r="R37" s="380"/>
      <c r="S37" s="380"/>
      <c r="T37" s="380"/>
      <c r="U37" s="380"/>
      <c r="V37" s="380"/>
      <c r="W37" s="380"/>
      <c r="X37" s="380"/>
      <c r="Y37" s="380"/>
      <c r="Z37" s="382"/>
      <c r="AA37" s="378"/>
      <c r="AB37" s="380"/>
      <c r="AC37" s="380"/>
      <c r="AD37" s="380"/>
      <c r="AE37" s="380"/>
      <c r="AF37" s="378"/>
      <c r="AG37" s="378"/>
      <c r="AH37" s="378"/>
      <c r="AI37" s="380"/>
      <c r="AJ37" s="380"/>
      <c r="AK37" s="380"/>
      <c r="AL37" s="378"/>
      <c r="AM37" s="378"/>
      <c r="AN37" s="378"/>
      <c r="AO37" s="378"/>
      <c r="AP37" s="380"/>
      <c r="AQ37" s="380"/>
      <c r="AR37" s="378"/>
      <c r="AS37" s="378"/>
      <c r="AT37" s="378"/>
      <c r="BK37" s="378"/>
    </row>
    <row r="38" spans="2:63" s="379" customFormat="1" x14ac:dyDescent="0.25">
      <c r="B38" s="382"/>
      <c r="C38" s="380"/>
      <c r="D38" s="383"/>
      <c r="E38" s="380"/>
      <c r="F38" s="380"/>
      <c r="G38" s="380"/>
      <c r="H38" s="380"/>
      <c r="I38" s="380"/>
      <c r="J38" s="380"/>
      <c r="K38" s="380"/>
      <c r="L38" s="380"/>
      <c r="M38" s="380"/>
      <c r="N38" s="380"/>
      <c r="O38" s="380"/>
      <c r="P38" s="380"/>
      <c r="Q38" s="380"/>
      <c r="R38" s="380"/>
      <c r="S38" s="380"/>
      <c r="T38" s="380"/>
      <c r="U38" s="380"/>
      <c r="V38" s="380"/>
      <c r="W38" s="380"/>
      <c r="X38" s="380"/>
      <c r="Y38" s="380"/>
      <c r="Z38" s="382"/>
      <c r="AA38" s="378"/>
      <c r="AB38" s="380"/>
      <c r="AC38" s="380"/>
      <c r="AD38" s="380"/>
      <c r="AE38" s="380"/>
      <c r="AF38" s="378"/>
      <c r="AG38" s="378"/>
      <c r="AH38" s="378"/>
      <c r="AI38" s="380"/>
      <c r="AJ38" s="380"/>
      <c r="AK38" s="380"/>
      <c r="AL38" s="378"/>
      <c r="AM38" s="378"/>
      <c r="AN38" s="378"/>
      <c r="AO38" s="378"/>
      <c r="AP38" s="380"/>
      <c r="AQ38" s="380"/>
      <c r="AR38" s="378"/>
      <c r="AS38" s="378"/>
      <c r="AT38" s="378"/>
      <c r="BK38" s="378"/>
    </row>
    <row r="39" spans="2:63" s="379" customFormat="1" x14ac:dyDescent="0.25">
      <c r="C39" s="378"/>
      <c r="D39" s="378"/>
      <c r="E39" s="378"/>
      <c r="F39" s="378"/>
      <c r="G39" s="378"/>
      <c r="H39" s="378"/>
      <c r="I39" s="378"/>
      <c r="J39" s="378"/>
      <c r="K39" s="378"/>
      <c r="L39" s="378"/>
      <c r="M39" s="378"/>
      <c r="N39" s="378"/>
      <c r="O39" s="378"/>
      <c r="P39" s="378"/>
      <c r="Q39" s="378"/>
      <c r="R39" s="378"/>
      <c r="S39" s="378"/>
      <c r="T39" s="378"/>
      <c r="U39" s="378"/>
      <c r="V39" s="378"/>
      <c r="W39" s="378"/>
      <c r="X39" s="378"/>
      <c r="Y39" s="378"/>
      <c r="Z39" s="382"/>
      <c r="AA39" s="378"/>
      <c r="AB39" s="380"/>
      <c r="AC39" s="380"/>
      <c r="AD39" s="380"/>
      <c r="AE39" s="380"/>
      <c r="AF39" s="378"/>
      <c r="AG39" s="378"/>
      <c r="AH39" s="378"/>
      <c r="AI39" s="380"/>
      <c r="AJ39" s="380"/>
      <c r="AK39" s="380"/>
      <c r="AL39" s="378"/>
      <c r="AM39" s="378"/>
      <c r="AN39" s="378"/>
      <c r="AO39" s="378"/>
      <c r="AP39" s="380"/>
      <c r="AQ39" s="380"/>
      <c r="AR39" s="378"/>
      <c r="AS39" s="378"/>
      <c r="AT39" s="378"/>
      <c r="BK39" s="378"/>
    </row>
    <row r="40" spans="2:63" s="379" customFormat="1" x14ac:dyDescent="0.25">
      <c r="C40" s="378"/>
      <c r="D40" s="378"/>
      <c r="E40" s="378"/>
      <c r="F40" s="378"/>
      <c r="G40" s="378"/>
      <c r="H40" s="378"/>
      <c r="I40" s="378"/>
      <c r="J40" s="378"/>
      <c r="K40" s="378"/>
      <c r="L40" s="378"/>
      <c r="M40" s="378"/>
      <c r="N40" s="378"/>
      <c r="O40" s="378"/>
      <c r="P40" s="378"/>
      <c r="Q40" s="378"/>
      <c r="R40" s="378"/>
      <c r="S40" s="378"/>
      <c r="T40" s="378"/>
      <c r="U40" s="378"/>
      <c r="V40" s="378"/>
      <c r="W40" s="378"/>
      <c r="X40" s="378"/>
      <c r="Y40" s="378"/>
      <c r="Z40" s="382"/>
      <c r="AA40" s="378"/>
      <c r="AB40" s="380"/>
      <c r="AC40" s="380"/>
      <c r="AD40" s="380"/>
      <c r="AE40" s="380"/>
      <c r="AF40" s="378"/>
      <c r="AG40" s="378"/>
      <c r="AH40" s="378"/>
      <c r="AI40" s="380"/>
      <c r="AJ40" s="380"/>
      <c r="AK40" s="380"/>
      <c r="AL40" s="378"/>
      <c r="AM40" s="378"/>
      <c r="AN40" s="378"/>
      <c r="AO40" s="378"/>
      <c r="AP40" s="380"/>
      <c r="AQ40" s="380"/>
      <c r="AR40" s="378"/>
      <c r="AS40" s="378"/>
      <c r="AT40" s="378"/>
      <c r="BK40" s="378"/>
    </row>
    <row r="41" spans="2:63" s="379" customFormat="1" x14ac:dyDescent="0.25">
      <c r="C41" s="378"/>
      <c r="D41" s="378"/>
      <c r="E41" s="378"/>
      <c r="F41" s="378"/>
      <c r="G41" s="378"/>
      <c r="H41" s="378"/>
      <c r="I41" s="378"/>
      <c r="J41" s="378"/>
      <c r="K41" s="378"/>
      <c r="L41" s="378"/>
      <c r="M41" s="378"/>
      <c r="N41" s="378"/>
      <c r="O41" s="378"/>
      <c r="P41" s="378"/>
      <c r="Q41" s="378"/>
      <c r="R41" s="378"/>
      <c r="S41" s="378"/>
      <c r="T41" s="378"/>
      <c r="U41" s="378"/>
      <c r="V41" s="378"/>
      <c r="W41" s="378"/>
      <c r="X41" s="378"/>
      <c r="Y41" s="378"/>
      <c r="Z41" s="382"/>
      <c r="AA41" s="378"/>
      <c r="AB41" s="380"/>
      <c r="AC41" s="380"/>
      <c r="AD41" s="380"/>
      <c r="AE41" s="380"/>
      <c r="AF41" s="378"/>
      <c r="AG41" s="378"/>
      <c r="AH41" s="378"/>
      <c r="AI41" s="380"/>
      <c r="AJ41" s="380"/>
      <c r="AK41" s="380"/>
      <c r="AL41" s="378"/>
      <c r="AM41" s="378"/>
      <c r="AN41" s="378"/>
      <c r="AO41" s="378"/>
      <c r="AP41" s="380"/>
      <c r="AQ41" s="380"/>
      <c r="AR41" s="378"/>
      <c r="AS41" s="378"/>
      <c r="AT41" s="378"/>
      <c r="BK41" s="378"/>
    </row>
    <row r="42" spans="2:63" s="379" customFormat="1" x14ac:dyDescent="0.25">
      <c r="C42" s="378"/>
      <c r="D42" s="378"/>
      <c r="E42" s="378"/>
      <c r="F42" s="378"/>
      <c r="G42" s="378"/>
      <c r="H42" s="378"/>
      <c r="I42" s="378"/>
      <c r="J42" s="378"/>
      <c r="K42" s="378"/>
      <c r="L42" s="378"/>
      <c r="M42" s="378"/>
      <c r="N42" s="378"/>
      <c r="O42" s="378"/>
      <c r="P42" s="378"/>
      <c r="Q42" s="378"/>
      <c r="R42" s="378"/>
      <c r="S42" s="378"/>
      <c r="T42" s="378"/>
      <c r="U42" s="378"/>
      <c r="V42" s="378"/>
      <c r="W42" s="378"/>
      <c r="X42" s="378"/>
      <c r="Y42" s="378"/>
      <c r="Z42" s="382"/>
      <c r="AA42" s="378"/>
      <c r="AB42" s="380"/>
      <c r="AC42" s="380"/>
      <c r="AD42" s="380"/>
      <c r="AE42" s="380"/>
      <c r="AF42" s="378"/>
      <c r="AG42" s="378"/>
      <c r="AH42" s="378"/>
      <c r="AI42" s="380"/>
      <c r="AJ42" s="380"/>
      <c r="AK42" s="380"/>
      <c r="AL42" s="378"/>
      <c r="AM42" s="378"/>
      <c r="AN42" s="378"/>
      <c r="AO42" s="378"/>
      <c r="AP42" s="380"/>
      <c r="AQ42" s="380"/>
      <c r="AR42" s="378"/>
      <c r="AS42" s="378"/>
      <c r="AT42" s="378"/>
      <c r="BK42" s="378"/>
    </row>
  </sheetData>
  <sheetProtection selectLockedCells="1" selectUnlockedCells="1"/>
  <mergeCells count="55">
    <mergeCell ref="AT11:AT12"/>
    <mergeCell ref="AU11:AX11"/>
    <mergeCell ref="AY11:BB11"/>
    <mergeCell ref="BC11:BF11"/>
    <mergeCell ref="BG11:BJ11"/>
    <mergeCell ref="AF11:AH11"/>
    <mergeCell ref="AI11:AI12"/>
    <mergeCell ref="AJ11:AJ12"/>
    <mergeCell ref="AK11:AQ11"/>
    <mergeCell ref="AR11:AR12"/>
    <mergeCell ref="AA11:AA12"/>
    <mergeCell ref="AB11:AB12"/>
    <mergeCell ref="AC11:AC12"/>
    <mergeCell ref="AD11:AD12"/>
    <mergeCell ref="AE11:AE12"/>
    <mergeCell ref="B9:AT9"/>
    <mergeCell ref="AU9:BJ9"/>
    <mergeCell ref="X11:Y11"/>
    <mergeCell ref="B11:B12"/>
    <mergeCell ref="C11:C12"/>
    <mergeCell ref="D11:D12"/>
    <mergeCell ref="E11:G11"/>
    <mergeCell ref="H11:J11"/>
    <mergeCell ref="K11:M11"/>
    <mergeCell ref="N11:P11"/>
    <mergeCell ref="Q11:S11"/>
    <mergeCell ref="U11:U12"/>
    <mergeCell ref="V11:V12"/>
    <mergeCell ref="W11:W12"/>
    <mergeCell ref="AS11:AS12"/>
    <mergeCell ref="Z11:Z12"/>
    <mergeCell ref="B10:D10"/>
    <mergeCell ref="E10:T10"/>
    <mergeCell ref="U10:AT10"/>
    <mergeCell ref="AU10:BJ10"/>
    <mergeCell ref="R5:AI6"/>
    <mergeCell ref="AJ5:AU6"/>
    <mergeCell ref="B7:C7"/>
    <mergeCell ref="D7:Z7"/>
    <mergeCell ref="AA7:AB7"/>
    <mergeCell ref="AC7:AJ7"/>
    <mergeCell ref="AK7:AL7"/>
    <mergeCell ref="AM7:AT7"/>
    <mergeCell ref="AU7:BJ8"/>
    <mergeCell ref="B8:C8"/>
    <mergeCell ref="D8:AL8"/>
    <mergeCell ref="AN8:AT8"/>
    <mergeCell ref="B2:B5"/>
    <mergeCell ref="AV6:BJ6"/>
    <mergeCell ref="C5:Q6"/>
    <mergeCell ref="R2:AI4"/>
    <mergeCell ref="AJ2:AU2"/>
    <mergeCell ref="AJ3:AU3"/>
    <mergeCell ref="AJ4:AU4"/>
    <mergeCell ref="C2:Q4"/>
  </mergeCells>
  <dataValidations count="10">
    <dataValidation type="list" operator="equal" allowBlank="1" showErrorMessage="1" sqref="AP20:AQ42">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Z20:Z42">
      <formula1>"Eficacia,Eficiencia,Efectividad,"</formula1>
      <formula2>0</formula2>
    </dataValidation>
    <dataValidation type="list" operator="equal" allowBlank="1" showErrorMessage="1" sqref="AK20:AK42">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operator="equal" allowBlank="1" showErrorMessage="1" sqref="AB13:AB42">
      <formula1>"Alcaldía Local,Central,Sectorial,"</formula1>
      <formula2>0</formula2>
    </dataValidation>
    <dataValidation type="list" operator="equal" allowBlank="1" showErrorMessage="1" sqref="AC13:AC42">
      <formula1>"Coeficiente,Índice o razón,Porcentaje,Tasa,Valor absoluto"</formula1>
      <formula2>0</formula2>
    </dataValidation>
    <dataValidation type="list" operator="equal" allowBlank="1" showErrorMessage="1" sqref="AD13:AD42">
      <formula1>"Diario,Semanal,Mensual,Bimestral ,Trimestral,Semestral ,Anual"</formula1>
      <formula2>0</formula2>
    </dataValidation>
    <dataValidation type="list" operator="equal" allowBlank="1" showErrorMessage="1" sqref="AE13:AE42">
      <formula1>"Alta ,Media ,Baja"</formula1>
      <formula2>0</formula2>
    </dataValidation>
    <dataValidation type="list" operator="equal" allowBlank="1" showErrorMessage="1" sqref="AI13:AI42">
      <formula1>"Gestión"</formula1>
      <formula2>0</formula2>
    </dataValidation>
    <dataValidation type="list" operator="equal" allowBlank="1" showErrorMessage="1" sqref="AJ13:AJ42">
      <formula1>",Distrital ,Dsitrital-Rural ,Distrital- Urbano,Entidad ,Localidad,UPZ,Departamental,Regional,Nacional"</formula1>
      <formula2>0</formula2>
    </dataValidation>
    <dataValidation operator="equal" allowBlank="1" showErrorMessage="1" sqref="AK7">
      <formula1>0</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errorStyle="information" operator="equal" showInputMessage="1" showErrorMessage="1" prompt="Escoja el Proceso del Menú desplegable">
          <x14:formula1>
            <xm:f>'C:\Users\luis.arias\Downloads\[F-DS-524_V.xlsx]datos'!#REF!</xm:f>
          </x14:formula1>
          <xm:sqref>D7:Z7</xm:sqref>
        </x14:dataValidation>
        <x14:dataValidation type="list" allowBlank="1" showInputMessage="1" showErrorMessage="1">
          <x14:formula1>
            <xm:f>'C:\Users\luis.arias\Downloads\[F-DS-524_V.xlsx]datos'!#REF!</xm:f>
          </x14:formula1>
          <xm:sqref>AM7:AT7</xm:sqref>
        </x14:dataValidation>
      </x14:dataValidations>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Q22"/>
  <sheetViews>
    <sheetView showGridLines="0" topLeftCell="AQ1" zoomScale="70" zoomScaleNormal="70" workbookViewId="0">
      <selection activeCell="AV2" sqref="AV2:BJ6"/>
    </sheetView>
  </sheetViews>
  <sheetFormatPr baseColWidth="10" defaultColWidth="20.5703125" defaultRowHeight="12.75" customHeight="1" x14ac:dyDescent="0.25"/>
  <cols>
    <col min="1" max="1" width="4.7109375" style="355" customWidth="1"/>
    <col min="2" max="2" width="13.85546875" style="378" customWidth="1"/>
    <col min="3" max="3" width="43.28515625" style="378" customWidth="1"/>
    <col min="4" max="4" width="17.140625" style="378" customWidth="1"/>
    <col min="5" max="5" width="8.42578125" style="378" customWidth="1"/>
    <col min="6" max="6" width="9.5703125" style="378" customWidth="1"/>
    <col min="7" max="7" width="16.7109375" style="378" customWidth="1"/>
    <col min="8" max="8" width="9.5703125" style="378" customWidth="1"/>
    <col min="9" max="9" width="8" style="378" customWidth="1"/>
    <col min="10" max="10" width="16.5703125" style="378" customWidth="1"/>
    <col min="11" max="11" width="11" style="378" customWidth="1"/>
    <col min="12" max="13" width="12" style="378" customWidth="1"/>
    <col min="14" max="14" width="10.140625" style="378" customWidth="1"/>
    <col min="15" max="15" width="10.7109375" style="378" customWidth="1"/>
    <col min="16" max="16" width="10.85546875" style="378" customWidth="1"/>
    <col min="17" max="17" width="11" style="378" customWidth="1"/>
    <col min="18" max="18" width="13" style="378" customWidth="1"/>
    <col min="19" max="19" width="11.5703125" style="378" customWidth="1"/>
    <col min="20" max="20" width="11" style="378" customWidth="1"/>
    <col min="21" max="21" width="17.85546875" style="378" customWidth="1"/>
    <col min="22" max="22" width="26.85546875" style="378" customWidth="1"/>
    <col min="23" max="25" width="20.5703125" style="378" customWidth="1"/>
    <col min="26" max="36" width="20.5703125" style="379" customWidth="1"/>
    <col min="37" max="37" width="26.7109375" style="379" customWidth="1"/>
    <col min="38" max="38" width="50" style="379" customWidth="1"/>
    <col min="39" max="42" width="20.5703125" style="379" customWidth="1"/>
    <col min="43" max="43" width="20" style="379" customWidth="1"/>
    <col min="44" max="44" width="46.28515625" style="379" customWidth="1"/>
    <col min="45" max="48" width="20.5703125" style="379" customWidth="1"/>
    <col min="49" max="49" width="175.140625" style="379" customWidth="1"/>
    <col min="50" max="251" width="20.5703125" style="378" customWidth="1"/>
    <col min="252" max="16384" width="20.5703125" style="355"/>
  </cols>
  <sheetData>
    <row r="1" spans="1:63" ht="12.75" customHeight="1" thickBot="1" x14ac:dyDescent="0.3"/>
    <row r="2" spans="1:63" s="779" customFormat="1" ht="15.75" customHeight="1" thickBot="1" x14ac:dyDescent="0.3">
      <c r="A2" s="776"/>
      <c r="B2" s="836" t="s">
        <v>232</v>
      </c>
      <c r="C2" s="839" t="s">
        <v>41</v>
      </c>
      <c r="D2" s="840"/>
      <c r="E2" s="840"/>
      <c r="F2" s="840"/>
      <c r="G2" s="840"/>
      <c r="H2" s="840"/>
      <c r="I2" s="840"/>
      <c r="J2" s="840"/>
      <c r="K2" s="840"/>
      <c r="L2" s="840"/>
      <c r="M2" s="840"/>
      <c r="N2" s="840"/>
      <c r="O2" s="840"/>
      <c r="P2" s="840"/>
      <c r="Q2" s="841"/>
      <c r="R2" s="848" t="s">
        <v>42</v>
      </c>
      <c r="S2" s="849"/>
      <c r="T2" s="849"/>
      <c r="U2" s="849"/>
      <c r="V2" s="849"/>
      <c r="W2" s="849"/>
      <c r="X2" s="849"/>
      <c r="Y2" s="849"/>
      <c r="Z2" s="849"/>
      <c r="AA2" s="849"/>
      <c r="AB2" s="849"/>
      <c r="AC2" s="849"/>
      <c r="AD2" s="849"/>
      <c r="AE2" s="849"/>
      <c r="AF2" s="849"/>
      <c r="AG2" s="849"/>
      <c r="AH2" s="849"/>
      <c r="AI2" s="850"/>
      <c r="AJ2" s="857" t="s">
        <v>43</v>
      </c>
      <c r="AK2" s="858"/>
      <c r="AL2" s="858"/>
      <c r="AM2" s="858"/>
      <c r="AN2" s="858"/>
      <c r="AO2" s="858"/>
      <c r="AP2" s="858"/>
      <c r="AQ2" s="858"/>
      <c r="AR2" s="858"/>
      <c r="AS2" s="858"/>
      <c r="AT2" s="858"/>
      <c r="AU2" s="859"/>
      <c r="AV2" s="794" t="s">
        <v>44</v>
      </c>
      <c r="AW2" s="794"/>
      <c r="AX2" s="794"/>
      <c r="AY2" s="794"/>
      <c r="AZ2" s="794"/>
      <c r="BA2" s="794"/>
      <c r="BB2" s="794"/>
      <c r="BC2" s="794"/>
      <c r="BD2" s="794"/>
      <c r="BE2" s="794"/>
      <c r="BF2" s="794"/>
      <c r="BG2" s="794"/>
      <c r="BH2" s="794"/>
      <c r="BI2" s="794"/>
      <c r="BJ2" s="795"/>
      <c r="BK2" s="776"/>
    </row>
    <row r="3" spans="1:63" s="779" customFormat="1" ht="14.25" customHeight="1" thickBot="1" x14ac:dyDescent="0.3">
      <c r="A3" s="780"/>
      <c r="B3" s="837"/>
      <c r="C3" s="842"/>
      <c r="D3" s="843"/>
      <c r="E3" s="843"/>
      <c r="F3" s="843"/>
      <c r="G3" s="843"/>
      <c r="H3" s="843"/>
      <c r="I3" s="843"/>
      <c r="J3" s="843"/>
      <c r="K3" s="843"/>
      <c r="L3" s="843"/>
      <c r="M3" s="843"/>
      <c r="N3" s="843"/>
      <c r="O3" s="843"/>
      <c r="P3" s="843"/>
      <c r="Q3" s="844"/>
      <c r="R3" s="851"/>
      <c r="S3" s="852"/>
      <c r="T3" s="852"/>
      <c r="U3" s="852"/>
      <c r="V3" s="852"/>
      <c r="W3" s="852"/>
      <c r="X3" s="852"/>
      <c r="Y3" s="852"/>
      <c r="Z3" s="852"/>
      <c r="AA3" s="852"/>
      <c r="AB3" s="852"/>
      <c r="AC3" s="852"/>
      <c r="AD3" s="852"/>
      <c r="AE3" s="852"/>
      <c r="AF3" s="852"/>
      <c r="AG3" s="852"/>
      <c r="AH3" s="852"/>
      <c r="AI3" s="853"/>
      <c r="AJ3" s="857" t="s">
        <v>45</v>
      </c>
      <c r="AK3" s="858"/>
      <c r="AL3" s="858"/>
      <c r="AM3" s="858"/>
      <c r="AN3" s="858"/>
      <c r="AO3" s="858"/>
      <c r="AP3" s="858"/>
      <c r="AQ3" s="858"/>
      <c r="AR3" s="858"/>
      <c r="AS3" s="858"/>
      <c r="AT3" s="858"/>
      <c r="AU3" s="859"/>
      <c r="AV3" s="796"/>
      <c r="AW3" s="796"/>
      <c r="AX3" s="796"/>
      <c r="AY3" s="796"/>
      <c r="AZ3" s="796"/>
      <c r="BA3" s="796"/>
      <c r="BB3" s="796"/>
      <c r="BC3" s="796"/>
      <c r="BD3" s="796"/>
      <c r="BE3" s="796"/>
      <c r="BF3" s="796"/>
      <c r="BG3" s="796"/>
      <c r="BH3" s="796"/>
      <c r="BI3" s="796"/>
      <c r="BJ3" s="797"/>
      <c r="BK3" s="780"/>
    </row>
    <row r="4" spans="1:63" s="779" customFormat="1" ht="12" customHeight="1" thickBot="1" x14ac:dyDescent="0.3">
      <c r="A4" s="780"/>
      <c r="B4" s="837"/>
      <c r="C4" s="845"/>
      <c r="D4" s="846"/>
      <c r="E4" s="846"/>
      <c r="F4" s="846"/>
      <c r="G4" s="846"/>
      <c r="H4" s="846"/>
      <c r="I4" s="846"/>
      <c r="J4" s="846"/>
      <c r="K4" s="846"/>
      <c r="L4" s="846"/>
      <c r="M4" s="846"/>
      <c r="N4" s="846"/>
      <c r="O4" s="846"/>
      <c r="P4" s="846"/>
      <c r="Q4" s="847"/>
      <c r="R4" s="854"/>
      <c r="S4" s="855"/>
      <c r="T4" s="855"/>
      <c r="U4" s="855"/>
      <c r="V4" s="855"/>
      <c r="W4" s="855"/>
      <c r="X4" s="855"/>
      <c r="Y4" s="855"/>
      <c r="Z4" s="855"/>
      <c r="AA4" s="855"/>
      <c r="AB4" s="855"/>
      <c r="AC4" s="855"/>
      <c r="AD4" s="855"/>
      <c r="AE4" s="855"/>
      <c r="AF4" s="855"/>
      <c r="AG4" s="855"/>
      <c r="AH4" s="855"/>
      <c r="AI4" s="856"/>
      <c r="AJ4" s="857" t="s">
        <v>46</v>
      </c>
      <c r="AK4" s="858"/>
      <c r="AL4" s="858"/>
      <c r="AM4" s="858"/>
      <c r="AN4" s="858"/>
      <c r="AO4" s="858"/>
      <c r="AP4" s="858"/>
      <c r="AQ4" s="858"/>
      <c r="AR4" s="858"/>
      <c r="AS4" s="858"/>
      <c r="AT4" s="858"/>
      <c r="AU4" s="859"/>
      <c r="AV4" s="796"/>
      <c r="AW4" s="796"/>
      <c r="AX4" s="796"/>
      <c r="AY4" s="796"/>
      <c r="AZ4" s="796"/>
      <c r="BA4" s="796"/>
      <c r="BB4" s="796"/>
      <c r="BC4" s="796"/>
      <c r="BD4" s="796"/>
      <c r="BE4" s="796"/>
      <c r="BF4" s="796"/>
      <c r="BG4" s="796"/>
      <c r="BH4" s="796"/>
      <c r="BI4" s="796"/>
      <c r="BJ4" s="797"/>
      <c r="BK4" s="780"/>
    </row>
    <row r="5" spans="1:63" s="779" customFormat="1" ht="14.25" customHeight="1" x14ac:dyDescent="0.25">
      <c r="A5" s="780"/>
      <c r="B5" s="838"/>
      <c r="C5" s="839" t="s">
        <v>47</v>
      </c>
      <c r="D5" s="840"/>
      <c r="E5" s="840"/>
      <c r="F5" s="840"/>
      <c r="G5" s="840"/>
      <c r="H5" s="840"/>
      <c r="I5" s="840"/>
      <c r="J5" s="840"/>
      <c r="K5" s="840"/>
      <c r="L5" s="840"/>
      <c r="M5" s="840"/>
      <c r="N5" s="840"/>
      <c r="O5" s="840"/>
      <c r="P5" s="840"/>
      <c r="Q5" s="841"/>
      <c r="R5" s="848" t="s">
        <v>48</v>
      </c>
      <c r="S5" s="849"/>
      <c r="T5" s="849"/>
      <c r="U5" s="849"/>
      <c r="V5" s="849"/>
      <c r="W5" s="849"/>
      <c r="X5" s="849"/>
      <c r="Y5" s="849"/>
      <c r="Z5" s="849"/>
      <c r="AA5" s="849"/>
      <c r="AB5" s="849"/>
      <c r="AC5" s="849"/>
      <c r="AD5" s="849"/>
      <c r="AE5" s="849"/>
      <c r="AF5" s="849"/>
      <c r="AG5" s="849"/>
      <c r="AH5" s="849"/>
      <c r="AI5" s="850"/>
      <c r="AJ5" s="839" t="s">
        <v>49</v>
      </c>
      <c r="AK5" s="840"/>
      <c r="AL5" s="840"/>
      <c r="AM5" s="840"/>
      <c r="AN5" s="840"/>
      <c r="AO5" s="840"/>
      <c r="AP5" s="840"/>
      <c r="AQ5" s="840"/>
      <c r="AR5" s="840"/>
      <c r="AS5" s="840"/>
      <c r="AT5" s="840"/>
      <c r="AU5" s="841"/>
      <c r="AV5" s="798"/>
      <c r="AW5" s="798"/>
      <c r="AX5" s="798"/>
      <c r="AY5" s="798"/>
      <c r="AZ5" s="798"/>
      <c r="BA5" s="798"/>
      <c r="BB5" s="798"/>
      <c r="BC5" s="798"/>
      <c r="BD5" s="798"/>
      <c r="BE5" s="798"/>
      <c r="BF5" s="798"/>
      <c r="BG5" s="798"/>
      <c r="BH5" s="798"/>
      <c r="BI5" s="798"/>
      <c r="BJ5" s="799"/>
      <c r="BK5" s="780"/>
    </row>
    <row r="6" spans="1:63" s="779" customFormat="1" ht="12.75" customHeight="1" thickBot="1" x14ac:dyDescent="0.3">
      <c r="A6" s="776"/>
      <c r="B6" s="780"/>
      <c r="C6" s="845"/>
      <c r="D6" s="846"/>
      <c r="E6" s="846"/>
      <c r="F6" s="846"/>
      <c r="G6" s="846"/>
      <c r="H6" s="846"/>
      <c r="I6" s="846"/>
      <c r="J6" s="846"/>
      <c r="K6" s="846"/>
      <c r="L6" s="846"/>
      <c r="M6" s="846"/>
      <c r="N6" s="846"/>
      <c r="O6" s="846"/>
      <c r="P6" s="846"/>
      <c r="Q6" s="847"/>
      <c r="R6" s="854"/>
      <c r="S6" s="855"/>
      <c r="T6" s="855"/>
      <c r="U6" s="855"/>
      <c r="V6" s="855"/>
      <c r="W6" s="855"/>
      <c r="X6" s="855"/>
      <c r="Y6" s="855"/>
      <c r="Z6" s="855"/>
      <c r="AA6" s="855"/>
      <c r="AB6" s="855"/>
      <c r="AC6" s="855"/>
      <c r="AD6" s="855"/>
      <c r="AE6" s="855"/>
      <c r="AF6" s="855"/>
      <c r="AG6" s="855"/>
      <c r="AH6" s="855"/>
      <c r="AI6" s="856"/>
      <c r="AJ6" s="845"/>
      <c r="AK6" s="846"/>
      <c r="AL6" s="846"/>
      <c r="AM6" s="846"/>
      <c r="AN6" s="846"/>
      <c r="AO6" s="846"/>
      <c r="AP6" s="846"/>
      <c r="AQ6" s="846"/>
      <c r="AR6" s="846"/>
      <c r="AS6" s="846"/>
      <c r="AT6" s="846"/>
      <c r="AU6" s="847"/>
      <c r="AV6" s="882">
        <v>3</v>
      </c>
      <c r="AW6" s="882"/>
      <c r="AX6" s="882"/>
      <c r="AY6" s="882"/>
      <c r="AZ6" s="882"/>
      <c r="BA6" s="882"/>
      <c r="BB6" s="882"/>
      <c r="BC6" s="882"/>
      <c r="BD6" s="882"/>
      <c r="BE6" s="882"/>
      <c r="BF6" s="882"/>
      <c r="BG6" s="882"/>
      <c r="BH6" s="882"/>
      <c r="BI6" s="882"/>
      <c r="BJ6" s="883"/>
      <c r="BK6" s="776"/>
    </row>
    <row r="7" spans="1:63" s="785" customFormat="1" ht="18.75" customHeight="1" x14ac:dyDescent="0.25">
      <c r="B7" s="884" t="s">
        <v>50</v>
      </c>
      <c r="C7" s="885"/>
      <c r="D7" s="886"/>
      <c r="E7" s="886"/>
      <c r="F7" s="886"/>
      <c r="G7" s="886"/>
      <c r="H7" s="886"/>
      <c r="I7" s="886"/>
      <c r="J7" s="886"/>
      <c r="K7" s="886"/>
      <c r="L7" s="886"/>
      <c r="M7" s="886"/>
      <c r="N7" s="886"/>
      <c r="O7" s="886"/>
      <c r="P7" s="886"/>
      <c r="Q7" s="886"/>
      <c r="R7" s="886"/>
      <c r="S7" s="886"/>
      <c r="T7" s="886"/>
      <c r="U7" s="886"/>
      <c r="V7" s="886"/>
      <c r="W7" s="886"/>
      <c r="X7" s="886"/>
      <c r="Y7" s="886"/>
      <c r="Z7" s="886"/>
      <c r="AA7" s="887" t="s">
        <v>51</v>
      </c>
      <c r="AB7" s="887"/>
      <c r="AC7" s="888" t="s">
        <v>1385</v>
      </c>
      <c r="AD7" s="888"/>
      <c r="AE7" s="888"/>
      <c r="AF7" s="888"/>
      <c r="AG7" s="888"/>
      <c r="AH7" s="888"/>
      <c r="AI7" s="888"/>
      <c r="AJ7" s="888"/>
      <c r="AK7" s="889" t="s">
        <v>52</v>
      </c>
      <c r="AL7" s="889"/>
      <c r="AM7" s="890"/>
      <c r="AN7" s="890"/>
      <c r="AO7" s="890"/>
      <c r="AP7" s="890"/>
      <c r="AQ7" s="890"/>
      <c r="AR7" s="890"/>
      <c r="AS7" s="890"/>
      <c r="AT7" s="890"/>
      <c r="AU7" s="891"/>
      <c r="AV7" s="891"/>
      <c r="AW7" s="891"/>
      <c r="AX7" s="891"/>
      <c r="AY7" s="891"/>
      <c r="AZ7" s="891"/>
      <c r="BA7" s="891"/>
      <c r="BB7" s="891"/>
      <c r="BC7" s="891"/>
      <c r="BD7" s="891"/>
      <c r="BE7" s="891"/>
      <c r="BF7" s="891"/>
      <c r="BG7" s="891"/>
      <c r="BH7" s="891"/>
      <c r="BI7" s="891"/>
      <c r="BJ7" s="892"/>
      <c r="BK7" s="786"/>
    </row>
    <row r="8" spans="1:63" s="785" customFormat="1" ht="18.75" customHeight="1" x14ac:dyDescent="0.25">
      <c r="B8" s="880" t="s">
        <v>53</v>
      </c>
      <c r="C8" s="881"/>
      <c r="D8" s="893"/>
      <c r="E8" s="894"/>
      <c r="F8" s="894"/>
      <c r="G8" s="894"/>
      <c r="H8" s="894"/>
      <c r="I8" s="894"/>
      <c r="J8" s="894"/>
      <c r="K8" s="894"/>
      <c r="L8" s="894"/>
      <c r="M8" s="894"/>
      <c r="N8" s="894"/>
      <c r="O8" s="894"/>
      <c r="P8" s="894"/>
      <c r="Q8" s="894"/>
      <c r="R8" s="894"/>
      <c r="S8" s="894"/>
      <c r="T8" s="894"/>
      <c r="U8" s="894"/>
      <c r="V8" s="894"/>
      <c r="W8" s="894"/>
      <c r="X8" s="894"/>
      <c r="Y8" s="894"/>
      <c r="Z8" s="894"/>
      <c r="AA8" s="894"/>
      <c r="AB8" s="894"/>
      <c r="AC8" s="894"/>
      <c r="AD8" s="894"/>
      <c r="AE8" s="894"/>
      <c r="AF8" s="894"/>
      <c r="AG8" s="894"/>
      <c r="AH8" s="894"/>
      <c r="AI8" s="894"/>
      <c r="AJ8" s="894"/>
      <c r="AK8" s="894"/>
      <c r="AL8" s="895"/>
      <c r="AM8" s="787" t="s">
        <v>54</v>
      </c>
      <c r="AN8" s="829"/>
      <c r="AO8" s="830"/>
      <c r="AP8" s="830"/>
      <c r="AQ8" s="830"/>
      <c r="AR8" s="830"/>
      <c r="AS8" s="830"/>
      <c r="AT8" s="830"/>
      <c r="AU8" s="891"/>
      <c r="AV8" s="891"/>
      <c r="AW8" s="891"/>
      <c r="AX8" s="891"/>
      <c r="AY8" s="891"/>
      <c r="AZ8" s="891"/>
      <c r="BA8" s="891"/>
      <c r="BB8" s="891"/>
      <c r="BC8" s="891"/>
      <c r="BD8" s="891"/>
      <c r="BE8" s="891"/>
      <c r="BF8" s="891"/>
      <c r="BG8" s="891"/>
      <c r="BH8" s="891"/>
      <c r="BI8" s="891"/>
      <c r="BJ8" s="892"/>
      <c r="BK8" s="786"/>
    </row>
    <row r="9" spans="1:63" s="775" customFormat="1" ht="27.75" customHeight="1" x14ac:dyDescent="0.25">
      <c r="B9" s="831" t="s">
        <v>233</v>
      </c>
      <c r="C9" s="832"/>
      <c r="D9" s="832"/>
      <c r="E9" s="832"/>
      <c r="F9" s="832"/>
      <c r="G9" s="832"/>
      <c r="H9" s="832"/>
      <c r="I9" s="832"/>
      <c r="J9" s="832"/>
      <c r="K9" s="832"/>
      <c r="L9" s="832"/>
      <c r="M9" s="832"/>
      <c r="N9" s="832"/>
      <c r="O9" s="832"/>
      <c r="P9" s="832"/>
      <c r="Q9" s="832"/>
      <c r="R9" s="832"/>
      <c r="S9" s="832"/>
      <c r="T9" s="832"/>
      <c r="U9" s="832"/>
      <c r="V9" s="832"/>
      <c r="W9" s="832"/>
      <c r="X9" s="832"/>
      <c r="Y9" s="832"/>
      <c r="Z9" s="832"/>
      <c r="AA9" s="832"/>
      <c r="AB9" s="832"/>
      <c r="AC9" s="832"/>
      <c r="AD9" s="832"/>
      <c r="AE9" s="832"/>
      <c r="AF9" s="832"/>
      <c r="AG9" s="832"/>
      <c r="AH9" s="832"/>
      <c r="AI9" s="832"/>
      <c r="AJ9" s="832"/>
      <c r="AK9" s="832"/>
      <c r="AL9" s="832"/>
      <c r="AM9" s="832"/>
      <c r="AN9" s="832"/>
      <c r="AO9" s="832"/>
      <c r="AP9" s="832"/>
      <c r="AQ9" s="832"/>
      <c r="AR9" s="832"/>
      <c r="AS9" s="832"/>
      <c r="AT9" s="832"/>
      <c r="AU9" s="833" t="s">
        <v>234</v>
      </c>
      <c r="AV9" s="834"/>
      <c r="AW9" s="834"/>
      <c r="AX9" s="834"/>
      <c r="AY9" s="834"/>
      <c r="AZ9" s="834"/>
      <c r="BA9" s="834"/>
      <c r="BB9" s="834"/>
      <c r="BC9" s="834"/>
      <c r="BD9" s="834"/>
      <c r="BE9" s="834"/>
      <c r="BF9" s="834"/>
      <c r="BG9" s="834"/>
      <c r="BH9" s="834"/>
      <c r="BI9" s="834"/>
      <c r="BJ9" s="835"/>
    </row>
    <row r="10" spans="1:63" s="774" customFormat="1" ht="25.5" customHeight="1" x14ac:dyDescent="0.25">
      <c r="B10" s="872"/>
      <c r="C10" s="873"/>
      <c r="D10" s="873"/>
      <c r="E10" s="873" t="s">
        <v>55</v>
      </c>
      <c r="F10" s="873"/>
      <c r="G10" s="873"/>
      <c r="H10" s="873"/>
      <c r="I10" s="873"/>
      <c r="J10" s="873"/>
      <c r="K10" s="873"/>
      <c r="L10" s="873"/>
      <c r="M10" s="873"/>
      <c r="N10" s="873"/>
      <c r="O10" s="873"/>
      <c r="P10" s="873"/>
      <c r="Q10" s="873"/>
      <c r="R10" s="873"/>
      <c r="S10" s="873"/>
      <c r="T10" s="873"/>
      <c r="U10" s="873" t="s">
        <v>56</v>
      </c>
      <c r="V10" s="873"/>
      <c r="W10" s="873"/>
      <c r="X10" s="873"/>
      <c r="Y10" s="873"/>
      <c r="Z10" s="873"/>
      <c r="AA10" s="873"/>
      <c r="AB10" s="873"/>
      <c r="AC10" s="873"/>
      <c r="AD10" s="873"/>
      <c r="AE10" s="873"/>
      <c r="AF10" s="873"/>
      <c r="AG10" s="873"/>
      <c r="AH10" s="873"/>
      <c r="AI10" s="873"/>
      <c r="AJ10" s="873"/>
      <c r="AK10" s="873"/>
      <c r="AL10" s="873"/>
      <c r="AM10" s="873"/>
      <c r="AN10" s="873"/>
      <c r="AO10" s="873"/>
      <c r="AP10" s="873"/>
      <c r="AQ10" s="873"/>
      <c r="AR10" s="873"/>
      <c r="AS10" s="873"/>
      <c r="AT10" s="873"/>
      <c r="AU10" s="874"/>
      <c r="AV10" s="874"/>
      <c r="AW10" s="874"/>
      <c r="AX10" s="874"/>
      <c r="AY10" s="874"/>
      <c r="AZ10" s="874"/>
      <c r="BA10" s="874"/>
      <c r="BB10" s="874"/>
      <c r="BC10" s="874"/>
      <c r="BD10" s="874"/>
      <c r="BE10" s="874"/>
      <c r="BF10" s="874"/>
      <c r="BG10" s="874"/>
      <c r="BH10" s="874"/>
      <c r="BI10" s="874"/>
      <c r="BJ10" s="875"/>
      <c r="BK10" s="775"/>
    </row>
    <row r="11" spans="1:63" s="788" customFormat="1" ht="25.5" customHeight="1" x14ac:dyDescent="0.25">
      <c r="B11" s="876" t="s">
        <v>57</v>
      </c>
      <c r="C11" s="876" t="s">
        <v>58</v>
      </c>
      <c r="D11" s="876" t="s">
        <v>59</v>
      </c>
      <c r="E11" s="868" t="s">
        <v>60</v>
      </c>
      <c r="F11" s="868"/>
      <c r="G11" s="868"/>
      <c r="H11" s="868" t="s">
        <v>61</v>
      </c>
      <c r="I11" s="868"/>
      <c r="J11" s="868"/>
      <c r="K11" s="868" t="s">
        <v>62</v>
      </c>
      <c r="L11" s="868"/>
      <c r="M11" s="868"/>
      <c r="N11" s="868" t="s">
        <v>63</v>
      </c>
      <c r="O11" s="868"/>
      <c r="P11" s="868"/>
      <c r="Q11" s="868" t="s">
        <v>64</v>
      </c>
      <c r="R11" s="868"/>
      <c r="S11" s="868"/>
      <c r="T11" s="791" t="s">
        <v>65</v>
      </c>
      <c r="U11" s="878" t="s">
        <v>66</v>
      </c>
      <c r="V11" s="878" t="s">
        <v>67</v>
      </c>
      <c r="W11" s="878" t="s">
        <v>68</v>
      </c>
      <c r="X11" s="868" t="s">
        <v>69</v>
      </c>
      <c r="Y11" s="868"/>
      <c r="Z11" s="870" t="s">
        <v>70</v>
      </c>
      <c r="AA11" s="868" t="s">
        <v>71</v>
      </c>
      <c r="AB11" s="868" t="s">
        <v>72</v>
      </c>
      <c r="AC11" s="868" t="s">
        <v>73</v>
      </c>
      <c r="AD11" s="868" t="s">
        <v>74</v>
      </c>
      <c r="AE11" s="868" t="s">
        <v>75</v>
      </c>
      <c r="AF11" s="868" t="s">
        <v>76</v>
      </c>
      <c r="AG11" s="868"/>
      <c r="AH11" s="868"/>
      <c r="AI11" s="868" t="s">
        <v>77</v>
      </c>
      <c r="AJ11" s="868" t="s">
        <v>78</v>
      </c>
      <c r="AK11" s="862" t="s">
        <v>79</v>
      </c>
      <c r="AL11" s="863"/>
      <c r="AM11" s="863"/>
      <c r="AN11" s="863"/>
      <c r="AO11" s="863"/>
      <c r="AP11" s="863"/>
      <c r="AQ11" s="864"/>
      <c r="AR11" s="865" t="s">
        <v>80</v>
      </c>
      <c r="AS11" s="865" t="s">
        <v>81</v>
      </c>
      <c r="AT11" s="865" t="s">
        <v>82</v>
      </c>
      <c r="AU11" s="867" t="s">
        <v>83</v>
      </c>
      <c r="AV11" s="860" t="s">
        <v>83</v>
      </c>
      <c r="AW11" s="860" t="s">
        <v>83</v>
      </c>
      <c r="AX11" s="860" t="s">
        <v>83</v>
      </c>
      <c r="AY11" s="860" t="s">
        <v>84</v>
      </c>
      <c r="AZ11" s="860" t="s">
        <v>83</v>
      </c>
      <c r="BA11" s="860" t="s">
        <v>83</v>
      </c>
      <c r="BB11" s="860" t="s">
        <v>83</v>
      </c>
      <c r="BC11" s="860" t="s">
        <v>85</v>
      </c>
      <c r="BD11" s="860" t="s">
        <v>85</v>
      </c>
      <c r="BE11" s="860" t="s">
        <v>85</v>
      </c>
      <c r="BF11" s="860" t="s">
        <v>85</v>
      </c>
      <c r="BG11" s="860" t="s">
        <v>86</v>
      </c>
      <c r="BH11" s="860" t="s">
        <v>85</v>
      </c>
      <c r="BI11" s="860" t="s">
        <v>85</v>
      </c>
      <c r="BJ11" s="861" t="s">
        <v>85</v>
      </c>
    </row>
    <row r="12" spans="1:63" s="788" customFormat="1" ht="52.5" customHeight="1" x14ac:dyDescent="0.25">
      <c r="B12" s="877"/>
      <c r="C12" s="877"/>
      <c r="D12" s="877"/>
      <c r="E12" s="793" t="s">
        <v>87</v>
      </c>
      <c r="F12" s="793" t="s">
        <v>88</v>
      </c>
      <c r="G12" s="793" t="s">
        <v>89</v>
      </c>
      <c r="H12" s="793" t="s">
        <v>87</v>
      </c>
      <c r="I12" s="793" t="s">
        <v>88</v>
      </c>
      <c r="J12" s="793" t="s">
        <v>89</v>
      </c>
      <c r="K12" s="793" t="s">
        <v>87</v>
      </c>
      <c r="L12" s="793" t="s">
        <v>88</v>
      </c>
      <c r="M12" s="793" t="s">
        <v>89</v>
      </c>
      <c r="N12" s="793" t="s">
        <v>87</v>
      </c>
      <c r="O12" s="793" t="s">
        <v>88</v>
      </c>
      <c r="P12" s="793" t="s">
        <v>89</v>
      </c>
      <c r="Q12" s="793" t="s">
        <v>87</v>
      </c>
      <c r="R12" s="793" t="s">
        <v>88</v>
      </c>
      <c r="S12" s="793" t="s">
        <v>89</v>
      </c>
      <c r="T12" s="789">
        <f>SUM(T13:T21)</f>
        <v>0.26400000000000001</v>
      </c>
      <c r="U12" s="879"/>
      <c r="V12" s="879"/>
      <c r="W12" s="879"/>
      <c r="X12" s="790" t="s">
        <v>90</v>
      </c>
      <c r="Y12" s="790" t="s">
        <v>91</v>
      </c>
      <c r="Z12" s="871"/>
      <c r="AA12" s="869"/>
      <c r="AB12" s="869"/>
      <c r="AC12" s="869"/>
      <c r="AD12" s="869"/>
      <c r="AE12" s="868"/>
      <c r="AF12" s="790" t="s">
        <v>92</v>
      </c>
      <c r="AG12" s="790" t="s">
        <v>93</v>
      </c>
      <c r="AH12" s="790" t="s">
        <v>94</v>
      </c>
      <c r="AI12" s="868"/>
      <c r="AJ12" s="868"/>
      <c r="AK12" s="790" t="s">
        <v>95</v>
      </c>
      <c r="AL12" s="790" t="s">
        <v>96</v>
      </c>
      <c r="AM12" s="790" t="s">
        <v>97</v>
      </c>
      <c r="AN12" s="790" t="s">
        <v>98</v>
      </c>
      <c r="AO12" s="790" t="s">
        <v>99</v>
      </c>
      <c r="AP12" s="790" t="s">
        <v>100</v>
      </c>
      <c r="AQ12" s="790" t="s">
        <v>101</v>
      </c>
      <c r="AR12" s="866"/>
      <c r="AS12" s="866"/>
      <c r="AT12" s="866"/>
      <c r="AU12" s="792" t="s">
        <v>102</v>
      </c>
      <c r="AV12" s="792" t="s">
        <v>103</v>
      </c>
      <c r="AW12" s="792" t="s">
        <v>104</v>
      </c>
      <c r="AX12" s="792" t="s">
        <v>105</v>
      </c>
      <c r="AY12" s="792" t="s">
        <v>102</v>
      </c>
      <c r="AZ12" s="792" t="s">
        <v>103</v>
      </c>
      <c r="BA12" s="792" t="s">
        <v>104</v>
      </c>
      <c r="BB12" s="792" t="s">
        <v>105</v>
      </c>
      <c r="BC12" s="792" t="s">
        <v>102</v>
      </c>
      <c r="BD12" s="792" t="s">
        <v>103</v>
      </c>
      <c r="BE12" s="792" t="s">
        <v>104</v>
      </c>
      <c r="BF12" s="792" t="s">
        <v>105</v>
      </c>
      <c r="BG12" s="792" t="s">
        <v>102</v>
      </c>
      <c r="BH12" s="792" t="s">
        <v>103</v>
      </c>
      <c r="BI12" s="792" t="s">
        <v>104</v>
      </c>
      <c r="BJ12" s="792" t="s">
        <v>106</v>
      </c>
    </row>
    <row r="13" spans="1:63" s="381" customFormat="1" ht="408.75" customHeight="1" x14ac:dyDescent="0.25">
      <c r="B13" s="356">
        <v>1</v>
      </c>
      <c r="C13" s="415" t="s">
        <v>1178</v>
      </c>
      <c r="D13" s="358">
        <v>0.84</v>
      </c>
      <c r="E13" s="247">
        <v>0.28000000000000003</v>
      </c>
      <c r="F13" s="720">
        <v>0.28000000000000003</v>
      </c>
      <c r="G13" s="360">
        <f>IF(ISERROR(F13/E13),"",(F13/E13))</f>
        <v>1</v>
      </c>
      <c r="H13" s="78">
        <v>0.24</v>
      </c>
      <c r="I13" s="78">
        <v>0</v>
      </c>
      <c r="J13" s="360">
        <f>IF(ISERROR(I13/H13),"",(I13/H13))</f>
        <v>0</v>
      </c>
      <c r="K13" s="78">
        <v>0.26</v>
      </c>
      <c r="L13" s="78">
        <v>0</v>
      </c>
      <c r="M13" s="360">
        <f>IF(ISERROR(L13/K13),"",(L13/K13))</f>
        <v>0</v>
      </c>
      <c r="N13" s="78">
        <v>0.22</v>
      </c>
      <c r="O13" s="78">
        <v>0</v>
      </c>
      <c r="P13" s="360">
        <f>IF(ISERROR(O13/N13),"",(O13/N13))</f>
        <v>0</v>
      </c>
      <c r="Q13" s="78">
        <f>SUM(E13,H13,K13,N13)</f>
        <v>1</v>
      </c>
      <c r="R13" s="757">
        <v>0.28000000000000003</v>
      </c>
      <c r="S13" s="361">
        <f>IF((IF(ISERROR(R13/Q13),0,(R13/Q13)))&gt;1,1,(IF(ISERROR(R13/Q13),0,(R13/Q13))))</f>
        <v>0.28000000000000003</v>
      </c>
      <c r="T13" s="361">
        <f>S13*D13</f>
        <v>0.23520000000000002</v>
      </c>
      <c r="U13" s="362" t="s">
        <v>1179</v>
      </c>
      <c r="V13" s="363" t="s">
        <v>110</v>
      </c>
      <c r="W13" s="375" t="s">
        <v>1180</v>
      </c>
      <c r="X13" s="373" t="s">
        <v>1181</v>
      </c>
      <c r="Y13" s="369">
        <v>1</v>
      </c>
      <c r="Z13" s="363" t="s">
        <v>452</v>
      </c>
      <c r="AA13" s="388" t="s">
        <v>1182</v>
      </c>
      <c r="AB13" s="363" t="s">
        <v>115</v>
      </c>
      <c r="AC13" s="363" t="s">
        <v>110</v>
      </c>
      <c r="AD13" s="363" t="s">
        <v>116</v>
      </c>
      <c r="AE13" s="363" t="s">
        <v>117</v>
      </c>
      <c r="AF13" s="389">
        <v>1</v>
      </c>
      <c r="AG13" s="375">
        <v>2019</v>
      </c>
      <c r="AH13" s="375">
        <v>2021</v>
      </c>
      <c r="AI13" s="363" t="s">
        <v>119</v>
      </c>
      <c r="AJ13" s="363" t="s">
        <v>120</v>
      </c>
      <c r="AK13" s="408" t="s">
        <v>245</v>
      </c>
      <c r="AL13" s="409" t="s">
        <v>1183</v>
      </c>
      <c r="AM13" s="410"/>
      <c r="AN13" s="407"/>
      <c r="AO13" s="409"/>
      <c r="AP13" s="407" t="s">
        <v>1184</v>
      </c>
      <c r="AQ13" s="390" t="s">
        <v>1185</v>
      </c>
      <c r="AR13" s="363" t="s">
        <v>1186</v>
      </c>
      <c r="AS13" s="362"/>
      <c r="AT13" s="391" t="s">
        <v>1187</v>
      </c>
      <c r="AU13" s="719">
        <f>+E13</f>
        <v>0.28000000000000003</v>
      </c>
      <c r="AV13" s="720">
        <v>0.28000000000000003</v>
      </c>
      <c r="AW13" s="772" t="s">
        <v>1188</v>
      </c>
      <c r="AX13" s="365" t="s">
        <v>1189</v>
      </c>
      <c r="AY13" s="365">
        <f>H13</f>
        <v>0.24</v>
      </c>
      <c r="AZ13" s="394"/>
      <c r="BA13" s="395"/>
      <c r="BB13" s="395"/>
      <c r="BC13" s="396">
        <f>K13</f>
        <v>0.26</v>
      </c>
      <c r="BD13" s="392"/>
      <c r="BE13" s="393"/>
      <c r="BF13" s="393"/>
      <c r="BG13" s="397">
        <f>+N13</f>
        <v>0.22</v>
      </c>
      <c r="BH13" s="394"/>
      <c r="BI13" s="398"/>
      <c r="BJ13" s="399"/>
    </row>
    <row r="14" spans="1:63" s="381" customFormat="1" ht="80.25" customHeight="1" x14ac:dyDescent="0.25">
      <c r="B14" s="356">
        <v>2</v>
      </c>
      <c r="C14" s="415" t="s">
        <v>1190</v>
      </c>
      <c r="D14" s="358">
        <v>0.16</v>
      </c>
      <c r="E14" s="78">
        <v>0.18</v>
      </c>
      <c r="F14" s="720">
        <v>0.18</v>
      </c>
      <c r="G14" s="360">
        <f>IF(ISERROR(F14/E14),"",(F14/E14))</f>
        <v>1</v>
      </c>
      <c r="H14" s="78">
        <v>0.24</v>
      </c>
      <c r="I14" s="78"/>
      <c r="J14" s="360">
        <f>IF(ISERROR(I14/H14),"",(I14/H14))</f>
        <v>0</v>
      </c>
      <c r="K14" s="78">
        <v>0.23</v>
      </c>
      <c r="L14" s="78"/>
      <c r="M14" s="360">
        <f>IF(ISERROR(L14/K14),"",(L14/K14))</f>
        <v>0</v>
      </c>
      <c r="N14" s="78">
        <v>0.35</v>
      </c>
      <c r="O14" s="78"/>
      <c r="P14" s="360">
        <f>IF(ISERROR(O14/N14),"",(O14/N14))</f>
        <v>0</v>
      </c>
      <c r="Q14" s="78">
        <f t="shared" ref="Q14:R14" si="0">SUM(E14,H14,K14,N14)</f>
        <v>1</v>
      </c>
      <c r="R14" s="78">
        <f t="shared" si="0"/>
        <v>0.18</v>
      </c>
      <c r="S14" s="361">
        <f>IF((IF(ISERROR(R14/Q14),0,(R14/Q14)))&gt;1,1,(IF(ISERROR(R14/Q14),0,(R14/Q14))))</f>
        <v>0.18</v>
      </c>
      <c r="T14" s="361">
        <f t="shared" ref="T14" si="1">S14*D14</f>
        <v>2.8799999999999999E-2</v>
      </c>
      <c r="U14" s="362" t="s">
        <v>1191</v>
      </c>
      <c r="V14" s="363" t="s">
        <v>110</v>
      </c>
      <c r="W14" s="375" t="s">
        <v>1192</v>
      </c>
      <c r="X14" s="373" t="s">
        <v>1193</v>
      </c>
      <c r="Y14" s="373" t="s">
        <v>1194</v>
      </c>
      <c r="Z14" s="363" t="s">
        <v>113</v>
      </c>
      <c r="AA14" s="388" t="s">
        <v>1182</v>
      </c>
      <c r="AB14" s="363" t="s">
        <v>115</v>
      </c>
      <c r="AC14" s="363" t="s">
        <v>110</v>
      </c>
      <c r="AD14" s="363" t="s">
        <v>116</v>
      </c>
      <c r="AE14" s="363" t="s">
        <v>117</v>
      </c>
      <c r="AF14" s="389">
        <v>1</v>
      </c>
      <c r="AG14" s="363">
        <v>2019</v>
      </c>
      <c r="AH14" s="363">
        <v>2021</v>
      </c>
      <c r="AI14" s="363" t="s">
        <v>119</v>
      </c>
      <c r="AJ14" s="363" t="s">
        <v>120</v>
      </c>
      <c r="AK14" s="408" t="s">
        <v>245</v>
      </c>
      <c r="AL14" s="409" t="s">
        <v>1183</v>
      </c>
      <c r="AM14" s="410"/>
      <c r="AN14" s="407"/>
      <c r="AO14" s="409"/>
      <c r="AP14" s="407" t="s">
        <v>1195</v>
      </c>
      <c r="AQ14" s="308" t="s">
        <v>447</v>
      </c>
      <c r="AR14" s="363" t="s">
        <v>1196</v>
      </c>
      <c r="AS14" s="362"/>
      <c r="AT14" s="391" t="s">
        <v>1197</v>
      </c>
      <c r="AU14" s="719">
        <f>+E14</f>
        <v>0.18</v>
      </c>
      <c r="AV14" s="720">
        <v>0.18</v>
      </c>
      <c r="AW14" s="772" t="s">
        <v>1198</v>
      </c>
      <c r="AX14" s="365" t="s">
        <v>1189</v>
      </c>
      <c r="AY14" s="365">
        <f t="shared" ref="AY14" si="2">H14</f>
        <v>0.24</v>
      </c>
      <c r="AZ14" s="365"/>
      <c r="BA14" s="373"/>
      <c r="BB14" s="373"/>
      <c r="BC14" s="396">
        <f>K14</f>
        <v>0.23</v>
      </c>
      <c r="BD14" s="396"/>
      <c r="BE14" s="400"/>
      <c r="BF14" s="400"/>
      <c r="BG14" s="397">
        <f>N14</f>
        <v>0.35</v>
      </c>
      <c r="BH14" s="365"/>
      <c r="BI14" s="374"/>
      <c r="BJ14" s="401"/>
    </row>
    <row r="15" spans="1:63" s="379" customFormat="1" ht="11.65" customHeight="1" x14ac:dyDescent="0.25">
      <c r="B15" s="382"/>
      <c r="C15" s="378"/>
      <c r="D15" s="383"/>
      <c r="E15" s="380"/>
      <c r="F15" s="380"/>
      <c r="G15" s="380"/>
      <c r="H15" s="380"/>
      <c r="I15" s="380"/>
      <c r="J15" s="380"/>
      <c r="K15" s="380"/>
      <c r="L15" s="380"/>
      <c r="M15" s="380"/>
      <c r="N15" s="380"/>
      <c r="O15" s="380"/>
      <c r="P15" s="380"/>
      <c r="Q15" s="380"/>
      <c r="R15" s="380"/>
      <c r="S15" s="380"/>
      <c r="T15" s="383"/>
      <c r="U15" s="380"/>
      <c r="V15" s="380"/>
      <c r="W15" s="380"/>
      <c r="X15" s="380"/>
      <c r="Y15" s="380"/>
      <c r="Z15" s="382"/>
      <c r="AA15" s="378"/>
      <c r="AB15" s="380"/>
      <c r="AC15" s="380"/>
      <c r="AD15" s="380"/>
      <c r="AE15" s="380"/>
      <c r="AF15" s="378"/>
      <c r="AG15" s="378"/>
      <c r="AH15" s="378"/>
      <c r="AI15" s="380"/>
      <c r="AJ15" s="380"/>
      <c r="AK15" s="380"/>
      <c r="AL15" s="378"/>
      <c r="AM15" s="378"/>
      <c r="AN15" s="378"/>
      <c r="AO15" s="378"/>
      <c r="AP15" s="380"/>
      <c r="AQ15" s="380"/>
      <c r="AR15" s="378"/>
      <c r="AS15" s="378"/>
      <c r="AT15" s="378"/>
      <c r="BK15" s="378"/>
    </row>
    <row r="16" spans="1:63" s="379" customFormat="1" ht="11.65" customHeight="1" x14ac:dyDescent="0.25">
      <c r="B16" s="382"/>
      <c r="C16" s="378"/>
      <c r="D16" s="383"/>
      <c r="E16" s="380"/>
      <c r="F16" s="380"/>
      <c r="G16" s="380"/>
      <c r="H16" s="380"/>
      <c r="I16" s="380"/>
      <c r="J16" s="380"/>
      <c r="K16" s="380"/>
      <c r="L16" s="380"/>
      <c r="M16" s="380"/>
      <c r="N16" s="380"/>
      <c r="O16" s="380"/>
      <c r="P16" s="380"/>
      <c r="Q16" s="380"/>
      <c r="R16" s="380"/>
      <c r="S16" s="380"/>
      <c r="T16" s="380"/>
      <c r="U16" s="380"/>
      <c r="V16" s="380"/>
      <c r="W16" s="380"/>
      <c r="X16" s="380"/>
      <c r="Y16" s="380"/>
      <c r="Z16" s="382"/>
      <c r="AA16" s="378"/>
      <c r="AB16" s="380"/>
      <c r="AC16" s="380"/>
      <c r="AD16" s="380"/>
      <c r="AE16" s="380"/>
      <c r="AF16" s="378"/>
      <c r="AG16" s="378"/>
      <c r="AH16" s="378"/>
      <c r="AI16" s="380"/>
      <c r="AJ16" s="380"/>
      <c r="AK16" s="380"/>
      <c r="AL16" s="378"/>
      <c r="AM16" s="378"/>
      <c r="AN16" s="378"/>
      <c r="AO16" s="378"/>
      <c r="AP16" s="380"/>
      <c r="AQ16" s="380"/>
      <c r="AR16" s="378"/>
      <c r="AS16" s="378"/>
      <c r="AT16" s="378"/>
      <c r="BK16" s="378"/>
    </row>
    <row r="17" spans="2:63" s="379" customFormat="1" ht="11.65" customHeight="1" x14ac:dyDescent="0.25">
      <c r="B17" s="382"/>
      <c r="C17" s="378"/>
      <c r="D17" s="383"/>
      <c r="E17" s="380"/>
      <c r="F17" s="380"/>
      <c r="G17" s="380"/>
      <c r="H17" s="380"/>
      <c r="I17" s="380"/>
      <c r="J17" s="380"/>
      <c r="K17" s="380"/>
      <c r="L17" s="380"/>
      <c r="M17" s="380"/>
      <c r="N17" s="380"/>
      <c r="O17" s="380"/>
      <c r="P17" s="380"/>
      <c r="Q17" s="380"/>
      <c r="R17" s="380"/>
      <c r="S17" s="380"/>
      <c r="T17" s="383"/>
      <c r="U17" s="380"/>
      <c r="V17" s="380"/>
      <c r="W17" s="380"/>
      <c r="X17" s="380"/>
      <c r="Y17" s="380"/>
      <c r="Z17" s="382"/>
      <c r="AA17" s="378"/>
      <c r="AB17" s="380"/>
      <c r="AC17" s="380"/>
      <c r="AD17" s="380"/>
      <c r="AE17" s="380"/>
      <c r="AF17" s="378"/>
      <c r="AG17" s="378"/>
      <c r="AH17" s="378"/>
      <c r="AI17" s="380"/>
      <c r="AJ17" s="380"/>
      <c r="AK17" s="380"/>
      <c r="AL17" s="378"/>
      <c r="AM17" s="378"/>
      <c r="AN17" s="378"/>
      <c r="AO17" s="378"/>
      <c r="AP17" s="380"/>
      <c r="AQ17" s="380"/>
      <c r="AR17" s="378"/>
      <c r="AS17" s="378"/>
      <c r="AT17" s="378"/>
      <c r="BK17" s="378"/>
    </row>
    <row r="18" spans="2:63" s="379" customFormat="1" ht="11.65" customHeight="1" x14ac:dyDescent="0.25">
      <c r="B18" s="382"/>
      <c r="C18" s="378"/>
      <c r="D18" s="383"/>
      <c r="E18" s="380"/>
      <c r="F18" s="380"/>
      <c r="G18" s="380"/>
      <c r="H18" s="380"/>
      <c r="I18" s="380"/>
      <c r="J18" s="380"/>
      <c r="K18" s="380"/>
      <c r="L18" s="380"/>
      <c r="M18" s="380"/>
      <c r="N18" s="380"/>
      <c r="O18" s="380"/>
      <c r="P18" s="380"/>
      <c r="Q18" s="380"/>
      <c r="R18" s="380"/>
      <c r="S18" s="380"/>
      <c r="T18" s="380"/>
      <c r="U18" s="380"/>
      <c r="V18" s="380"/>
      <c r="W18" s="380"/>
      <c r="X18" s="380"/>
      <c r="Y18" s="380"/>
      <c r="Z18" s="382"/>
      <c r="AA18" s="378"/>
      <c r="AB18" s="380"/>
      <c r="AC18" s="380"/>
      <c r="AD18" s="380"/>
      <c r="AE18" s="380"/>
      <c r="AF18" s="378"/>
      <c r="AG18" s="378"/>
      <c r="AH18" s="378"/>
      <c r="AI18" s="380"/>
      <c r="AJ18" s="380"/>
      <c r="AK18" s="380"/>
      <c r="AL18" s="378"/>
      <c r="AM18" s="378"/>
      <c r="AN18" s="378"/>
      <c r="AO18" s="378"/>
      <c r="AP18" s="380"/>
      <c r="AQ18" s="380"/>
      <c r="AR18" s="378"/>
      <c r="AS18" s="378"/>
      <c r="AT18" s="378"/>
      <c r="BK18" s="378"/>
    </row>
    <row r="19" spans="2:63" s="379" customFormat="1" ht="14.1" customHeight="1" x14ac:dyDescent="0.25">
      <c r="C19" s="378"/>
      <c r="D19" s="378"/>
      <c r="E19" s="378"/>
      <c r="F19" s="378"/>
      <c r="G19" s="378"/>
      <c r="H19" s="378"/>
      <c r="I19" s="378"/>
      <c r="J19" s="378"/>
      <c r="K19" s="378"/>
      <c r="L19" s="378"/>
      <c r="M19" s="378"/>
      <c r="N19" s="378"/>
      <c r="O19" s="378"/>
      <c r="P19" s="378"/>
      <c r="Q19" s="378"/>
      <c r="R19" s="378"/>
      <c r="S19" s="378"/>
      <c r="T19" s="378"/>
      <c r="U19" s="378"/>
      <c r="V19" s="378"/>
      <c r="W19" s="378"/>
      <c r="X19" s="378"/>
      <c r="Y19" s="378"/>
      <c r="Z19" s="382"/>
      <c r="AA19" s="378"/>
      <c r="AB19" s="380"/>
      <c r="AC19" s="380"/>
      <c r="AD19" s="380"/>
      <c r="AE19" s="380"/>
      <c r="AF19" s="378"/>
      <c r="AG19" s="378"/>
      <c r="AH19" s="378"/>
      <c r="AI19" s="380"/>
      <c r="AJ19" s="380"/>
      <c r="AK19" s="380"/>
      <c r="AL19" s="378"/>
      <c r="AM19" s="378"/>
      <c r="AN19" s="378"/>
      <c r="AO19" s="378"/>
      <c r="AP19" s="380"/>
      <c r="AQ19" s="380"/>
      <c r="AR19" s="378"/>
      <c r="AS19" s="378"/>
      <c r="AT19" s="378"/>
      <c r="BK19" s="378"/>
    </row>
    <row r="20" spans="2:63" s="379" customFormat="1" ht="11.65" customHeight="1" x14ac:dyDescent="0.25">
      <c r="C20" s="378"/>
      <c r="D20" s="378"/>
      <c r="E20" s="378"/>
      <c r="F20" s="378"/>
      <c r="G20" s="378"/>
      <c r="H20" s="378"/>
      <c r="I20" s="378"/>
      <c r="J20" s="378"/>
      <c r="K20" s="378"/>
      <c r="L20" s="378"/>
      <c r="M20" s="378"/>
      <c r="N20" s="378"/>
      <c r="O20" s="378"/>
      <c r="P20" s="378"/>
      <c r="Q20" s="378"/>
      <c r="R20" s="378"/>
      <c r="S20" s="378"/>
      <c r="T20" s="378"/>
      <c r="U20" s="378"/>
      <c r="V20" s="378"/>
      <c r="W20" s="378"/>
      <c r="X20" s="378"/>
      <c r="Y20" s="378"/>
      <c r="Z20" s="382"/>
      <c r="AA20" s="378"/>
      <c r="AB20" s="380"/>
      <c r="AC20" s="380"/>
      <c r="AD20" s="380"/>
      <c r="AE20" s="380"/>
      <c r="AF20" s="378"/>
      <c r="AG20" s="378"/>
      <c r="AH20" s="378"/>
      <c r="AI20" s="380"/>
      <c r="AJ20" s="380"/>
      <c r="AK20" s="380"/>
      <c r="AL20" s="378"/>
      <c r="AM20" s="378"/>
      <c r="AN20" s="378"/>
      <c r="AO20" s="378"/>
      <c r="AP20" s="380"/>
      <c r="AQ20" s="380"/>
      <c r="AR20" s="378"/>
      <c r="AS20" s="378"/>
      <c r="AT20" s="378"/>
      <c r="BK20" s="378"/>
    </row>
    <row r="21" spans="2:63" s="379" customFormat="1" ht="11.65" customHeight="1" x14ac:dyDescent="0.25">
      <c r="C21" s="378"/>
      <c r="D21" s="378"/>
      <c r="E21" s="378"/>
      <c r="F21" s="378"/>
      <c r="G21" s="378"/>
      <c r="H21" s="378"/>
      <c r="I21" s="378"/>
      <c r="J21" s="378"/>
      <c r="K21" s="378"/>
      <c r="L21" s="378"/>
      <c r="M21" s="378"/>
      <c r="N21" s="378"/>
      <c r="O21" s="378"/>
      <c r="P21" s="378"/>
      <c r="Q21" s="378"/>
      <c r="R21" s="378"/>
      <c r="S21" s="378"/>
      <c r="T21" s="378"/>
      <c r="U21" s="378"/>
      <c r="V21" s="378"/>
      <c r="W21" s="378"/>
      <c r="X21" s="378"/>
      <c r="Y21" s="378"/>
      <c r="Z21" s="382"/>
      <c r="AA21" s="378"/>
      <c r="AB21" s="380"/>
      <c r="AC21" s="380"/>
      <c r="AD21" s="380"/>
      <c r="AE21" s="380"/>
      <c r="AF21" s="378"/>
      <c r="AG21" s="378"/>
      <c r="AH21" s="378"/>
      <c r="AI21" s="380"/>
      <c r="AJ21" s="380"/>
      <c r="AK21" s="380"/>
      <c r="AL21" s="378"/>
      <c r="AM21" s="378"/>
      <c r="AN21" s="378"/>
      <c r="AO21" s="378"/>
      <c r="AP21" s="380"/>
      <c r="AQ21" s="380"/>
      <c r="AR21" s="378"/>
      <c r="AS21" s="378"/>
      <c r="AT21" s="378"/>
      <c r="BK21" s="378"/>
    </row>
    <row r="22" spans="2:63" s="379" customFormat="1" ht="11.65" customHeight="1" x14ac:dyDescent="0.25">
      <c r="C22" s="378"/>
      <c r="D22" s="378"/>
      <c r="E22" s="378"/>
      <c r="F22" s="378"/>
      <c r="G22" s="378"/>
      <c r="H22" s="378"/>
      <c r="I22" s="378"/>
      <c r="J22" s="378"/>
      <c r="K22" s="378"/>
      <c r="L22" s="378"/>
      <c r="M22" s="378"/>
      <c r="N22" s="378"/>
      <c r="O22" s="378"/>
      <c r="P22" s="378"/>
      <c r="Q22" s="378"/>
      <c r="R22" s="378"/>
      <c r="S22" s="378"/>
      <c r="T22" s="378"/>
      <c r="U22" s="378"/>
      <c r="V22" s="378"/>
      <c r="W22" s="378"/>
      <c r="X22" s="378"/>
      <c r="Y22" s="378"/>
      <c r="Z22" s="382"/>
      <c r="AA22" s="378"/>
      <c r="AB22" s="380"/>
      <c r="AC22" s="380"/>
      <c r="AD22" s="380"/>
      <c r="AE22" s="380"/>
      <c r="AF22" s="378"/>
      <c r="AG22" s="378"/>
      <c r="AH22" s="378"/>
      <c r="AI22" s="380"/>
      <c r="AJ22" s="380"/>
      <c r="AK22" s="380"/>
      <c r="AL22" s="378"/>
      <c r="AM22" s="378"/>
      <c r="AN22" s="378"/>
      <c r="AO22" s="378"/>
      <c r="AP22" s="380"/>
      <c r="AQ22" s="380"/>
      <c r="AR22" s="378"/>
      <c r="AS22" s="378"/>
      <c r="AT22" s="378"/>
      <c r="BK22" s="378"/>
    </row>
  </sheetData>
  <sheetProtection selectLockedCells="1" selectUnlockedCells="1"/>
  <mergeCells count="55">
    <mergeCell ref="C2:Q4"/>
    <mergeCell ref="C5:Q6"/>
    <mergeCell ref="R2:AI4"/>
    <mergeCell ref="AJ2:AU2"/>
    <mergeCell ref="AJ3:AU3"/>
    <mergeCell ref="AJ4:AU4"/>
    <mergeCell ref="B10:D10"/>
    <mergeCell ref="E10:T10"/>
    <mergeCell ref="U10:AT10"/>
    <mergeCell ref="AU10:BJ10"/>
    <mergeCell ref="R5:AI6"/>
    <mergeCell ref="AJ5:AU6"/>
    <mergeCell ref="B7:C7"/>
    <mergeCell ref="D7:Z7"/>
    <mergeCell ref="AA7:AB7"/>
    <mergeCell ref="AC7:AJ7"/>
    <mergeCell ref="AK7:AL7"/>
    <mergeCell ref="AM7:AT7"/>
    <mergeCell ref="AU7:BJ8"/>
    <mergeCell ref="B8:C8"/>
    <mergeCell ref="D8:AL8"/>
    <mergeCell ref="AN8:AT8"/>
    <mergeCell ref="B9:AT9"/>
    <mergeCell ref="AU9:BJ9"/>
    <mergeCell ref="N11:P11"/>
    <mergeCell ref="Q11:S11"/>
    <mergeCell ref="U11:U12"/>
    <mergeCell ref="V11:V12"/>
    <mergeCell ref="W11:W12"/>
    <mergeCell ref="C11:C12"/>
    <mergeCell ref="D11:D12"/>
    <mergeCell ref="E11:G11"/>
    <mergeCell ref="H11:J11"/>
    <mergeCell ref="K11:M11"/>
    <mergeCell ref="B2:B5"/>
    <mergeCell ref="AV6:BJ6"/>
    <mergeCell ref="AS11:AS12"/>
    <mergeCell ref="Z11:Z12"/>
    <mergeCell ref="AA11:AA12"/>
    <mergeCell ref="AB11:AB12"/>
    <mergeCell ref="AC11:AC12"/>
    <mergeCell ref="AD11:AD12"/>
    <mergeCell ref="AE11:AE12"/>
    <mergeCell ref="AF11:AH11"/>
    <mergeCell ref="AI11:AI12"/>
    <mergeCell ref="AJ11:AJ12"/>
    <mergeCell ref="AK11:AQ11"/>
    <mergeCell ref="AR11:AR12"/>
    <mergeCell ref="X11:Y11"/>
    <mergeCell ref="B11:B12"/>
    <mergeCell ref="AT11:AT12"/>
    <mergeCell ref="AU11:AX11"/>
    <mergeCell ref="AY11:BB11"/>
    <mergeCell ref="BC11:BF11"/>
    <mergeCell ref="BG11:BJ11"/>
  </mergeCells>
  <dataValidations count="11">
    <dataValidation operator="equal" allowBlank="1" showErrorMessage="1" sqref="AQ13"/>
    <dataValidation operator="equal" allowBlank="1" showErrorMessage="1" sqref="AK7">
      <formula1>0</formula1>
      <formula2>0</formula2>
    </dataValidation>
    <dataValidation type="list" operator="equal" allowBlank="1" showErrorMessage="1" sqref="AB13:AB22">
      <formula1>"Alcaldía Local,Central,Sectorial,"</formula1>
      <formula2>0</formula2>
    </dataValidation>
    <dataValidation type="list" operator="equal" allowBlank="1" showErrorMessage="1" sqref="AC13:AC22">
      <formula1>"Coeficiente,Índice o razón,Porcentaje,Tasa,Valor absoluto"</formula1>
      <formula2>0</formula2>
    </dataValidation>
    <dataValidation type="list" operator="equal" allowBlank="1" showErrorMessage="1" sqref="AD13:AD22">
      <formula1>"Diario,Semanal,Mensual,Bimestral ,Trimestral,Semestral ,Anual"</formula1>
      <formula2>0</formula2>
    </dataValidation>
    <dataValidation type="list" operator="equal" allowBlank="1" showErrorMessage="1" sqref="AE13:AE22">
      <formula1>"Alta ,Media ,Baja"</formula1>
      <formula2>0</formula2>
    </dataValidation>
    <dataValidation type="list" operator="equal" allowBlank="1" showErrorMessage="1" sqref="AI13:AI22">
      <formula1>"Gestión"</formula1>
      <formula2>0</formula2>
    </dataValidation>
    <dataValidation type="list" operator="equal" allowBlank="1" showErrorMessage="1" sqref="AJ13:AJ22">
      <formula1>",Distrital ,Dsitrital-Rural ,Distrital- Urbano,Entidad ,Localidad,UPZ,Departamental,Regional,Nacional"</formula1>
      <formula2>0</formula2>
    </dataValidation>
    <dataValidation type="list" operator="equal" allowBlank="1" showErrorMessage="1" sqref="AP15:AQ22">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Z15:Z22">
      <formula1>"Eficacia,Eficiencia,Efectividad,"</formula1>
      <formula2>0</formula2>
    </dataValidation>
    <dataValidation type="list" operator="equal" allowBlank="1" showErrorMessage="1" sqref="AK15:AK22">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3">
        <x14:dataValidation type="list" operator="equal" allowBlank="1" showErrorMessage="1">
          <x14:formula1>
            <xm:f>'D:\AAA SDSCJ CPAD\OAP\POA\[5.2 DGH 20-01-2022.xlsx]datos'!#REF!</xm:f>
          </x14:formula1>
          <xm:sqref>AQ14</xm:sqref>
        </x14:dataValidation>
        <x14:dataValidation type="list" allowBlank="1" showInputMessage="1" showErrorMessage="1">
          <x14:formula1>
            <xm:f>'C:\Users\luis.arias\Downloads\[F-DS-524_V.xlsx]datos'!#REF!</xm:f>
          </x14:formula1>
          <xm:sqref>AM7:AT7</xm:sqref>
        </x14:dataValidation>
        <x14:dataValidation type="list" errorStyle="information" operator="equal" showInputMessage="1" showErrorMessage="1" prompt="Escoja el Proceso del Menú desplegable">
          <x14:formula1>
            <xm:f>'C:\Users\luis.arias\Downloads\[F-DS-524_V.xlsx]datos'!#REF!</xm:f>
          </x14:formula1>
          <xm:sqref>D7:Z7</xm:sqref>
        </x14:dataValidation>
      </x14:dataValidations>
    </ext>
  </extLs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Q39"/>
  <sheetViews>
    <sheetView showGridLines="0" topLeftCell="AQ1" zoomScale="70" zoomScaleNormal="70" workbookViewId="0">
      <selection activeCell="AV2" sqref="AV2:BJ6"/>
    </sheetView>
  </sheetViews>
  <sheetFormatPr baseColWidth="10" defaultColWidth="20.5703125" defaultRowHeight="12.75" customHeight="1" x14ac:dyDescent="0.25"/>
  <cols>
    <col min="1" max="1" width="4.7109375" style="283" customWidth="1"/>
    <col min="2" max="2" width="12.42578125" style="281" customWidth="1"/>
    <col min="3" max="3" width="43.28515625" style="281" customWidth="1"/>
    <col min="4" max="4" width="9.140625" style="281" customWidth="1"/>
    <col min="5" max="5" width="8.42578125" style="281" customWidth="1"/>
    <col min="6" max="6" width="9.5703125" style="281" customWidth="1"/>
    <col min="7" max="7" width="11.7109375" style="281" customWidth="1"/>
    <col min="8" max="8" width="9.5703125" style="281" customWidth="1"/>
    <col min="9" max="9" width="8" style="281" customWidth="1"/>
    <col min="10" max="10" width="16.5703125" style="281" customWidth="1"/>
    <col min="11" max="11" width="11" style="281" customWidth="1"/>
    <col min="12" max="13" width="12" style="281" customWidth="1"/>
    <col min="14" max="14" width="10.140625" style="281" customWidth="1"/>
    <col min="15" max="15" width="10.7109375" style="281" customWidth="1"/>
    <col min="16" max="16" width="10.85546875" style="281" customWidth="1"/>
    <col min="17" max="17" width="11" style="281" customWidth="1"/>
    <col min="18" max="18" width="13" style="281" customWidth="1"/>
    <col min="19" max="19" width="11.5703125" style="281" customWidth="1"/>
    <col min="20" max="20" width="13.140625" style="281" customWidth="1"/>
    <col min="21" max="23" width="30.140625" style="281" customWidth="1"/>
    <col min="24" max="25" width="20.5703125" style="281" customWidth="1"/>
    <col min="26" max="36" width="20.5703125" style="282" customWidth="1"/>
    <col min="37" max="37" width="26.7109375" style="282" customWidth="1"/>
    <col min="38" max="42" width="20.5703125" style="282" customWidth="1"/>
    <col min="43" max="43" width="20" style="282" customWidth="1"/>
    <col min="44" max="48" width="20.5703125" style="282" customWidth="1"/>
    <col min="49" max="49" width="43.42578125" style="282" customWidth="1"/>
    <col min="50" max="50" width="33.7109375" style="281" customWidth="1"/>
    <col min="51" max="54" width="20.5703125" style="281" customWidth="1"/>
    <col min="55" max="55" width="8.7109375" style="281" customWidth="1"/>
    <col min="56" max="56" width="9" style="281" customWidth="1"/>
    <col min="57" max="57" width="39" style="281" customWidth="1"/>
    <col min="58" max="58" width="32.140625" style="281" customWidth="1"/>
    <col min="59" max="59" width="17" style="281" customWidth="1"/>
    <col min="60" max="60" width="16" style="281" customWidth="1"/>
    <col min="61" max="61" width="51.5703125" style="281" customWidth="1"/>
    <col min="62" max="62" width="36" style="281" customWidth="1"/>
    <col min="63" max="251" width="20.5703125" style="281" customWidth="1"/>
    <col min="252" max="16384" width="20.5703125" style="283"/>
  </cols>
  <sheetData>
    <row r="1" spans="1:251" ht="12.75" customHeight="1" thickBot="1" x14ac:dyDescent="0.3"/>
    <row r="2" spans="1:251" s="779" customFormat="1" ht="15.75" customHeight="1" thickBot="1" x14ac:dyDescent="0.3">
      <c r="A2" s="776"/>
      <c r="B2" s="836" t="s">
        <v>232</v>
      </c>
      <c r="C2" s="839" t="s">
        <v>41</v>
      </c>
      <c r="D2" s="840"/>
      <c r="E2" s="840"/>
      <c r="F2" s="840"/>
      <c r="G2" s="840"/>
      <c r="H2" s="840"/>
      <c r="I2" s="840"/>
      <c r="J2" s="840"/>
      <c r="K2" s="840"/>
      <c r="L2" s="840"/>
      <c r="M2" s="840"/>
      <c r="N2" s="840"/>
      <c r="O2" s="840"/>
      <c r="P2" s="840"/>
      <c r="Q2" s="841"/>
      <c r="R2" s="848" t="s">
        <v>42</v>
      </c>
      <c r="S2" s="849"/>
      <c r="T2" s="849"/>
      <c r="U2" s="849"/>
      <c r="V2" s="849"/>
      <c r="W2" s="849"/>
      <c r="X2" s="849"/>
      <c r="Y2" s="849"/>
      <c r="Z2" s="849"/>
      <c r="AA2" s="849"/>
      <c r="AB2" s="849"/>
      <c r="AC2" s="849"/>
      <c r="AD2" s="849"/>
      <c r="AE2" s="849"/>
      <c r="AF2" s="849"/>
      <c r="AG2" s="849"/>
      <c r="AH2" s="849"/>
      <c r="AI2" s="850"/>
      <c r="AJ2" s="857" t="s">
        <v>43</v>
      </c>
      <c r="AK2" s="858"/>
      <c r="AL2" s="858"/>
      <c r="AM2" s="858"/>
      <c r="AN2" s="858"/>
      <c r="AO2" s="858"/>
      <c r="AP2" s="858"/>
      <c r="AQ2" s="858"/>
      <c r="AR2" s="858"/>
      <c r="AS2" s="858"/>
      <c r="AT2" s="858"/>
      <c r="AU2" s="859"/>
      <c r="AV2" s="794" t="s">
        <v>44</v>
      </c>
      <c r="AW2" s="794"/>
      <c r="AX2" s="794"/>
      <c r="AY2" s="794"/>
      <c r="AZ2" s="794"/>
      <c r="BA2" s="794"/>
      <c r="BB2" s="794"/>
      <c r="BC2" s="794"/>
      <c r="BD2" s="794"/>
      <c r="BE2" s="794"/>
      <c r="BF2" s="794"/>
      <c r="BG2" s="794"/>
      <c r="BH2" s="794"/>
      <c r="BI2" s="794"/>
      <c r="BJ2" s="795"/>
      <c r="BK2" s="776"/>
    </row>
    <row r="3" spans="1:251" s="779" customFormat="1" ht="14.25" customHeight="1" thickBot="1" x14ac:dyDescent="0.3">
      <c r="A3" s="780"/>
      <c r="B3" s="837"/>
      <c r="C3" s="842"/>
      <c r="D3" s="843"/>
      <c r="E3" s="843"/>
      <c r="F3" s="843"/>
      <c r="G3" s="843"/>
      <c r="H3" s="843"/>
      <c r="I3" s="843"/>
      <c r="J3" s="843"/>
      <c r="K3" s="843"/>
      <c r="L3" s="843"/>
      <c r="M3" s="843"/>
      <c r="N3" s="843"/>
      <c r="O3" s="843"/>
      <c r="P3" s="843"/>
      <c r="Q3" s="844"/>
      <c r="R3" s="851"/>
      <c r="S3" s="852"/>
      <c r="T3" s="852"/>
      <c r="U3" s="852"/>
      <c r="V3" s="852"/>
      <c r="W3" s="852"/>
      <c r="X3" s="852"/>
      <c r="Y3" s="852"/>
      <c r="Z3" s="852"/>
      <c r="AA3" s="852"/>
      <c r="AB3" s="852"/>
      <c r="AC3" s="852"/>
      <c r="AD3" s="852"/>
      <c r="AE3" s="852"/>
      <c r="AF3" s="852"/>
      <c r="AG3" s="852"/>
      <c r="AH3" s="852"/>
      <c r="AI3" s="853"/>
      <c r="AJ3" s="857" t="s">
        <v>45</v>
      </c>
      <c r="AK3" s="858"/>
      <c r="AL3" s="858"/>
      <c r="AM3" s="858"/>
      <c r="AN3" s="858"/>
      <c r="AO3" s="858"/>
      <c r="AP3" s="858"/>
      <c r="AQ3" s="858"/>
      <c r="AR3" s="858"/>
      <c r="AS3" s="858"/>
      <c r="AT3" s="858"/>
      <c r="AU3" s="859"/>
      <c r="AV3" s="796"/>
      <c r="AW3" s="796"/>
      <c r="AX3" s="796"/>
      <c r="AY3" s="796"/>
      <c r="AZ3" s="796"/>
      <c r="BA3" s="796"/>
      <c r="BB3" s="796"/>
      <c r="BC3" s="796"/>
      <c r="BD3" s="796"/>
      <c r="BE3" s="796"/>
      <c r="BF3" s="796"/>
      <c r="BG3" s="796"/>
      <c r="BH3" s="796"/>
      <c r="BI3" s="796"/>
      <c r="BJ3" s="797"/>
      <c r="BK3" s="780"/>
    </row>
    <row r="4" spans="1:251" s="779" customFormat="1" ht="12" customHeight="1" thickBot="1" x14ac:dyDescent="0.3">
      <c r="A4" s="780"/>
      <c r="B4" s="837"/>
      <c r="C4" s="845"/>
      <c r="D4" s="846"/>
      <c r="E4" s="846"/>
      <c r="F4" s="846"/>
      <c r="G4" s="846"/>
      <c r="H4" s="846"/>
      <c r="I4" s="846"/>
      <c r="J4" s="846"/>
      <c r="K4" s="846"/>
      <c r="L4" s="846"/>
      <c r="M4" s="846"/>
      <c r="N4" s="846"/>
      <c r="O4" s="846"/>
      <c r="P4" s="846"/>
      <c r="Q4" s="847"/>
      <c r="R4" s="854"/>
      <c r="S4" s="855"/>
      <c r="T4" s="855"/>
      <c r="U4" s="855"/>
      <c r="V4" s="855"/>
      <c r="W4" s="855"/>
      <c r="X4" s="855"/>
      <c r="Y4" s="855"/>
      <c r="Z4" s="855"/>
      <c r="AA4" s="855"/>
      <c r="AB4" s="855"/>
      <c r="AC4" s="855"/>
      <c r="AD4" s="855"/>
      <c r="AE4" s="855"/>
      <c r="AF4" s="855"/>
      <c r="AG4" s="855"/>
      <c r="AH4" s="855"/>
      <c r="AI4" s="856"/>
      <c r="AJ4" s="857" t="s">
        <v>46</v>
      </c>
      <c r="AK4" s="858"/>
      <c r="AL4" s="858"/>
      <c r="AM4" s="858"/>
      <c r="AN4" s="858"/>
      <c r="AO4" s="858"/>
      <c r="AP4" s="858"/>
      <c r="AQ4" s="858"/>
      <c r="AR4" s="858"/>
      <c r="AS4" s="858"/>
      <c r="AT4" s="858"/>
      <c r="AU4" s="859"/>
      <c r="AV4" s="796"/>
      <c r="AW4" s="796"/>
      <c r="AX4" s="796"/>
      <c r="AY4" s="796"/>
      <c r="AZ4" s="796"/>
      <c r="BA4" s="796"/>
      <c r="BB4" s="796"/>
      <c r="BC4" s="796"/>
      <c r="BD4" s="796"/>
      <c r="BE4" s="796"/>
      <c r="BF4" s="796"/>
      <c r="BG4" s="796"/>
      <c r="BH4" s="796"/>
      <c r="BI4" s="796"/>
      <c r="BJ4" s="797"/>
      <c r="BK4" s="780"/>
    </row>
    <row r="5" spans="1:251" s="779" customFormat="1" ht="14.25" customHeight="1" x14ac:dyDescent="0.25">
      <c r="A5" s="780"/>
      <c r="B5" s="838"/>
      <c r="C5" s="839" t="s">
        <v>47</v>
      </c>
      <c r="D5" s="840"/>
      <c r="E5" s="840"/>
      <c r="F5" s="840"/>
      <c r="G5" s="840"/>
      <c r="H5" s="840"/>
      <c r="I5" s="840"/>
      <c r="J5" s="840"/>
      <c r="K5" s="840"/>
      <c r="L5" s="840"/>
      <c r="M5" s="840"/>
      <c r="N5" s="840"/>
      <c r="O5" s="840"/>
      <c r="P5" s="840"/>
      <c r="Q5" s="841"/>
      <c r="R5" s="848" t="s">
        <v>48</v>
      </c>
      <c r="S5" s="849"/>
      <c r="T5" s="849"/>
      <c r="U5" s="849"/>
      <c r="V5" s="849"/>
      <c r="W5" s="849"/>
      <c r="X5" s="849"/>
      <c r="Y5" s="849"/>
      <c r="Z5" s="849"/>
      <c r="AA5" s="849"/>
      <c r="AB5" s="849"/>
      <c r="AC5" s="849"/>
      <c r="AD5" s="849"/>
      <c r="AE5" s="849"/>
      <c r="AF5" s="849"/>
      <c r="AG5" s="849"/>
      <c r="AH5" s="849"/>
      <c r="AI5" s="850"/>
      <c r="AJ5" s="839" t="s">
        <v>49</v>
      </c>
      <c r="AK5" s="840"/>
      <c r="AL5" s="840"/>
      <c r="AM5" s="840"/>
      <c r="AN5" s="840"/>
      <c r="AO5" s="840"/>
      <c r="AP5" s="840"/>
      <c r="AQ5" s="840"/>
      <c r="AR5" s="840"/>
      <c r="AS5" s="840"/>
      <c r="AT5" s="840"/>
      <c r="AU5" s="841"/>
      <c r="AV5" s="798"/>
      <c r="AW5" s="798"/>
      <c r="AX5" s="798"/>
      <c r="AY5" s="798"/>
      <c r="AZ5" s="798"/>
      <c r="BA5" s="798"/>
      <c r="BB5" s="798"/>
      <c r="BC5" s="798"/>
      <c r="BD5" s="798"/>
      <c r="BE5" s="798"/>
      <c r="BF5" s="798"/>
      <c r="BG5" s="798"/>
      <c r="BH5" s="798"/>
      <c r="BI5" s="798"/>
      <c r="BJ5" s="799"/>
      <c r="BK5" s="780"/>
    </row>
    <row r="6" spans="1:251" s="779" customFormat="1" ht="12.75" customHeight="1" thickBot="1" x14ac:dyDescent="0.3">
      <c r="A6" s="776"/>
      <c r="B6" s="780"/>
      <c r="C6" s="845"/>
      <c r="D6" s="846"/>
      <c r="E6" s="846"/>
      <c r="F6" s="846"/>
      <c r="G6" s="846"/>
      <c r="H6" s="846"/>
      <c r="I6" s="846"/>
      <c r="J6" s="846"/>
      <c r="K6" s="846"/>
      <c r="L6" s="846"/>
      <c r="M6" s="846"/>
      <c r="N6" s="846"/>
      <c r="O6" s="846"/>
      <c r="P6" s="846"/>
      <c r="Q6" s="847"/>
      <c r="R6" s="854"/>
      <c r="S6" s="855"/>
      <c r="T6" s="855"/>
      <c r="U6" s="855"/>
      <c r="V6" s="855"/>
      <c r="W6" s="855"/>
      <c r="X6" s="855"/>
      <c r="Y6" s="855"/>
      <c r="Z6" s="855"/>
      <c r="AA6" s="855"/>
      <c r="AB6" s="855"/>
      <c r="AC6" s="855"/>
      <c r="AD6" s="855"/>
      <c r="AE6" s="855"/>
      <c r="AF6" s="855"/>
      <c r="AG6" s="855"/>
      <c r="AH6" s="855"/>
      <c r="AI6" s="856"/>
      <c r="AJ6" s="845"/>
      <c r="AK6" s="846"/>
      <c r="AL6" s="846"/>
      <c r="AM6" s="846"/>
      <c r="AN6" s="846"/>
      <c r="AO6" s="846"/>
      <c r="AP6" s="846"/>
      <c r="AQ6" s="846"/>
      <c r="AR6" s="846"/>
      <c r="AS6" s="846"/>
      <c r="AT6" s="846"/>
      <c r="AU6" s="847"/>
      <c r="AV6" s="882">
        <v>3</v>
      </c>
      <c r="AW6" s="882"/>
      <c r="AX6" s="882"/>
      <c r="AY6" s="882"/>
      <c r="AZ6" s="882"/>
      <c r="BA6" s="882"/>
      <c r="BB6" s="882"/>
      <c r="BC6" s="882"/>
      <c r="BD6" s="882"/>
      <c r="BE6" s="882"/>
      <c r="BF6" s="882"/>
      <c r="BG6" s="882"/>
      <c r="BH6" s="882"/>
      <c r="BI6" s="882"/>
      <c r="BJ6" s="883"/>
      <c r="BK6" s="776"/>
    </row>
    <row r="7" spans="1:251" s="785" customFormat="1" ht="18.75" customHeight="1" x14ac:dyDescent="0.25">
      <c r="B7" s="884" t="s">
        <v>50</v>
      </c>
      <c r="C7" s="885"/>
      <c r="D7" s="886"/>
      <c r="E7" s="886"/>
      <c r="F7" s="886"/>
      <c r="G7" s="886"/>
      <c r="H7" s="886"/>
      <c r="I7" s="886"/>
      <c r="J7" s="886"/>
      <c r="K7" s="886"/>
      <c r="L7" s="886"/>
      <c r="M7" s="886"/>
      <c r="N7" s="886"/>
      <c r="O7" s="886"/>
      <c r="P7" s="886"/>
      <c r="Q7" s="886"/>
      <c r="R7" s="886"/>
      <c r="S7" s="886"/>
      <c r="T7" s="886"/>
      <c r="U7" s="886"/>
      <c r="V7" s="886"/>
      <c r="W7" s="886"/>
      <c r="X7" s="886"/>
      <c r="Y7" s="886"/>
      <c r="Z7" s="886"/>
      <c r="AA7" s="887" t="s">
        <v>51</v>
      </c>
      <c r="AB7" s="887"/>
      <c r="AC7" s="888" t="s">
        <v>1386</v>
      </c>
      <c r="AD7" s="888"/>
      <c r="AE7" s="888"/>
      <c r="AF7" s="888"/>
      <c r="AG7" s="888"/>
      <c r="AH7" s="888"/>
      <c r="AI7" s="888"/>
      <c r="AJ7" s="888"/>
      <c r="AK7" s="889" t="s">
        <v>52</v>
      </c>
      <c r="AL7" s="889"/>
      <c r="AM7" s="890"/>
      <c r="AN7" s="890"/>
      <c r="AO7" s="890"/>
      <c r="AP7" s="890"/>
      <c r="AQ7" s="890"/>
      <c r="AR7" s="890"/>
      <c r="AS7" s="890"/>
      <c r="AT7" s="890"/>
      <c r="AU7" s="891"/>
      <c r="AV7" s="891"/>
      <c r="AW7" s="891"/>
      <c r="AX7" s="891"/>
      <c r="AY7" s="891"/>
      <c r="AZ7" s="891"/>
      <c r="BA7" s="891"/>
      <c r="BB7" s="891"/>
      <c r="BC7" s="891"/>
      <c r="BD7" s="891"/>
      <c r="BE7" s="891"/>
      <c r="BF7" s="891"/>
      <c r="BG7" s="891"/>
      <c r="BH7" s="891"/>
      <c r="BI7" s="891"/>
      <c r="BJ7" s="892"/>
      <c r="BK7" s="786"/>
    </row>
    <row r="8" spans="1:251" s="785" customFormat="1" ht="18.75" customHeight="1" x14ac:dyDescent="0.25">
      <c r="B8" s="880" t="s">
        <v>53</v>
      </c>
      <c r="C8" s="881"/>
      <c r="D8" s="893"/>
      <c r="E8" s="894"/>
      <c r="F8" s="894"/>
      <c r="G8" s="894"/>
      <c r="H8" s="894"/>
      <c r="I8" s="894"/>
      <c r="J8" s="894"/>
      <c r="K8" s="894"/>
      <c r="L8" s="894"/>
      <c r="M8" s="894"/>
      <c r="N8" s="894"/>
      <c r="O8" s="894"/>
      <c r="P8" s="894"/>
      <c r="Q8" s="894"/>
      <c r="R8" s="894"/>
      <c r="S8" s="894"/>
      <c r="T8" s="894"/>
      <c r="U8" s="894"/>
      <c r="V8" s="894"/>
      <c r="W8" s="894"/>
      <c r="X8" s="894"/>
      <c r="Y8" s="894"/>
      <c r="Z8" s="894"/>
      <c r="AA8" s="894"/>
      <c r="AB8" s="894"/>
      <c r="AC8" s="894"/>
      <c r="AD8" s="894"/>
      <c r="AE8" s="894"/>
      <c r="AF8" s="894"/>
      <c r="AG8" s="894"/>
      <c r="AH8" s="894"/>
      <c r="AI8" s="894"/>
      <c r="AJ8" s="894"/>
      <c r="AK8" s="894"/>
      <c r="AL8" s="895"/>
      <c r="AM8" s="787" t="s">
        <v>54</v>
      </c>
      <c r="AN8" s="829"/>
      <c r="AO8" s="830"/>
      <c r="AP8" s="830"/>
      <c r="AQ8" s="830"/>
      <c r="AR8" s="830"/>
      <c r="AS8" s="830"/>
      <c r="AT8" s="830"/>
      <c r="AU8" s="891"/>
      <c r="AV8" s="891"/>
      <c r="AW8" s="891"/>
      <c r="AX8" s="891"/>
      <c r="AY8" s="891"/>
      <c r="AZ8" s="891"/>
      <c r="BA8" s="891"/>
      <c r="BB8" s="891"/>
      <c r="BC8" s="891"/>
      <c r="BD8" s="891"/>
      <c r="BE8" s="891"/>
      <c r="BF8" s="891"/>
      <c r="BG8" s="891"/>
      <c r="BH8" s="891"/>
      <c r="BI8" s="891"/>
      <c r="BJ8" s="892"/>
      <c r="BK8" s="786"/>
    </row>
    <row r="9" spans="1:251" s="775" customFormat="1" ht="27.75" customHeight="1" x14ac:dyDescent="0.25">
      <c r="B9" s="831" t="s">
        <v>233</v>
      </c>
      <c r="C9" s="832"/>
      <c r="D9" s="832"/>
      <c r="E9" s="832"/>
      <c r="F9" s="832"/>
      <c r="G9" s="832"/>
      <c r="H9" s="832"/>
      <c r="I9" s="832"/>
      <c r="J9" s="832"/>
      <c r="K9" s="832"/>
      <c r="L9" s="832"/>
      <c r="M9" s="832"/>
      <c r="N9" s="832"/>
      <c r="O9" s="832"/>
      <c r="P9" s="832"/>
      <c r="Q9" s="832"/>
      <c r="R9" s="832"/>
      <c r="S9" s="832"/>
      <c r="T9" s="832"/>
      <c r="U9" s="832"/>
      <c r="V9" s="832"/>
      <c r="W9" s="832"/>
      <c r="X9" s="832"/>
      <c r="Y9" s="832"/>
      <c r="Z9" s="832"/>
      <c r="AA9" s="832"/>
      <c r="AB9" s="832"/>
      <c r="AC9" s="832"/>
      <c r="AD9" s="832"/>
      <c r="AE9" s="832"/>
      <c r="AF9" s="832"/>
      <c r="AG9" s="832"/>
      <c r="AH9" s="832"/>
      <c r="AI9" s="832"/>
      <c r="AJ9" s="832"/>
      <c r="AK9" s="832"/>
      <c r="AL9" s="832"/>
      <c r="AM9" s="832"/>
      <c r="AN9" s="832"/>
      <c r="AO9" s="832"/>
      <c r="AP9" s="832"/>
      <c r="AQ9" s="832"/>
      <c r="AR9" s="832"/>
      <c r="AS9" s="832"/>
      <c r="AT9" s="832"/>
      <c r="AU9" s="833" t="s">
        <v>234</v>
      </c>
      <c r="AV9" s="834"/>
      <c r="AW9" s="834"/>
      <c r="AX9" s="834"/>
      <c r="AY9" s="834"/>
      <c r="AZ9" s="834"/>
      <c r="BA9" s="834"/>
      <c r="BB9" s="834"/>
      <c r="BC9" s="834"/>
      <c r="BD9" s="834"/>
      <c r="BE9" s="834"/>
      <c r="BF9" s="834"/>
      <c r="BG9" s="834"/>
      <c r="BH9" s="834"/>
      <c r="BI9" s="834"/>
      <c r="BJ9" s="835"/>
    </row>
    <row r="10" spans="1:251" s="774" customFormat="1" ht="25.5" customHeight="1" x14ac:dyDescent="0.25">
      <c r="B10" s="872"/>
      <c r="C10" s="873"/>
      <c r="D10" s="873"/>
      <c r="E10" s="873" t="s">
        <v>55</v>
      </c>
      <c r="F10" s="873"/>
      <c r="G10" s="873"/>
      <c r="H10" s="873"/>
      <c r="I10" s="873"/>
      <c r="J10" s="873"/>
      <c r="K10" s="873"/>
      <c r="L10" s="873"/>
      <c r="M10" s="873"/>
      <c r="N10" s="873"/>
      <c r="O10" s="873"/>
      <c r="P10" s="873"/>
      <c r="Q10" s="873"/>
      <c r="R10" s="873"/>
      <c r="S10" s="873"/>
      <c r="T10" s="873"/>
      <c r="U10" s="873" t="s">
        <v>56</v>
      </c>
      <c r="V10" s="873"/>
      <c r="W10" s="873"/>
      <c r="X10" s="873"/>
      <c r="Y10" s="873"/>
      <c r="Z10" s="873"/>
      <c r="AA10" s="873"/>
      <c r="AB10" s="873"/>
      <c r="AC10" s="873"/>
      <c r="AD10" s="873"/>
      <c r="AE10" s="873"/>
      <c r="AF10" s="873"/>
      <c r="AG10" s="873"/>
      <c r="AH10" s="873"/>
      <c r="AI10" s="873"/>
      <c r="AJ10" s="873"/>
      <c r="AK10" s="873"/>
      <c r="AL10" s="873"/>
      <c r="AM10" s="873"/>
      <c r="AN10" s="873"/>
      <c r="AO10" s="873"/>
      <c r="AP10" s="873"/>
      <c r="AQ10" s="873"/>
      <c r="AR10" s="873"/>
      <c r="AS10" s="873"/>
      <c r="AT10" s="873"/>
      <c r="AU10" s="874"/>
      <c r="AV10" s="874"/>
      <c r="AW10" s="874"/>
      <c r="AX10" s="874"/>
      <c r="AY10" s="874"/>
      <c r="AZ10" s="874"/>
      <c r="BA10" s="874"/>
      <c r="BB10" s="874"/>
      <c r="BC10" s="874"/>
      <c r="BD10" s="874"/>
      <c r="BE10" s="874"/>
      <c r="BF10" s="874"/>
      <c r="BG10" s="874"/>
      <c r="BH10" s="874"/>
      <c r="BI10" s="874"/>
      <c r="BJ10" s="875"/>
      <c r="BK10" s="775"/>
    </row>
    <row r="11" spans="1:251" s="788" customFormat="1" ht="25.5" customHeight="1" x14ac:dyDescent="0.25">
      <c r="B11" s="876" t="s">
        <v>57</v>
      </c>
      <c r="C11" s="876" t="s">
        <v>58</v>
      </c>
      <c r="D11" s="876" t="s">
        <v>59</v>
      </c>
      <c r="E11" s="868" t="s">
        <v>60</v>
      </c>
      <c r="F11" s="868"/>
      <c r="G11" s="868"/>
      <c r="H11" s="868" t="s">
        <v>61</v>
      </c>
      <c r="I11" s="868"/>
      <c r="J11" s="868"/>
      <c r="K11" s="868" t="s">
        <v>62</v>
      </c>
      <c r="L11" s="868"/>
      <c r="M11" s="868"/>
      <c r="N11" s="868" t="s">
        <v>63</v>
      </c>
      <c r="O11" s="868"/>
      <c r="P11" s="868"/>
      <c r="Q11" s="868" t="s">
        <v>64</v>
      </c>
      <c r="R11" s="868"/>
      <c r="S11" s="868"/>
      <c r="T11" s="791" t="s">
        <v>65</v>
      </c>
      <c r="U11" s="878" t="s">
        <v>66</v>
      </c>
      <c r="V11" s="878" t="s">
        <v>67</v>
      </c>
      <c r="W11" s="878" t="s">
        <v>68</v>
      </c>
      <c r="X11" s="868" t="s">
        <v>69</v>
      </c>
      <c r="Y11" s="868"/>
      <c r="Z11" s="870" t="s">
        <v>70</v>
      </c>
      <c r="AA11" s="868" t="s">
        <v>71</v>
      </c>
      <c r="AB11" s="868" t="s">
        <v>72</v>
      </c>
      <c r="AC11" s="868" t="s">
        <v>73</v>
      </c>
      <c r="AD11" s="868" t="s">
        <v>74</v>
      </c>
      <c r="AE11" s="868" t="s">
        <v>75</v>
      </c>
      <c r="AF11" s="868" t="s">
        <v>76</v>
      </c>
      <c r="AG11" s="868"/>
      <c r="AH11" s="868"/>
      <c r="AI11" s="868" t="s">
        <v>77</v>
      </c>
      <c r="AJ11" s="868" t="s">
        <v>78</v>
      </c>
      <c r="AK11" s="862" t="s">
        <v>79</v>
      </c>
      <c r="AL11" s="863"/>
      <c r="AM11" s="863"/>
      <c r="AN11" s="863"/>
      <c r="AO11" s="863"/>
      <c r="AP11" s="863"/>
      <c r="AQ11" s="864"/>
      <c r="AR11" s="865" t="s">
        <v>80</v>
      </c>
      <c r="AS11" s="865" t="s">
        <v>81</v>
      </c>
      <c r="AT11" s="865" t="s">
        <v>82</v>
      </c>
      <c r="AU11" s="867" t="s">
        <v>83</v>
      </c>
      <c r="AV11" s="860" t="s">
        <v>83</v>
      </c>
      <c r="AW11" s="860" t="s">
        <v>83</v>
      </c>
      <c r="AX11" s="860" t="s">
        <v>83</v>
      </c>
      <c r="AY11" s="860" t="s">
        <v>84</v>
      </c>
      <c r="AZ11" s="860" t="s">
        <v>83</v>
      </c>
      <c r="BA11" s="860" t="s">
        <v>83</v>
      </c>
      <c r="BB11" s="860" t="s">
        <v>83</v>
      </c>
      <c r="BC11" s="860" t="s">
        <v>85</v>
      </c>
      <c r="BD11" s="860" t="s">
        <v>85</v>
      </c>
      <c r="BE11" s="860" t="s">
        <v>85</v>
      </c>
      <c r="BF11" s="860" t="s">
        <v>85</v>
      </c>
      <c r="BG11" s="860" t="s">
        <v>86</v>
      </c>
      <c r="BH11" s="860" t="s">
        <v>85</v>
      </c>
      <c r="BI11" s="860" t="s">
        <v>85</v>
      </c>
      <c r="BJ11" s="861" t="s">
        <v>85</v>
      </c>
    </row>
    <row r="12" spans="1:251" s="788" customFormat="1" ht="52.5" customHeight="1" x14ac:dyDescent="0.25">
      <c r="B12" s="877"/>
      <c r="C12" s="877"/>
      <c r="D12" s="877"/>
      <c r="E12" s="793" t="s">
        <v>87</v>
      </c>
      <c r="F12" s="793" t="s">
        <v>88</v>
      </c>
      <c r="G12" s="793" t="s">
        <v>89</v>
      </c>
      <c r="H12" s="793" t="s">
        <v>87</v>
      </c>
      <c r="I12" s="793" t="s">
        <v>88</v>
      </c>
      <c r="J12" s="793" t="s">
        <v>89</v>
      </c>
      <c r="K12" s="793" t="s">
        <v>87</v>
      </c>
      <c r="L12" s="793" t="s">
        <v>88</v>
      </c>
      <c r="M12" s="793" t="s">
        <v>89</v>
      </c>
      <c r="N12" s="793" t="s">
        <v>87</v>
      </c>
      <c r="O12" s="793" t="s">
        <v>88</v>
      </c>
      <c r="P12" s="793" t="s">
        <v>89</v>
      </c>
      <c r="Q12" s="793" t="s">
        <v>87</v>
      </c>
      <c r="R12" s="793" t="s">
        <v>88</v>
      </c>
      <c r="S12" s="793" t="s">
        <v>89</v>
      </c>
      <c r="T12" s="789">
        <f>SUM(T13:T21)</f>
        <v>0.30666666666666664</v>
      </c>
      <c r="U12" s="879"/>
      <c r="V12" s="879"/>
      <c r="W12" s="879"/>
      <c r="X12" s="790" t="s">
        <v>90</v>
      </c>
      <c r="Y12" s="790" t="s">
        <v>91</v>
      </c>
      <c r="Z12" s="871"/>
      <c r="AA12" s="869"/>
      <c r="AB12" s="869"/>
      <c r="AC12" s="869"/>
      <c r="AD12" s="869"/>
      <c r="AE12" s="868"/>
      <c r="AF12" s="790" t="s">
        <v>92</v>
      </c>
      <c r="AG12" s="790" t="s">
        <v>93</v>
      </c>
      <c r="AH12" s="790" t="s">
        <v>94</v>
      </c>
      <c r="AI12" s="868"/>
      <c r="AJ12" s="868"/>
      <c r="AK12" s="790" t="s">
        <v>95</v>
      </c>
      <c r="AL12" s="790" t="s">
        <v>96</v>
      </c>
      <c r="AM12" s="790" t="s">
        <v>97</v>
      </c>
      <c r="AN12" s="790" t="s">
        <v>98</v>
      </c>
      <c r="AO12" s="790" t="s">
        <v>99</v>
      </c>
      <c r="AP12" s="790" t="s">
        <v>100</v>
      </c>
      <c r="AQ12" s="790" t="s">
        <v>101</v>
      </c>
      <c r="AR12" s="866"/>
      <c r="AS12" s="866"/>
      <c r="AT12" s="866"/>
      <c r="AU12" s="792" t="s">
        <v>102</v>
      </c>
      <c r="AV12" s="792" t="s">
        <v>103</v>
      </c>
      <c r="AW12" s="792" t="s">
        <v>104</v>
      </c>
      <c r="AX12" s="792" t="s">
        <v>105</v>
      </c>
      <c r="AY12" s="792" t="s">
        <v>102</v>
      </c>
      <c r="AZ12" s="792" t="s">
        <v>103</v>
      </c>
      <c r="BA12" s="792" t="s">
        <v>104</v>
      </c>
      <c r="BB12" s="792" t="s">
        <v>105</v>
      </c>
      <c r="BC12" s="792" t="s">
        <v>102</v>
      </c>
      <c r="BD12" s="792" t="s">
        <v>103</v>
      </c>
      <c r="BE12" s="792" t="s">
        <v>104</v>
      </c>
      <c r="BF12" s="792" t="s">
        <v>105</v>
      </c>
      <c r="BG12" s="792" t="s">
        <v>102</v>
      </c>
      <c r="BH12" s="792" t="s">
        <v>103</v>
      </c>
      <c r="BI12" s="792" t="s">
        <v>104</v>
      </c>
      <c r="BJ12" s="792" t="s">
        <v>106</v>
      </c>
    </row>
    <row r="13" spans="1:251" s="677" customFormat="1" ht="87.75" customHeight="1" x14ac:dyDescent="0.25">
      <c r="A13" s="667"/>
      <c r="B13" s="668">
        <v>1</v>
      </c>
      <c r="C13" s="664" t="s">
        <v>1199</v>
      </c>
      <c r="D13" s="656">
        <v>0.3</v>
      </c>
      <c r="E13" s="664">
        <v>0</v>
      </c>
      <c r="F13" s="669">
        <v>0</v>
      </c>
      <c r="G13" s="664" t="s">
        <v>232</v>
      </c>
      <c r="H13" s="670">
        <v>0.3</v>
      </c>
      <c r="I13" s="669" t="s">
        <v>232</v>
      </c>
      <c r="J13" s="664" t="s">
        <v>232</v>
      </c>
      <c r="K13" s="670">
        <v>0.4</v>
      </c>
      <c r="L13" s="669" t="s">
        <v>232</v>
      </c>
      <c r="M13" s="664" t="s">
        <v>232</v>
      </c>
      <c r="N13" s="670">
        <v>0.3</v>
      </c>
      <c r="O13" s="669" t="s">
        <v>232</v>
      </c>
      <c r="P13" s="664" t="s">
        <v>232</v>
      </c>
      <c r="Q13" s="78">
        <f>SUM(E13,H13,K13,N13)</f>
        <v>1</v>
      </c>
      <c r="R13" s="359">
        <f t="shared" ref="R13:R16" si="0">SUM(F13,I13,L13,O13)</f>
        <v>0</v>
      </c>
      <c r="S13" s="361">
        <f>IF((IF(ISERROR(R13/Q13),0,(R13/Q13)))&gt;1,1,(IF(ISERROR(R13/Q13),0,(R13/Q13))))</f>
        <v>0</v>
      </c>
      <c r="T13" s="361">
        <f>S13*D13</f>
        <v>0</v>
      </c>
      <c r="U13" s="664" t="s">
        <v>1200</v>
      </c>
      <c r="V13" s="664" t="s">
        <v>1201</v>
      </c>
      <c r="W13" s="664" t="s">
        <v>1202</v>
      </c>
      <c r="X13" s="664" t="s">
        <v>1203</v>
      </c>
      <c r="Y13" s="664" t="s">
        <v>1204</v>
      </c>
      <c r="Z13" s="664" t="s">
        <v>113</v>
      </c>
      <c r="AA13" s="664" t="s">
        <v>166</v>
      </c>
      <c r="AB13" s="664" t="s">
        <v>115</v>
      </c>
      <c r="AC13" s="664" t="s">
        <v>1205</v>
      </c>
      <c r="AD13" s="664" t="s">
        <v>244</v>
      </c>
      <c r="AE13" s="664" t="s">
        <v>140</v>
      </c>
      <c r="AF13" s="672" t="s">
        <v>321</v>
      </c>
      <c r="AG13" s="672">
        <v>2022</v>
      </c>
      <c r="AH13" s="672" t="s">
        <v>321</v>
      </c>
      <c r="AI13" s="664" t="s">
        <v>119</v>
      </c>
      <c r="AJ13" s="664" t="s">
        <v>120</v>
      </c>
      <c r="AK13" s="664" t="s">
        <v>1206</v>
      </c>
      <c r="AL13" s="664" t="s">
        <v>232</v>
      </c>
      <c r="AM13" s="664" t="s">
        <v>232</v>
      </c>
      <c r="AN13" s="664" t="s">
        <v>232</v>
      </c>
      <c r="AO13" s="664" t="s">
        <v>232</v>
      </c>
      <c r="AP13" s="664" t="s">
        <v>232</v>
      </c>
      <c r="AQ13" s="664" t="s">
        <v>232</v>
      </c>
      <c r="AR13" s="664" t="s">
        <v>1207</v>
      </c>
      <c r="AS13" s="664" t="s">
        <v>232</v>
      </c>
      <c r="AT13" s="664" t="s">
        <v>1208</v>
      </c>
      <c r="AU13" s="658">
        <v>0</v>
      </c>
      <c r="AV13" s="634">
        <v>0</v>
      </c>
      <c r="AW13" s="494" t="s">
        <v>232</v>
      </c>
      <c r="AX13" s="494" t="s">
        <v>232</v>
      </c>
      <c r="AY13" s="673">
        <v>0</v>
      </c>
      <c r="AZ13" s="673" t="s">
        <v>232</v>
      </c>
      <c r="BA13" s="663" t="s">
        <v>232</v>
      </c>
      <c r="BB13" s="663" t="s">
        <v>232</v>
      </c>
      <c r="BC13" s="674">
        <v>0.15</v>
      </c>
      <c r="BD13" s="674" t="s">
        <v>232</v>
      </c>
      <c r="BE13" s="494" t="s">
        <v>232</v>
      </c>
      <c r="BF13" s="494" t="s">
        <v>232</v>
      </c>
      <c r="BG13" s="674">
        <v>0</v>
      </c>
      <c r="BH13" s="673" t="s">
        <v>232</v>
      </c>
      <c r="BI13" s="663" t="s">
        <v>232</v>
      </c>
      <c r="BJ13" s="675" t="s">
        <v>232</v>
      </c>
      <c r="BK13" s="676" t="s">
        <v>232</v>
      </c>
      <c r="BL13" s="676" t="s">
        <v>232</v>
      </c>
      <c r="BM13" s="676" t="s">
        <v>232</v>
      </c>
      <c r="BN13" s="676" t="s">
        <v>232</v>
      </c>
      <c r="BO13" s="676" t="s">
        <v>232</v>
      </c>
      <c r="BP13" s="676" t="s">
        <v>232</v>
      </c>
      <c r="BQ13" s="676" t="s">
        <v>232</v>
      </c>
      <c r="BR13" s="676" t="s">
        <v>232</v>
      </c>
      <c r="BS13" s="676" t="s">
        <v>232</v>
      </c>
      <c r="BT13" s="676" t="s">
        <v>232</v>
      </c>
      <c r="BU13" s="676" t="s">
        <v>232</v>
      </c>
      <c r="BV13" s="676" t="s">
        <v>232</v>
      </c>
      <c r="BW13" s="676" t="s">
        <v>232</v>
      </c>
      <c r="BX13" s="676" t="s">
        <v>232</v>
      </c>
      <c r="BY13" s="676" t="s">
        <v>232</v>
      </c>
      <c r="BZ13" s="676" t="s">
        <v>232</v>
      </c>
      <c r="CA13" s="676" t="s">
        <v>232</v>
      </c>
      <c r="CB13" s="676" t="s">
        <v>232</v>
      </c>
      <c r="CC13" s="676" t="s">
        <v>232</v>
      </c>
      <c r="CD13" s="676" t="s">
        <v>232</v>
      </c>
      <c r="CE13" s="676" t="s">
        <v>232</v>
      </c>
      <c r="CF13" s="676" t="s">
        <v>232</v>
      </c>
      <c r="CG13" s="676" t="s">
        <v>232</v>
      </c>
      <c r="CH13" s="676" t="s">
        <v>232</v>
      </c>
      <c r="CI13" s="676" t="s">
        <v>232</v>
      </c>
      <c r="CJ13" s="676" t="s">
        <v>232</v>
      </c>
      <c r="CK13" s="676" t="s">
        <v>232</v>
      </c>
      <c r="CL13" s="676" t="s">
        <v>232</v>
      </c>
      <c r="CM13" s="676" t="s">
        <v>232</v>
      </c>
      <c r="CN13" s="676" t="s">
        <v>232</v>
      </c>
      <c r="CO13" s="676" t="s">
        <v>232</v>
      </c>
      <c r="CP13" s="676" t="s">
        <v>232</v>
      </c>
      <c r="CQ13" s="676" t="s">
        <v>232</v>
      </c>
      <c r="CR13" s="676" t="s">
        <v>232</v>
      </c>
      <c r="CS13" s="676" t="s">
        <v>232</v>
      </c>
      <c r="CT13" s="676" t="s">
        <v>232</v>
      </c>
      <c r="CU13" s="676" t="s">
        <v>232</v>
      </c>
      <c r="CV13" s="676" t="s">
        <v>232</v>
      </c>
      <c r="CW13" s="676" t="s">
        <v>232</v>
      </c>
      <c r="CX13" s="676" t="s">
        <v>232</v>
      </c>
      <c r="CY13" s="676" t="s">
        <v>232</v>
      </c>
      <c r="CZ13" s="676" t="s">
        <v>232</v>
      </c>
      <c r="DA13" s="676" t="s">
        <v>232</v>
      </c>
      <c r="DB13" s="676" t="s">
        <v>232</v>
      </c>
      <c r="DC13" s="676" t="s">
        <v>232</v>
      </c>
      <c r="DD13" s="676" t="s">
        <v>232</v>
      </c>
      <c r="DE13" s="676" t="s">
        <v>232</v>
      </c>
      <c r="DF13" s="676" t="s">
        <v>232</v>
      </c>
      <c r="DG13" s="676" t="s">
        <v>232</v>
      </c>
      <c r="DH13" s="676" t="s">
        <v>232</v>
      </c>
      <c r="DI13" s="676" t="s">
        <v>232</v>
      </c>
      <c r="DJ13" s="676" t="s">
        <v>232</v>
      </c>
      <c r="DK13" s="676" t="s">
        <v>232</v>
      </c>
      <c r="DL13" s="676" t="s">
        <v>232</v>
      </c>
      <c r="DM13" s="676" t="s">
        <v>232</v>
      </c>
      <c r="DN13" s="676" t="s">
        <v>232</v>
      </c>
      <c r="DO13" s="676" t="s">
        <v>232</v>
      </c>
      <c r="DP13" s="676" t="s">
        <v>232</v>
      </c>
      <c r="DQ13" s="676" t="s">
        <v>232</v>
      </c>
      <c r="DR13" s="676" t="s">
        <v>232</v>
      </c>
      <c r="DS13" s="676" t="s">
        <v>232</v>
      </c>
      <c r="DT13" s="676" t="s">
        <v>232</v>
      </c>
      <c r="DU13" s="676" t="s">
        <v>232</v>
      </c>
      <c r="DV13" s="676" t="s">
        <v>232</v>
      </c>
      <c r="DW13" s="676" t="s">
        <v>232</v>
      </c>
      <c r="DX13" s="676" t="s">
        <v>232</v>
      </c>
      <c r="DY13" s="676" t="s">
        <v>232</v>
      </c>
      <c r="DZ13" s="676" t="s">
        <v>232</v>
      </c>
      <c r="EA13" s="676" t="s">
        <v>232</v>
      </c>
      <c r="EB13" s="676" t="s">
        <v>232</v>
      </c>
      <c r="EC13" s="676" t="s">
        <v>232</v>
      </c>
      <c r="ED13" s="676" t="s">
        <v>232</v>
      </c>
      <c r="EE13" s="676" t="s">
        <v>232</v>
      </c>
      <c r="EF13" s="676" t="s">
        <v>232</v>
      </c>
      <c r="EG13" s="676" t="s">
        <v>232</v>
      </c>
      <c r="EH13" s="676" t="s">
        <v>232</v>
      </c>
      <c r="EI13" s="676" t="s">
        <v>232</v>
      </c>
      <c r="EJ13" s="676" t="s">
        <v>232</v>
      </c>
      <c r="EK13" s="676" t="s">
        <v>232</v>
      </c>
      <c r="EL13" s="676" t="s">
        <v>232</v>
      </c>
      <c r="EM13" s="676" t="s">
        <v>232</v>
      </c>
      <c r="EN13" s="676" t="s">
        <v>232</v>
      </c>
      <c r="EO13" s="676" t="s">
        <v>232</v>
      </c>
      <c r="EP13" s="676" t="s">
        <v>232</v>
      </c>
      <c r="EQ13" s="676" t="s">
        <v>232</v>
      </c>
      <c r="ER13" s="676" t="s">
        <v>232</v>
      </c>
      <c r="ES13" s="676" t="s">
        <v>232</v>
      </c>
      <c r="ET13" s="676" t="s">
        <v>232</v>
      </c>
      <c r="EU13" s="676" t="s">
        <v>232</v>
      </c>
      <c r="EV13" s="676" t="s">
        <v>232</v>
      </c>
      <c r="EW13" s="676" t="s">
        <v>232</v>
      </c>
      <c r="EX13" s="676" t="s">
        <v>232</v>
      </c>
      <c r="EY13" s="676" t="s">
        <v>232</v>
      </c>
      <c r="EZ13" s="676" t="s">
        <v>232</v>
      </c>
      <c r="FA13" s="676" t="s">
        <v>232</v>
      </c>
      <c r="FB13" s="676" t="s">
        <v>232</v>
      </c>
      <c r="FC13" s="676" t="s">
        <v>232</v>
      </c>
      <c r="FD13" s="676" t="s">
        <v>232</v>
      </c>
      <c r="FE13" s="676" t="s">
        <v>232</v>
      </c>
      <c r="FF13" s="676" t="s">
        <v>232</v>
      </c>
      <c r="FG13" s="676" t="s">
        <v>232</v>
      </c>
      <c r="FH13" s="676" t="s">
        <v>232</v>
      </c>
      <c r="FI13" s="676" t="s">
        <v>232</v>
      </c>
      <c r="FJ13" s="676" t="s">
        <v>232</v>
      </c>
      <c r="FK13" s="676" t="s">
        <v>232</v>
      </c>
      <c r="FL13" s="676" t="s">
        <v>232</v>
      </c>
      <c r="FM13" s="676" t="s">
        <v>232</v>
      </c>
      <c r="FN13" s="676" t="s">
        <v>232</v>
      </c>
      <c r="FO13" s="676" t="s">
        <v>232</v>
      </c>
      <c r="FP13" s="676" t="s">
        <v>232</v>
      </c>
      <c r="FQ13" s="676" t="s">
        <v>232</v>
      </c>
      <c r="FR13" s="676" t="s">
        <v>232</v>
      </c>
      <c r="FS13" s="676" t="s">
        <v>232</v>
      </c>
      <c r="FT13" s="676" t="s">
        <v>232</v>
      </c>
      <c r="FU13" s="676" t="s">
        <v>232</v>
      </c>
      <c r="FV13" s="676" t="s">
        <v>232</v>
      </c>
      <c r="FW13" s="676" t="s">
        <v>232</v>
      </c>
      <c r="FX13" s="676" t="s">
        <v>232</v>
      </c>
      <c r="FY13" s="676" t="s">
        <v>232</v>
      </c>
      <c r="FZ13" s="676" t="s">
        <v>232</v>
      </c>
      <c r="GA13" s="676" t="s">
        <v>232</v>
      </c>
      <c r="GB13" s="676" t="s">
        <v>232</v>
      </c>
      <c r="GC13" s="676" t="s">
        <v>232</v>
      </c>
      <c r="GD13" s="676" t="s">
        <v>232</v>
      </c>
      <c r="GE13" s="676" t="s">
        <v>232</v>
      </c>
      <c r="GF13" s="676" t="s">
        <v>232</v>
      </c>
      <c r="GG13" s="676" t="s">
        <v>232</v>
      </c>
      <c r="GH13" s="676" t="s">
        <v>232</v>
      </c>
      <c r="GI13" s="676" t="s">
        <v>232</v>
      </c>
      <c r="GJ13" s="676" t="s">
        <v>232</v>
      </c>
      <c r="GK13" s="676" t="s">
        <v>232</v>
      </c>
      <c r="GL13" s="676" t="s">
        <v>232</v>
      </c>
      <c r="GM13" s="676" t="s">
        <v>232</v>
      </c>
      <c r="GN13" s="676" t="s">
        <v>232</v>
      </c>
      <c r="GO13" s="676" t="s">
        <v>232</v>
      </c>
      <c r="GP13" s="676" t="s">
        <v>232</v>
      </c>
      <c r="GQ13" s="676" t="s">
        <v>232</v>
      </c>
      <c r="GR13" s="676" t="s">
        <v>232</v>
      </c>
      <c r="GS13" s="676" t="s">
        <v>232</v>
      </c>
      <c r="GT13" s="676" t="s">
        <v>232</v>
      </c>
      <c r="GU13" s="676" t="s">
        <v>232</v>
      </c>
      <c r="GV13" s="676" t="s">
        <v>232</v>
      </c>
      <c r="GW13" s="676" t="s">
        <v>232</v>
      </c>
      <c r="GX13" s="676" t="s">
        <v>232</v>
      </c>
      <c r="GY13" s="676" t="s">
        <v>232</v>
      </c>
      <c r="GZ13" s="676" t="s">
        <v>232</v>
      </c>
      <c r="HA13" s="676" t="s">
        <v>232</v>
      </c>
      <c r="HB13" s="676" t="s">
        <v>232</v>
      </c>
      <c r="HC13" s="676" t="s">
        <v>232</v>
      </c>
      <c r="HD13" s="676" t="s">
        <v>232</v>
      </c>
      <c r="HE13" s="676" t="s">
        <v>232</v>
      </c>
      <c r="HF13" s="676" t="s">
        <v>232</v>
      </c>
      <c r="HG13" s="676" t="s">
        <v>232</v>
      </c>
      <c r="HH13" s="676" t="s">
        <v>232</v>
      </c>
      <c r="HI13" s="676" t="s">
        <v>232</v>
      </c>
      <c r="HJ13" s="676" t="s">
        <v>232</v>
      </c>
      <c r="HK13" s="676" t="s">
        <v>232</v>
      </c>
      <c r="HL13" s="676" t="s">
        <v>232</v>
      </c>
      <c r="HM13" s="676" t="s">
        <v>232</v>
      </c>
      <c r="HN13" s="676" t="s">
        <v>232</v>
      </c>
      <c r="HO13" s="676" t="s">
        <v>232</v>
      </c>
      <c r="HP13" s="676" t="s">
        <v>232</v>
      </c>
      <c r="HQ13" s="676" t="s">
        <v>232</v>
      </c>
      <c r="HR13" s="676" t="s">
        <v>232</v>
      </c>
      <c r="HS13" s="676" t="s">
        <v>232</v>
      </c>
      <c r="HT13" s="676" t="s">
        <v>232</v>
      </c>
      <c r="HU13" s="676" t="s">
        <v>232</v>
      </c>
      <c r="HV13" s="676" t="s">
        <v>232</v>
      </c>
      <c r="HW13" s="676" t="s">
        <v>232</v>
      </c>
      <c r="HX13" s="676" t="s">
        <v>232</v>
      </c>
      <c r="HY13" s="676" t="s">
        <v>232</v>
      </c>
      <c r="HZ13" s="676" t="s">
        <v>232</v>
      </c>
      <c r="IA13" s="676" t="s">
        <v>232</v>
      </c>
      <c r="IB13" s="676" t="s">
        <v>232</v>
      </c>
      <c r="IC13" s="676" t="s">
        <v>232</v>
      </c>
      <c r="ID13" s="676" t="s">
        <v>232</v>
      </c>
      <c r="IE13" s="676" t="s">
        <v>232</v>
      </c>
      <c r="IF13" s="676" t="s">
        <v>232</v>
      </c>
      <c r="IG13" s="676" t="s">
        <v>232</v>
      </c>
      <c r="IH13" s="676" t="s">
        <v>232</v>
      </c>
      <c r="II13" s="676" t="s">
        <v>232</v>
      </c>
      <c r="IJ13" s="676" t="s">
        <v>232</v>
      </c>
      <c r="IK13" s="676" t="s">
        <v>232</v>
      </c>
      <c r="IL13" s="676" t="s">
        <v>232</v>
      </c>
      <c r="IM13" s="676" t="s">
        <v>232</v>
      </c>
      <c r="IN13" s="676" t="s">
        <v>232</v>
      </c>
      <c r="IO13" s="676" t="s">
        <v>232</v>
      </c>
      <c r="IP13" s="676" t="s">
        <v>232</v>
      </c>
      <c r="IQ13" s="676" t="s">
        <v>232</v>
      </c>
    </row>
    <row r="14" spans="1:251" s="677" customFormat="1" ht="82.5" customHeight="1" x14ac:dyDescent="0.25">
      <c r="A14" s="667"/>
      <c r="B14" s="668">
        <v>2</v>
      </c>
      <c r="C14" s="664" t="s">
        <v>1209</v>
      </c>
      <c r="D14" s="656">
        <v>0.3</v>
      </c>
      <c r="E14" s="670">
        <v>1</v>
      </c>
      <c r="F14" s="670">
        <v>1</v>
      </c>
      <c r="G14" s="671">
        <v>1</v>
      </c>
      <c r="H14" s="670"/>
      <c r="I14" s="669"/>
      <c r="J14" s="664"/>
      <c r="K14" s="670"/>
      <c r="L14" s="669"/>
      <c r="M14" s="664"/>
      <c r="N14" s="670"/>
      <c r="O14" s="669"/>
      <c r="P14" s="664"/>
      <c r="Q14" s="78">
        <f>SUM(E14,H14,K14,N14)</f>
        <v>1</v>
      </c>
      <c r="R14" s="361">
        <f t="shared" si="0"/>
        <v>1</v>
      </c>
      <c r="S14" s="361">
        <f>IF((IF(ISERROR(R14/Q14),0,(R14/Q14)))&gt;1,1,(IF(ISERROR(R14/Q14),0,(R14/Q14))))</f>
        <v>1</v>
      </c>
      <c r="T14" s="361">
        <f>S14*D14</f>
        <v>0.3</v>
      </c>
      <c r="U14" s="664" t="s">
        <v>1210</v>
      </c>
      <c r="V14" s="664" t="s">
        <v>1211</v>
      </c>
      <c r="W14" s="664" t="s">
        <v>1212</v>
      </c>
      <c r="X14" s="664" t="s">
        <v>1213</v>
      </c>
      <c r="Y14" s="664" t="s">
        <v>1214</v>
      </c>
      <c r="Z14" s="664" t="s">
        <v>113</v>
      </c>
      <c r="AA14" s="664" t="s">
        <v>166</v>
      </c>
      <c r="AB14" s="664" t="s">
        <v>115</v>
      </c>
      <c r="AC14" s="664" t="s">
        <v>1205</v>
      </c>
      <c r="AD14" s="664" t="s">
        <v>148</v>
      </c>
      <c r="AE14" s="664" t="s">
        <v>117</v>
      </c>
      <c r="AF14" s="664" t="s">
        <v>321</v>
      </c>
      <c r="AG14" s="664">
        <v>2022</v>
      </c>
      <c r="AH14" s="664" t="s">
        <v>321</v>
      </c>
      <c r="AI14" s="664" t="s">
        <v>119</v>
      </c>
      <c r="AJ14" s="664" t="s">
        <v>120</v>
      </c>
      <c r="AK14" s="664" t="s">
        <v>1206</v>
      </c>
      <c r="AL14" s="664" t="s">
        <v>232</v>
      </c>
      <c r="AM14" s="664" t="s">
        <v>232</v>
      </c>
      <c r="AN14" s="664" t="s">
        <v>232</v>
      </c>
      <c r="AO14" s="664" t="s">
        <v>232</v>
      </c>
      <c r="AP14" s="664" t="s">
        <v>232</v>
      </c>
      <c r="AQ14" s="664" t="s">
        <v>232</v>
      </c>
      <c r="AR14" s="665" t="s">
        <v>1215</v>
      </c>
      <c r="AS14" s="664" t="s">
        <v>232</v>
      </c>
      <c r="AT14" s="664" t="s">
        <v>1216</v>
      </c>
      <c r="AU14" s="658">
        <v>0.3</v>
      </c>
      <c r="AV14" s="638">
        <v>0.3</v>
      </c>
      <c r="AW14" s="494" t="s">
        <v>1217</v>
      </c>
      <c r="AX14" s="663" t="s">
        <v>1218</v>
      </c>
      <c r="AY14" s="673" t="s">
        <v>232</v>
      </c>
      <c r="AZ14" s="673" t="s">
        <v>232</v>
      </c>
      <c r="BA14" s="663" t="s">
        <v>232</v>
      </c>
      <c r="BB14" s="663" t="s">
        <v>232</v>
      </c>
      <c r="BC14" s="674" t="s">
        <v>232</v>
      </c>
      <c r="BD14" s="674" t="s">
        <v>232</v>
      </c>
      <c r="BE14" s="494" t="s">
        <v>232</v>
      </c>
      <c r="BF14" s="494" t="s">
        <v>232</v>
      </c>
      <c r="BG14" s="673" t="s">
        <v>232</v>
      </c>
      <c r="BH14" s="673" t="s">
        <v>232</v>
      </c>
      <c r="BI14" s="663" t="s">
        <v>232</v>
      </c>
      <c r="BJ14" s="678" t="s">
        <v>232</v>
      </c>
      <c r="BK14" s="676" t="s">
        <v>232</v>
      </c>
      <c r="BL14" s="676" t="s">
        <v>232</v>
      </c>
      <c r="BM14" s="676" t="s">
        <v>232</v>
      </c>
      <c r="BN14" s="676" t="s">
        <v>232</v>
      </c>
      <c r="BO14" s="676" t="s">
        <v>232</v>
      </c>
      <c r="BP14" s="676" t="s">
        <v>232</v>
      </c>
      <c r="BQ14" s="676" t="s">
        <v>232</v>
      </c>
      <c r="BR14" s="676" t="s">
        <v>232</v>
      </c>
      <c r="BS14" s="676" t="s">
        <v>232</v>
      </c>
      <c r="BT14" s="676" t="s">
        <v>232</v>
      </c>
      <c r="BU14" s="676" t="s">
        <v>232</v>
      </c>
      <c r="BV14" s="676" t="s">
        <v>232</v>
      </c>
      <c r="BW14" s="676" t="s">
        <v>232</v>
      </c>
      <c r="BX14" s="676" t="s">
        <v>232</v>
      </c>
      <c r="BY14" s="676" t="s">
        <v>232</v>
      </c>
      <c r="BZ14" s="676" t="s">
        <v>232</v>
      </c>
      <c r="CA14" s="676" t="s">
        <v>232</v>
      </c>
      <c r="CB14" s="676" t="s">
        <v>232</v>
      </c>
      <c r="CC14" s="676" t="s">
        <v>232</v>
      </c>
      <c r="CD14" s="676" t="s">
        <v>232</v>
      </c>
      <c r="CE14" s="676" t="s">
        <v>232</v>
      </c>
      <c r="CF14" s="676" t="s">
        <v>232</v>
      </c>
      <c r="CG14" s="676" t="s">
        <v>232</v>
      </c>
      <c r="CH14" s="676" t="s">
        <v>232</v>
      </c>
      <c r="CI14" s="676" t="s">
        <v>232</v>
      </c>
      <c r="CJ14" s="676" t="s">
        <v>232</v>
      </c>
      <c r="CK14" s="676" t="s">
        <v>232</v>
      </c>
      <c r="CL14" s="676" t="s">
        <v>232</v>
      </c>
      <c r="CM14" s="676" t="s">
        <v>232</v>
      </c>
      <c r="CN14" s="676" t="s">
        <v>232</v>
      </c>
      <c r="CO14" s="676" t="s">
        <v>232</v>
      </c>
      <c r="CP14" s="676" t="s">
        <v>232</v>
      </c>
      <c r="CQ14" s="676" t="s">
        <v>232</v>
      </c>
      <c r="CR14" s="676" t="s">
        <v>232</v>
      </c>
      <c r="CS14" s="676" t="s">
        <v>232</v>
      </c>
      <c r="CT14" s="676" t="s">
        <v>232</v>
      </c>
      <c r="CU14" s="676" t="s">
        <v>232</v>
      </c>
      <c r="CV14" s="676" t="s">
        <v>232</v>
      </c>
      <c r="CW14" s="676" t="s">
        <v>232</v>
      </c>
      <c r="CX14" s="676" t="s">
        <v>232</v>
      </c>
      <c r="CY14" s="676" t="s">
        <v>232</v>
      </c>
      <c r="CZ14" s="676" t="s">
        <v>232</v>
      </c>
      <c r="DA14" s="676" t="s">
        <v>232</v>
      </c>
      <c r="DB14" s="676" t="s">
        <v>232</v>
      </c>
      <c r="DC14" s="676" t="s">
        <v>232</v>
      </c>
      <c r="DD14" s="676" t="s">
        <v>232</v>
      </c>
      <c r="DE14" s="676" t="s">
        <v>232</v>
      </c>
      <c r="DF14" s="676" t="s">
        <v>232</v>
      </c>
      <c r="DG14" s="676" t="s">
        <v>232</v>
      </c>
      <c r="DH14" s="676" t="s">
        <v>232</v>
      </c>
      <c r="DI14" s="676" t="s">
        <v>232</v>
      </c>
      <c r="DJ14" s="676" t="s">
        <v>232</v>
      </c>
      <c r="DK14" s="676" t="s">
        <v>232</v>
      </c>
      <c r="DL14" s="676" t="s">
        <v>232</v>
      </c>
      <c r="DM14" s="676" t="s">
        <v>232</v>
      </c>
      <c r="DN14" s="676" t="s">
        <v>232</v>
      </c>
      <c r="DO14" s="676" t="s">
        <v>232</v>
      </c>
      <c r="DP14" s="676" t="s">
        <v>232</v>
      </c>
      <c r="DQ14" s="676" t="s">
        <v>232</v>
      </c>
      <c r="DR14" s="676" t="s">
        <v>232</v>
      </c>
      <c r="DS14" s="676" t="s">
        <v>232</v>
      </c>
      <c r="DT14" s="676" t="s">
        <v>232</v>
      </c>
      <c r="DU14" s="676" t="s">
        <v>232</v>
      </c>
      <c r="DV14" s="676" t="s">
        <v>232</v>
      </c>
      <c r="DW14" s="676" t="s">
        <v>232</v>
      </c>
      <c r="DX14" s="676" t="s">
        <v>232</v>
      </c>
      <c r="DY14" s="676" t="s">
        <v>232</v>
      </c>
      <c r="DZ14" s="676" t="s">
        <v>232</v>
      </c>
      <c r="EA14" s="676" t="s">
        <v>232</v>
      </c>
      <c r="EB14" s="676" t="s">
        <v>232</v>
      </c>
      <c r="EC14" s="676" t="s">
        <v>232</v>
      </c>
      <c r="ED14" s="676" t="s">
        <v>232</v>
      </c>
      <c r="EE14" s="676" t="s">
        <v>232</v>
      </c>
      <c r="EF14" s="676" t="s">
        <v>232</v>
      </c>
      <c r="EG14" s="676" t="s">
        <v>232</v>
      </c>
      <c r="EH14" s="676" t="s">
        <v>232</v>
      </c>
      <c r="EI14" s="676" t="s">
        <v>232</v>
      </c>
      <c r="EJ14" s="676" t="s">
        <v>232</v>
      </c>
      <c r="EK14" s="676" t="s">
        <v>232</v>
      </c>
      <c r="EL14" s="676" t="s">
        <v>232</v>
      </c>
      <c r="EM14" s="676" t="s">
        <v>232</v>
      </c>
      <c r="EN14" s="676" t="s">
        <v>232</v>
      </c>
      <c r="EO14" s="676" t="s">
        <v>232</v>
      </c>
      <c r="EP14" s="676" t="s">
        <v>232</v>
      </c>
      <c r="EQ14" s="676" t="s">
        <v>232</v>
      </c>
      <c r="ER14" s="676" t="s">
        <v>232</v>
      </c>
      <c r="ES14" s="676" t="s">
        <v>232</v>
      </c>
      <c r="ET14" s="676" t="s">
        <v>232</v>
      </c>
      <c r="EU14" s="676" t="s">
        <v>232</v>
      </c>
      <c r="EV14" s="676" t="s">
        <v>232</v>
      </c>
      <c r="EW14" s="676" t="s">
        <v>232</v>
      </c>
      <c r="EX14" s="676" t="s">
        <v>232</v>
      </c>
      <c r="EY14" s="676" t="s">
        <v>232</v>
      </c>
      <c r="EZ14" s="676" t="s">
        <v>232</v>
      </c>
      <c r="FA14" s="676" t="s">
        <v>232</v>
      </c>
      <c r="FB14" s="676" t="s">
        <v>232</v>
      </c>
      <c r="FC14" s="676" t="s">
        <v>232</v>
      </c>
      <c r="FD14" s="676" t="s">
        <v>232</v>
      </c>
      <c r="FE14" s="676" t="s">
        <v>232</v>
      </c>
      <c r="FF14" s="676" t="s">
        <v>232</v>
      </c>
      <c r="FG14" s="676" t="s">
        <v>232</v>
      </c>
      <c r="FH14" s="676" t="s">
        <v>232</v>
      </c>
      <c r="FI14" s="676" t="s">
        <v>232</v>
      </c>
      <c r="FJ14" s="676" t="s">
        <v>232</v>
      </c>
      <c r="FK14" s="676" t="s">
        <v>232</v>
      </c>
      <c r="FL14" s="676" t="s">
        <v>232</v>
      </c>
      <c r="FM14" s="676" t="s">
        <v>232</v>
      </c>
      <c r="FN14" s="676" t="s">
        <v>232</v>
      </c>
      <c r="FO14" s="676" t="s">
        <v>232</v>
      </c>
      <c r="FP14" s="676" t="s">
        <v>232</v>
      </c>
      <c r="FQ14" s="676" t="s">
        <v>232</v>
      </c>
      <c r="FR14" s="676" t="s">
        <v>232</v>
      </c>
      <c r="FS14" s="676" t="s">
        <v>232</v>
      </c>
      <c r="FT14" s="676" t="s">
        <v>232</v>
      </c>
      <c r="FU14" s="676" t="s">
        <v>232</v>
      </c>
      <c r="FV14" s="676" t="s">
        <v>232</v>
      </c>
      <c r="FW14" s="676" t="s">
        <v>232</v>
      </c>
      <c r="FX14" s="676" t="s">
        <v>232</v>
      </c>
      <c r="FY14" s="676" t="s">
        <v>232</v>
      </c>
      <c r="FZ14" s="676" t="s">
        <v>232</v>
      </c>
      <c r="GA14" s="676" t="s">
        <v>232</v>
      </c>
      <c r="GB14" s="676" t="s">
        <v>232</v>
      </c>
      <c r="GC14" s="676" t="s">
        <v>232</v>
      </c>
      <c r="GD14" s="676" t="s">
        <v>232</v>
      </c>
      <c r="GE14" s="676" t="s">
        <v>232</v>
      </c>
      <c r="GF14" s="676" t="s">
        <v>232</v>
      </c>
      <c r="GG14" s="676" t="s">
        <v>232</v>
      </c>
      <c r="GH14" s="676" t="s">
        <v>232</v>
      </c>
      <c r="GI14" s="676" t="s">
        <v>232</v>
      </c>
      <c r="GJ14" s="676" t="s">
        <v>232</v>
      </c>
      <c r="GK14" s="676" t="s">
        <v>232</v>
      </c>
      <c r="GL14" s="676" t="s">
        <v>232</v>
      </c>
      <c r="GM14" s="676" t="s">
        <v>232</v>
      </c>
      <c r="GN14" s="676" t="s">
        <v>232</v>
      </c>
      <c r="GO14" s="676" t="s">
        <v>232</v>
      </c>
      <c r="GP14" s="676" t="s">
        <v>232</v>
      </c>
      <c r="GQ14" s="676" t="s">
        <v>232</v>
      </c>
      <c r="GR14" s="676" t="s">
        <v>232</v>
      </c>
      <c r="GS14" s="676" t="s">
        <v>232</v>
      </c>
      <c r="GT14" s="676" t="s">
        <v>232</v>
      </c>
      <c r="GU14" s="676" t="s">
        <v>232</v>
      </c>
      <c r="GV14" s="676" t="s">
        <v>232</v>
      </c>
      <c r="GW14" s="676" t="s">
        <v>232</v>
      </c>
      <c r="GX14" s="676" t="s">
        <v>232</v>
      </c>
      <c r="GY14" s="676" t="s">
        <v>232</v>
      </c>
      <c r="GZ14" s="676" t="s">
        <v>232</v>
      </c>
      <c r="HA14" s="676" t="s">
        <v>232</v>
      </c>
      <c r="HB14" s="676" t="s">
        <v>232</v>
      </c>
      <c r="HC14" s="676" t="s">
        <v>232</v>
      </c>
      <c r="HD14" s="676" t="s">
        <v>232</v>
      </c>
      <c r="HE14" s="676" t="s">
        <v>232</v>
      </c>
      <c r="HF14" s="676" t="s">
        <v>232</v>
      </c>
      <c r="HG14" s="676" t="s">
        <v>232</v>
      </c>
      <c r="HH14" s="676" t="s">
        <v>232</v>
      </c>
      <c r="HI14" s="676" t="s">
        <v>232</v>
      </c>
      <c r="HJ14" s="676" t="s">
        <v>232</v>
      </c>
      <c r="HK14" s="676" t="s">
        <v>232</v>
      </c>
      <c r="HL14" s="676" t="s">
        <v>232</v>
      </c>
      <c r="HM14" s="676" t="s">
        <v>232</v>
      </c>
      <c r="HN14" s="676" t="s">
        <v>232</v>
      </c>
      <c r="HO14" s="676" t="s">
        <v>232</v>
      </c>
      <c r="HP14" s="676" t="s">
        <v>232</v>
      </c>
      <c r="HQ14" s="676" t="s">
        <v>232</v>
      </c>
      <c r="HR14" s="676" t="s">
        <v>232</v>
      </c>
      <c r="HS14" s="676" t="s">
        <v>232</v>
      </c>
      <c r="HT14" s="676" t="s">
        <v>232</v>
      </c>
      <c r="HU14" s="676" t="s">
        <v>232</v>
      </c>
      <c r="HV14" s="676" t="s">
        <v>232</v>
      </c>
      <c r="HW14" s="676" t="s">
        <v>232</v>
      </c>
      <c r="HX14" s="676" t="s">
        <v>232</v>
      </c>
      <c r="HY14" s="676" t="s">
        <v>232</v>
      </c>
      <c r="HZ14" s="676" t="s">
        <v>232</v>
      </c>
      <c r="IA14" s="676" t="s">
        <v>232</v>
      </c>
      <c r="IB14" s="676" t="s">
        <v>232</v>
      </c>
      <c r="IC14" s="676" t="s">
        <v>232</v>
      </c>
      <c r="ID14" s="676" t="s">
        <v>232</v>
      </c>
      <c r="IE14" s="676" t="s">
        <v>232</v>
      </c>
      <c r="IF14" s="676" t="s">
        <v>232</v>
      </c>
      <c r="IG14" s="676" t="s">
        <v>232</v>
      </c>
      <c r="IH14" s="676" t="s">
        <v>232</v>
      </c>
      <c r="II14" s="676" t="s">
        <v>232</v>
      </c>
      <c r="IJ14" s="676" t="s">
        <v>232</v>
      </c>
      <c r="IK14" s="676" t="s">
        <v>232</v>
      </c>
      <c r="IL14" s="676" t="s">
        <v>232</v>
      </c>
      <c r="IM14" s="676" t="s">
        <v>232</v>
      </c>
      <c r="IN14" s="676" t="s">
        <v>232</v>
      </c>
      <c r="IO14" s="676" t="s">
        <v>232</v>
      </c>
      <c r="IP14" s="676" t="s">
        <v>232</v>
      </c>
      <c r="IQ14" s="676" t="s">
        <v>232</v>
      </c>
    </row>
    <row r="15" spans="1:251" s="677" customFormat="1" ht="99.75" customHeight="1" x14ac:dyDescent="0.25">
      <c r="A15" s="667"/>
      <c r="B15" s="668">
        <v>3</v>
      </c>
      <c r="C15" s="664" t="s">
        <v>1219</v>
      </c>
      <c r="D15" s="656">
        <v>0.2</v>
      </c>
      <c r="E15" s="679">
        <v>0.1</v>
      </c>
      <c r="F15" s="670">
        <v>0.1</v>
      </c>
      <c r="G15" s="671">
        <v>1</v>
      </c>
      <c r="H15" s="670">
        <v>0.3</v>
      </c>
      <c r="I15" s="669" t="s">
        <v>232</v>
      </c>
      <c r="J15" s="664" t="s">
        <v>232</v>
      </c>
      <c r="K15" s="670">
        <v>0.3</v>
      </c>
      <c r="L15" s="669" t="s">
        <v>232</v>
      </c>
      <c r="M15" s="664" t="s">
        <v>232</v>
      </c>
      <c r="N15" s="670">
        <v>0.3</v>
      </c>
      <c r="O15" s="669" t="s">
        <v>232</v>
      </c>
      <c r="P15" s="664" t="s">
        <v>232</v>
      </c>
      <c r="Q15" s="78">
        <f>SUM(E15,H15,K15,N15)</f>
        <v>1</v>
      </c>
      <c r="R15" s="361">
        <f t="shared" si="0"/>
        <v>0.1</v>
      </c>
      <c r="S15" s="361">
        <f>IF((IF(ISERROR(R15/Q15),0,(R15/Q15)))&gt;1,1,(IF(ISERROR(R15/Q15),0,(R15/Q15))))</f>
        <v>0.1</v>
      </c>
      <c r="T15" s="361">
        <f>S15*D15/3</f>
        <v>6.666666666666668E-3</v>
      </c>
      <c r="U15" s="664" t="s">
        <v>1220</v>
      </c>
      <c r="V15" s="664" t="s">
        <v>1221</v>
      </c>
      <c r="W15" s="664" t="s">
        <v>110</v>
      </c>
      <c r="X15" s="680" t="s">
        <v>1222</v>
      </c>
      <c r="Y15" s="664" t="s">
        <v>1223</v>
      </c>
      <c r="Z15" s="664" t="s">
        <v>113</v>
      </c>
      <c r="AA15" s="664" t="s">
        <v>166</v>
      </c>
      <c r="AB15" s="664" t="s">
        <v>115</v>
      </c>
      <c r="AC15" s="664" t="s">
        <v>1205</v>
      </c>
      <c r="AD15" s="664" t="s">
        <v>148</v>
      </c>
      <c r="AE15" s="664" t="s">
        <v>117</v>
      </c>
      <c r="AF15" s="664" t="s">
        <v>321</v>
      </c>
      <c r="AG15" s="664">
        <v>2022</v>
      </c>
      <c r="AH15" s="664" t="s">
        <v>321</v>
      </c>
      <c r="AI15" s="664" t="s">
        <v>119</v>
      </c>
      <c r="AJ15" s="664" t="s">
        <v>120</v>
      </c>
      <c r="AK15" s="664" t="s">
        <v>1206</v>
      </c>
      <c r="AL15" s="664" t="s">
        <v>232</v>
      </c>
      <c r="AM15" s="664" t="s">
        <v>232</v>
      </c>
      <c r="AN15" s="664" t="s">
        <v>232</v>
      </c>
      <c r="AO15" s="664" t="s">
        <v>232</v>
      </c>
      <c r="AP15" s="664" t="s">
        <v>232</v>
      </c>
      <c r="AQ15" s="664" t="s">
        <v>232</v>
      </c>
      <c r="AR15" s="665" t="s">
        <v>1224</v>
      </c>
      <c r="AS15" s="664" t="s">
        <v>232</v>
      </c>
      <c r="AT15" s="664" t="s">
        <v>1216</v>
      </c>
      <c r="AU15" s="659">
        <v>0.1</v>
      </c>
      <c r="AV15" s="660">
        <v>0.1</v>
      </c>
      <c r="AW15" s="663" t="s">
        <v>1225</v>
      </c>
      <c r="AX15" s="663" t="s">
        <v>1226</v>
      </c>
      <c r="AY15" s="681" t="s">
        <v>232</v>
      </c>
      <c r="AZ15" s="681" t="s">
        <v>232</v>
      </c>
      <c r="BA15" s="682" t="s">
        <v>232</v>
      </c>
      <c r="BB15" s="682" t="s">
        <v>232</v>
      </c>
      <c r="BC15" s="683" t="s">
        <v>232</v>
      </c>
      <c r="BD15" s="683" t="s">
        <v>232</v>
      </c>
      <c r="BE15" s="684" t="s">
        <v>232</v>
      </c>
      <c r="BF15" s="684" t="s">
        <v>232</v>
      </c>
      <c r="BG15" s="681" t="s">
        <v>232</v>
      </c>
      <c r="BH15" s="681" t="s">
        <v>232</v>
      </c>
      <c r="BI15" s="682" t="s">
        <v>232</v>
      </c>
      <c r="BJ15" s="685" t="s">
        <v>232</v>
      </c>
      <c r="BK15" s="676" t="s">
        <v>232</v>
      </c>
      <c r="BL15" s="676" t="s">
        <v>232</v>
      </c>
      <c r="BM15" s="676" t="s">
        <v>232</v>
      </c>
      <c r="BN15" s="676" t="s">
        <v>232</v>
      </c>
      <c r="BO15" s="676" t="s">
        <v>232</v>
      </c>
      <c r="BP15" s="676" t="s">
        <v>232</v>
      </c>
      <c r="BQ15" s="676" t="s">
        <v>232</v>
      </c>
      <c r="BR15" s="676" t="s">
        <v>232</v>
      </c>
      <c r="BS15" s="676" t="s">
        <v>232</v>
      </c>
      <c r="BT15" s="676" t="s">
        <v>232</v>
      </c>
      <c r="BU15" s="676" t="s">
        <v>232</v>
      </c>
      <c r="BV15" s="676" t="s">
        <v>232</v>
      </c>
      <c r="BW15" s="676" t="s">
        <v>232</v>
      </c>
      <c r="BX15" s="676" t="s">
        <v>232</v>
      </c>
      <c r="BY15" s="676" t="s">
        <v>232</v>
      </c>
      <c r="BZ15" s="676" t="s">
        <v>232</v>
      </c>
      <c r="CA15" s="676" t="s">
        <v>232</v>
      </c>
      <c r="CB15" s="676" t="s">
        <v>232</v>
      </c>
      <c r="CC15" s="676" t="s">
        <v>232</v>
      </c>
      <c r="CD15" s="676" t="s">
        <v>232</v>
      </c>
      <c r="CE15" s="676" t="s">
        <v>232</v>
      </c>
      <c r="CF15" s="676" t="s">
        <v>232</v>
      </c>
      <c r="CG15" s="676" t="s">
        <v>232</v>
      </c>
      <c r="CH15" s="676" t="s">
        <v>232</v>
      </c>
      <c r="CI15" s="676" t="s">
        <v>232</v>
      </c>
      <c r="CJ15" s="676" t="s">
        <v>232</v>
      </c>
      <c r="CK15" s="676" t="s">
        <v>232</v>
      </c>
      <c r="CL15" s="676" t="s">
        <v>232</v>
      </c>
      <c r="CM15" s="676" t="s">
        <v>232</v>
      </c>
      <c r="CN15" s="676" t="s">
        <v>232</v>
      </c>
      <c r="CO15" s="676" t="s">
        <v>232</v>
      </c>
      <c r="CP15" s="676" t="s">
        <v>232</v>
      </c>
      <c r="CQ15" s="676" t="s">
        <v>232</v>
      </c>
      <c r="CR15" s="676" t="s">
        <v>232</v>
      </c>
      <c r="CS15" s="676" t="s">
        <v>232</v>
      </c>
      <c r="CT15" s="676" t="s">
        <v>232</v>
      </c>
      <c r="CU15" s="676" t="s">
        <v>232</v>
      </c>
      <c r="CV15" s="676" t="s">
        <v>232</v>
      </c>
      <c r="CW15" s="676" t="s">
        <v>232</v>
      </c>
      <c r="CX15" s="676" t="s">
        <v>232</v>
      </c>
      <c r="CY15" s="676" t="s">
        <v>232</v>
      </c>
      <c r="CZ15" s="676" t="s">
        <v>232</v>
      </c>
      <c r="DA15" s="676" t="s">
        <v>232</v>
      </c>
      <c r="DB15" s="676" t="s">
        <v>232</v>
      </c>
      <c r="DC15" s="676" t="s">
        <v>232</v>
      </c>
      <c r="DD15" s="676" t="s">
        <v>232</v>
      </c>
      <c r="DE15" s="676" t="s">
        <v>232</v>
      </c>
      <c r="DF15" s="676" t="s">
        <v>232</v>
      </c>
      <c r="DG15" s="676" t="s">
        <v>232</v>
      </c>
      <c r="DH15" s="676" t="s">
        <v>232</v>
      </c>
      <c r="DI15" s="676" t="s">
        <v>232</v>
      </c>
      <c r="DJ15" s="676" t="s">
        <v>232</v>
      </c>
      <c r="DK15" s="676" t="s">
        <v>232</v>
      </c>
      <c r="DL15" s="676" t="s">
        <v>232</v>
      </c>
      <c r="DM15" s="676" t="s">
        <v>232</v>
      </c>
      <c r="DN15" s="676" t="s">
        <v>232</v>
      </c>
      <c r="DO15" s="676" t="s">
        <v>232</v>
      </c>
      <c r="DP15" s="676" t="s">
        <v>232</v>
      </c>
      <c r="DQ15" s="676" t="s">
        <v>232</v>
      </c>
      <c r="DR15" s="676" t="s">
        <v>232</v>
      </c>
      <c r="DS15" s="676" t="s">
        <v>232</v>
      </c>
      <c r="DT15" s="676" t="s">
        <v>232</v>
      </c>
      <c r="DU15" s="676" t="s">
        <v>232</v>
      </c>
      <c r="DV15" s="676" t="s">
        <v>232</v>
      </c>
      <c r="DW15" s="676" t="s">
        <v>232</v>
      </c>
      <c r="DX15" s="676" t="s">
        <v>232</v>
      </c>
      <c r="DY15" s="676" t="s">
        <v>232</v>
      </c>
      <c r="DZ15" s="676" t="s">
        <v>232</v>
      </c>
      <c r="EA15" s="676" t="s">
        <v>232</v>
      </c>
      <c r="EB15" s="676" t="s">
        <v>232</v>
      </c>
      <c r="EC15" s="676" t="s">
        <v>232</v>
      </c>
      <c r="ED15" s="676" t="s">
        <v>232</v>
      </c>
      <c r="EE15" s="676" t="s">
        <v>232</v>
      </c>
      <c r="EF15" s="676" t="s">
        <v>232</v>
      </c>
      <c r="EG15" s="676" t="s">
        <v>232</v>
      </c>
      <c r="EH15" s="676" t="s">
        <v>232</v>
      </c>
      <c r="EI15" s="676" t="s">
        <v>232</v>
      </c>
      <c r="EJ15" s="676" t="s">
        <v>232</v>
      </c>
      <c r="EK15" s="676" t="s">
        <v>232</v>
      </c>
      <c r="EL15" s="676" t="s">
        <v>232</v>
      </c>
      <c r="EM15" s="676" t="s">
        <v>232</v>
      </c>
      <c r="EN15" s="676" t="s">
        <v>232</v>
      </c>
      <c r="EO15" s="676" t="s">
        <v>232</v>
      </c>
      <c r="EP15" s="676" t="s">
        <v>232</v>
      </c>
      <c r="EQ15" s="676" t="s">
        <v>232</v>
      </c>
      <c r="ER15" s="676" t="s">
        <v>232</v>
      </c>
      <c r="ES15" s="676" t="s">
        <v>232</v>
      </c>
      <c r="ET15" s="676" t="s">
        <v>232</v>
      </c>
      <c r="EU15" s="676" t="s">
        <v>232</v>
      </c>
      <c r="EV15" s="676" t="s">
        <v>232</v>
      </c>
      <c r="EW15" s="676" t="s">
        <v>232</v>
      </c>
      <c r="EX15" s="676" t="s">
        <v>232</v>
      </c>
      <c r="EY15" s="676" t="s">
        <v>232</v>
      </c>
      <c r="EZ15" s="676" t="s">
        <v>232</v>
      </c>
      <c r="FA15" s="676" t="s">
        <v>232</v>
      </c>
      <c r="FB15" s="676" t="s">
        <v>232</v>
      </c>
      <c r="FC15" s="676" t="s">
        <v>232</v>
      </c>
      <c r="FD15" s="676" t="s">
        <v>232</v>
      </c>
      <c r="FE15" s="676" t="s">
        <v>232</v>
      </c>
      <c r="FF15" s="676" t="s">
        <v>232</v>
      </c>
      <c r="FG15" s="676" t="s">
        <v>232</v>
      </c>
      <c r="FH15" s="676" t="s">
        <v>232</v>
      </c>
      <c r="FI15" s="676" t="s">
        <v>232</v>
      </c>
      <c r="FJ15" s="676" t="s">
        <v>232</v>
      </c>
      <c r="FK15" s="676" t="s">
        <v>232</v>
      </c>
      <c r="FL15" s="676" t="s">
        <v>232</v>
      </c>
      <c r="FM15" s="676" t="s">
        <v>232</v>
      </c>
      <c r="FN15" s="676" t="s">
        <v>232</v>
      </c>
      <c r="FO15" s="676" t="s">
        <v>232</v>
      </c>
      <c r="FP15" s="676" t="s">
        <v>232</v>
      </c>
      <c r="FQ15" s="676" t="s">
        <v>232</v>
      </c>
      <c r="FR15" s="676" t="s">
        <v>232</v>
      </c>
      <c r="FS15" s="676" t="s">
        <v>232</v>
      </c>
      <c r="FT15" s="676" t="s">
        <v>232</v>
      </c>
      <c r="FU15" s="676" t="s">
        <v>232</v>
      </c>
      <c r="FV15" s="676" t="s">
        <v>232</v>
      </c>
      <c r="FW15" s="676" t="s">
        <v>232</v>
      </c>
      <c r="FX15" s="676" t="s">
        <v>232</v>
      </c>
      <c r="FY15" s="676" t="s">
        <v>232</v>
      </c>
      <c r="FZ15" s="676" t="s">
        <v>232</v>
      </c>
      <c r="GA15" s="676" t="s">
        <v>232</v>
      </c>
      <c r="GB15" s="676" t="s">
        <v>232</v>
      </c>
      <c r="GC15" s="676" t="s">
        <v>232</v>
      </c>
      <c r="GD15" s="676" t="s">
        <v>232</v>
      </c>
      <c r="GE15" s="676" t="s">
        <v>232</v>
      </c>
      <c r="GF15" s="676" t="s">
        <v>232</v>
      </c>
      <c r="GG15" s="676" t="s">
        <v>232</v>
      </c>
      <c r="GH15" s="676" t="s">
        <v>232</v>
      </c>
      <c r="GI15" s="676" t="s">
        <v>232</v>
      </c>
      <c r="GJ15" s="676" t="s">
        <v>232</v>
      </c>
      <c r="GK15" s="676" t="s">
        <v>232</v>
      </c>
      <c r="GL15" s="676" t="s">
        <v>232</v>
      </c>
      <c r="GM15" s="676" t="s">
        <v>232</v>
      </c>
      <c r="GN15" s="676" t="s">
        <v>232</v>
      </c>
      <c r="GO15" s="676" t="s">
        <v>232</v>
      </c>
      <c r="GP15" s="676" t="s">
        <v>232</v>
      </c>
      <c r="GQ15" s="676" t="s">
        <v>232</v>
      </c>
      <c r="GR15" s="676" t="s">
        <v>232</v>
      </c>
      <c r="GS15" s="676" t="s">
        <v>232</v>
      </c>
      <c r="GT15" s="676" t="s">
        <v>232</v>
      </c>
      <c r="GU15" s="676" t="s">
        <v>232</v>
      </c>
      <c r="GV15" s="676" t="s">
        <v>232</v>
      </c>
      <c r="GW15" s="676" t="s">
        <v>232</v>
      </c>
      <c r="GX15" s="676" t="s">
        <v>232</v>
      </c>
      <c r="GY15" s="676" t="s">
        <v>232</v>
      </c>
      <c r="GZ15" s="676" t="s">
        <v>232</v>
      </c>
      <c r="HA15" s="676" t="s">
        <v>232</v>
      </c>
      <c r="HB15" s="676" t="s">
        <v>232</v>
      </c>
      <c r="HC15" s="676" t="s">
        <v>232</v>
      </c>
      <c r="HD15" s="676" t="s">
        <v>232</v>
      </c>
      <c r="HE15" s="676" t="s">
        <v>232</v>
      </c>
      <c r="HF15" s="676" t="s">
        <v>232</v>
      </c>
      <c r="HG15" s="676" t="s">
        <v>232</v>
      </c>
      <c r="HH15" s="676" t="s">
        <v>232</v>
      </c>
      <c r="HI15" s="676" t="s">
        <v>232</v>
      </c>
      <c r="HJ15" s="676" t="s">
        <v>232</v>
      </c>
      <c r="HK15" s="676" t="s">
        <v>232</v>
      </c>
      <c r="HL15" s="676" t="s">
        <v>232</v>
      </c>
      <c r="HM15" s="676" t="s">
        <v>232</v>
      </c>
      <c r="HN15" s="676" t="s">
        <v>232</v>
      </c>
      <c r="HO15" s="676" t="s">
        <v>232</v>
      </c>
      <c r="HP15" s="676" t="s">
        <v>232</v>
      </c>
      <c r="HQ15" s="676" t="s">
        <v>232</v>
      </c>
      <c r="HR15" s="676" t="s">
        <v>232</v>
      </c>
      <c r="HS15" s="676" t="s">
        <v>232</v>
      </c>
      <c r="HT15" s="676" t="s">
        <v>232</v>
      </c>
      <c r="HU15" s="676" t="s">
        <v>232</v>
      </c>
      <c r="HV15" s="676" t="s">
        <v>232</v>
      </c>
      <c r="HW15" s="676" t="s">
        <v>232</v>
      </c>
      <c r="HX15" s="676" t="s">
        <v>232</v>
      </c>
      <c r="HY15" s="676" t="s">
        <v>232</v>
      </c>
      <c r="HZ15" s="676" t="s">
        <v>232</v>
      </c>
      <c r="IA15" s="676" t="s">
        <v>232</v>
      </c>
      <c r="IB15" s="676" t="s">
        <v>232</v>
      </c>
      <c r="IC15" s="676" t="s">
        <v>232</v>
      </c>
      <c r="ID15" s="676" t="s">
        <v>232</v>
      </c>
      <c r="IE15" s="676" t="s">
        <v>232</v>
      </c>
      <c r="IF15" s="676" t="s">
        <v>232</v>
      </c>
      <c r="IG15" s="676" t="s">
        <v>232</v>
      </c>
      <c r="IH15" s="676" t="s">
        <v>232</v>
      </c>
      <c r="II15" s="676" t="s">
        <v>232</v>
      </c>
      <c r="IJ15" s="676" t="s">
        <v>232</v>
      </c>
      <c r="IK15" s="676" t="s">
        <v>232</v>
      </c>
      <c r="IL15" s="676" t="s">
        <v>232</v>
      </c>
      <c r="IM15" s="676" t="s">
        <v>232</v>
      </c>
      <c r="IN15" s="676" t="s">
        <v>232</v>
      </c>
      <c r="IO15" s="676" t="s">
        <v>232</v>
      </c>
      <c r="IP15" s="676" t="s">
        <v>232</v>
      </c>
      <c r="IQ15" s="676" t="s">
        <v>232</v>
      </c>
    </row>
    <row r="16" spans="1:251" s="677" customFormat="1" ht="52.5" customHeight="1" x14ac:dyDescent="0.25">
      <c r="A16" s="667"/>
      <c r="B16" s="686">
        <v>4</v>
      </c>
      <c r="C16" s="666" t="s">
        <v>1227</v>
      </c>
      <c r="D16" s="687">
        <v>0.2</v>
      </c>
      <c r="E16" s="688">
        <v>0</v>
      </c>
      <c r="F16" s="689">
        <v>0</v>
      </c>
      <c r="G16" s="666" t="s">
        <v>232</v>
      </c>
      <c r="H16" s="679">
        <v>0.3</v>
      </c>
      <c r="I16" s="689" t="s">
        <v>232</v>
      </c>
      <c r="J16" s="666" t="s">
        <v>232</v>
      </c>
      <c r="K16" s="679">
        <v>0.4</v>
      </c>
      <c r="L16" s="689" t="s">
        <v>232</v>
      </c>
      <c r="M16" s="666" t="s">
        <v>232</v>
      </c>
      <c r="N16" s="679">
        <v>0.3</v>
      </c>
      <c r="O16" s="689" t="s">
        <v>232</v>
      </c>
      <c r="P16" s="666" t="s">
        <v>232</v>
      </c>
      <c r="Q16" s="78">
        <f>SUM(E16,H16,K16,N16)</f>
        <v>1</v>
      </c>
      <c r="R16" s="359">
        <f t="shared" si="0"/>
        <v>0</v>
      </c>
      <c r="S16" s="361">
        <f>IF((IF(ISERROR(R16/Q16),0,(R16/Q16)))&gt;1,1,(IF(ISERROR(R16/Q16),0,(R16/Q16))))</f>
        <v>0</v>
      </c>
      <c r="T16" s="361">
        <f>S16*D16</f>
        <v>0</v>
      </c>
      <c r="U16" s="666" t="s">
        <v>1228</v>
      </c>
      <c r="V16" s="666" t="s">
        <v>1229</v>
      </c>
      <c r="W16" s="666" t="s">
        <v>1228</v>
      </c>
      <c r="X16" s="666" t="s">
        <v>1230</v>
      </c>
      <c r="Y16" s="666" t="s">
        <v>1231</v>
      </c>
      <c r="Z16" s="666" t="s">
        <v>113</v>
      </c>
      <c r="AA16" s="666" t="s">
        <v>166</v>
      </c>
      <c r="AB16" s="666" t="s">
        <v>115</v>
      </c>
      <c r="AC16" s="666" t="s">
        <v>1205</v>
      </c>
      <c r="AD16" s="666" t="s">
        <v>497</v>
      </c>
      <c r="AE16" s="666" t="s">
        <v>117</v>
      </c>
      <c r="AF16" s="666" t="s">
        <v>321</v>
      </c>
      <c r="AG16" s="666">
        <v>2022</v>
      </c>
      <c r="AH16" s="666" t="s">
        <v>321</v>
      </c>
      <c r="AI16" s="666" t="s">
        <v>119</v>
      </c>
      <c r="AJ16" s="666" t="s">
        <v>120</v>
      </c>
      <c r="AK16" s="666" t="s">
        <v>1206</v>
      </c>
      <c r="AL16" s="666" t="s">
        <v>232</v>
      </c>
      <c r="AM16" s="666" t="s">
        <v>232</v>
      </c>
      <c r="AN16" s="666" t="s">
        <v>232</v>
      </c>
      <c r="AO16" s="666" t="s">
        <v>232</v>
      </c>
      <c r="AP16" s="666" t="s">
        <v>232</v>
      </c>
      <c r="AQ16" s="666" t="s">
        <v>232</v>
      </c>
      <c r="AR16" s="666" t="s">
        <v>1232</v>
      </c>
      <c r="AS16" s="666" t="s">
        <v>232</v>
      </c>
      <c r="AT16" s="666" t="s">
        <v>1233</v>
      </c>
      <c r="AU16" s="661">
        <v>0</v>
      </c>
      <c r="AV16" s="662">
        <v>0</v>
      </c>
      <c r="AW16" s="496" t="s">
        <v>232</v>
      </c>
      <c r="AX16" s="496" t="s">
        <v>232</v>
      </c>
      <c r="AY16" s="690" t="s">
        <v>232</v>
      </c>
      <c r="AZ16" s="690" t="s">
        <v>232</v>
      </c>
      <c r="BA16" s="691" t="s">
        <v>232</v>
      </c>
      <c r="BB16" s="691" t="s">
        <v>232</v>
      </c>
      <c r="BC16" s="692" t="s">
        <v>232</v>
      </c>
      <c r="BD16" s="692" t="s">
        <v>232</v>
      </c>
      <c r="BE16" s="657" t="s">
        <v>232</v>
      </c>
      <c r="BF16" s="657" t="s">
        <v>232</v>
      </c>
      <c r="BG16" s="690" t="s">
        <v>232</v>
      </c>
      <c r="BH16" s="690" t="s">
        <v>232</v>
      </c>
      <c r="BI16" s="691" t="s">
        <v>232</v>
      </c>
      <c r="BJ16" s="693" t="s">
        <v>232</v>
      </c>
      <c r="BK16" s="676" t="s">
        <v>232</v>
      </c>
      <c r="BL16" s="676" t="s">
        <v>232</v>
      </c>
      <c r="BM16" s="676" t="s">
        <v>232</v>
      </c>
      <c r="BN16" s="676" t="s">
        <v>232</v>
      </c>
      <c r="BO16" s="676" t="s">
        <v>232</v>
      </c>
      <c r="BP16" s="676" t="s">
        <v>232</v>
      </c>
      <c r="BQ16" s="676" t="s">
        <v>232</v>
      </c>
      <c r="BR16" s="676" t="s">
        <v>232</v>
      </c>
      <c r="BS16" s="676" t="s">
        <v>232</v>
      </c>
      <c r="BT16" s="676" t="s">
        <v>232</v>
      </c>
      <c r="BU16" s="676" t="s">
        <v>232</v>
      </c>
      <c r="BV16" s="676" t="s">
        <v>232</v>
      </c>
      <c r="BW16" s="676" t="s">
        <v>232</v>
      </c>
      <c r="BX16" s="676" t="s">
        <v>232</v>
      </c>
      <c r="BY16" s="676" t="s">
        <v>232</v>
      </c>
      <c r="BZ16" s="676" t="s">
        <v>232</v>
      </c>
      <c r="CA16" s="676" t="s">
        <v>232</v>
      </c>
      <c r="CB16" s="676" t="s">
        <v>232</v>
      </c>
      <c r="CC16" s="676" t="s">
        <v>232</v>
      </c>
      <c r="CD16" s="676" t="s">
        <v>232</v>
      </c>
      <c r="CE16" s="676" t="s">
        <v>232</v>
      </c>
      <c r="CF16" s="676" t="s">
        <v>232</v>
      </c>
      <c r="CG16" s="676" t="s">
        <v>232</v>
      </c>
      <c r="CH16" s="676" t="s">
        <v>232</v>
      </c>
      <c r="CI16" s="676" t="s">
        <v>232</v>
      </c>
      <c r="CJ16" s="676" t="s">
        <v>232</v>
      </c>
      <c r="CK16" s="676" t="s">
        <v>232</v>
      </c>
      <c r="CL16" s="676" t="s">
        <v>232</v>
      </c>
      <c r="CM16" s="676" t="s">
        <v>232</v>
      </c>
      <c r="CN16" s="676" t="s">
        <v>232</v>
      </c>
      <c r="CO16" s="676" t="s">
        <v>232</v>
      </c>
      <c r="CP16" s="676" t="s">
        <v>232</v>
      </c>
      <c r="CQ16" s="676" t="s">
        <v>232</v>
      </c>
      <c r="CR16" s="676" t="s">
        <v>232</v>
      </c>
      <c r="CS16" s="676" t="s">
        <v>232</v>
      </c>
      <c r="CT16" s="676" t="s">
        <v>232</v>
      </c>
      <c r="CU16" s="676" t="s">
        <v>232</v>
      </c>
      <c r="CV16" s="676" t="s">
        <v>232</v>
      </c>
      <c r="CW16" s="676" t="s">
        <v>232</v>
      </c>
      <c r="CX16" s="676" t="s">
        <v>232</v>
      </c>
      <c r="CY16" s="676" t="s">
        <v>232</v>
      </c>
      <c r="CZ16" s="676" t="s">
        <v>232</v>
      </c>
      <c r="DA16" s="676" t="s">
        <v>232</v>
      </c>
      <c r="DB16" s="676" t="s">
        <v>232</v>
      </c>
      <c r="DC16" s="676" t="s">
        <v>232</v>
      </c>
      <c r="DD16" s="676" t="s">
        <v>232</v>
      </c>
      <c r="DE16" s="676" t="s">
        <v>232</v>
      </c>
      <c r="DF16" s="676" t="s">
        <v>232</v>
      </c>
      <c r="DG16" s="676" t="s">
        <v>232</v>
      </c>
      <c r="DH16" s="676" t="s">
        <v>232</v>
      </c>
      <c r="DI16" s="676" t="s">
        <v>232</v>
      </c>
      <c r="DJ16" s="676" t="s">
        <v>232</v>
      </c>
      <c r="DK16" s="676" t="s">
        <v>232</v>
      </c>
      <c r="DL16" s="676" t="s">
        <v>232</v>
      </c>
      <c r="DM16" s="676" t="s">
        <v>232</v>
      </c>
      <c r="DN16" s="676" t="s">
        <v>232</v>
      </c>
      <c r="DO16" s="676" t="s">
        <v>232</v>
      </c>
      <c r="DP16" s="676" t="s">
        <v>232</v>
      </c>
      <c r="DQ16" s="676" t="s">
        <v>232</v>
      </c>
      <c r="DR16" s="676" t="s">
        <v>232</v>
      </c>
      <c r="DS16" s="676" t="s">
        <v>232</v>
      </c>
      <c r="DT16" s="676" t="s">
        <v>232</v>
      </c>
      <c r="DU16" s="676" t="s">
        <v>232</v>
      </c>
      <c r="DV16" s="676" t="s">
        <v>232</v>
      </c>
      <c r="DW16" s="676" t="s">
        <v>232</v>
      </c>
      <c r="DX16" s="676" t="s">
        <v>232</v>
      </c>
      <c r="DY16" s="676" t="s">
        <v>232</v>
      </c>
      <c r="DZ16" s="676" t="s">
        <v>232</v>
      </c>
      <c r="EA16" s="676" t="s">
        <v>232</v>
      </c>
      <c r="EB16" s="676" t="s">
        <v>232</v>
      </c>
      <c r="EC16" s="676" t="s">
        <v>232</v>
      </c>
      <c r="ED16" s="676" t="s">
        <v>232</v>
      </c>
      <c r="EE16" s="676" t="s">
        <v>232</v>
      </c>
      <c r="EF16" s="676" t="s">
        <v>232</v>
      </c>
      <c r="EG16" s="676" t="s">
        <v>232</v>
      </c>
      <c r="EH16" s="676" t="s">
        <v>232</v>
      </c>
      <c r="EI16" s="676" t="s">
        <v>232</v>
      </c>
      <c r="EJ16" s="676" t="s">
        <v>232</v>
      </c>
      <c r="EK16" s="676" t="s">
        <v>232</v>
      </c>
      <c r="EL16" s="676" t="s">
        <v>232</v>
      </c>
      <c r="EM16" s="676" t="s">
        <v>232</v>
      </c>
      <c r="EN16" s="676" t="s">
        <v>232</v>
      </c>
      <c r="EO16" s="676" t="s">
        <v>232</v>
      </c>
      <c r="EP16" s="676" t="s">
        <v>232</v>
      </c>
      <c r="EQ16" s="676" t="s">
        <v>232</v>
      </c>
      <c r="ER16" s="676" t="s">
        <v>232</v>
      </c>
      <c r="ES16" s="676" t="s">
        <v>232</v>
      </c>
      <c r="ET16" s="676" t="s">
        <v>232</v>
      </c>
      <c r="EU16" s="676" t="s">
        <v>232</v>
      </c>
      <c r="EV16" s="676" t="s">
        <v>232</v>
      </c>
      <c r="EW16" s="676" t="s">
        <v>232</v>
      </c>
      <c r="EX16" s="676" t="s">
        <v>232</v>
      </c>
      <c r="EY16" s="676" t="s">
        <v>232</v>
      </c>
      <c r="EZ16" s="676" t="s">
        <v>232</v>
      </c>
      <c r="FA16" s="676" t="s">
        <v>232</v>
      </c>
      <c r="FB16" s="676" t="s">
        <v>232</v>
      </c>
      <c r="FC16" s="676" t="s">
        <v>232</v>
      </c>
      <c r="FD16" s="676" t="s">
        <v>232</v>
      </c>
      <c r="FE16" s="676" t="s">
        <v>232</v>
      </c>
      <c r="FF16" s="676" t="s">
        <v>232</v>
      </c>
      <c r="FG16" s="676" t="s">
        <v>232</v>
      </c>
      <c r="FH16" s="676" t="s">
        <v>232</v>
      </c>
      <c r="FI16" s="676" t="s">
        <v>232</v>
      </c>
      <c r="FJ16" s="676" t="s">
        <v>232</v>
      </c>
      <c r="FK16" s="676" t="s">
        <v>232</v>
      </c>
      <c r="FL16" s="676" t="s">
        <v>232</v>
      </c>
      <c r="FM16" s="676" t="s">
        <v>232</v>
      </c>
      <c r="FN16" s="676" t="s">
        <v>232</v>
      </c>
      <c r="FO16" s="676" t="s">
        <v>232</v>
      </c>
      <c r="FP16" s="676" t="s">
        <v>232</v>
      </c>
      <c r="FQ16" s="676" t="s">
        <v>232</v>
      </c>
      <c r="FR16" s="676" t="s">
        <v>232</v>
      </c>
      <c r="FS16" s="676" t="s">
        <v>232</v>
      </c>
      <c r="FT16" s="676" t="s">
        <v>232</v>
      </c>
      <c r="FU16" s="676" t="s">
        <v>232</v>
      </c>
      <c r="FV16" s="676" t="s">
        <v>232</v>
      </c>
      <c r="FW16" s="676" t="s">
        <v>232</v>
      </c>
      <c r="FX16" s="676" t="s">
        <v>232</v>
      </c>
      <c r="FY16" s="676" t="s">
        <v>232</v>
      </c>
      <c r="FZ16" s="676" t="s">
        <v>232</v>
      </c>
      <c r="GA16" s="676" t="s">
        <v>232</v>
      </c>
      <c r="GB16" s="676" t="s">
        <v>232</v>
      </c>
      <c r="GC16" s="676" t="s">
        <v>232</v>
      </c>
      <c r="GD16" s="676" t="s">
        <v>232</v>
      </c>
      <c r="GE16" s="676" t="s">
        <v>232</v>
      </c>
      <c r="GF16" s="676" t="s">
        <v>232</v>
      </c>
      <c r="GG16" s="676" t="s">
        <v>232</v>
      </c>
      <c r="GH16" s="676" t="s">
        <v>232</v>
      </c>
      <c r="GI16" s="676" t="s">
        <v>232</v>
      </c>
      <c r="GJ16" s="676" t="s">
        <v>232</v>
      </c>
      <c r="GK16" s="676" t="s">
        <v>232</v>
      </c>
      <c r="GL16" s="676" t="s">
        <v>232</v>
      </c>
      <c r="GM16" s="676" t="s">
        <v>232</v>
      </c>
      <c r="GN16" s="676" t="s">
        <v>232</v>
      </c>
      <c r="GO16" s="676" t="s">
        <v>232</v>
      </c>
      <c r="GP16" s="676" t="s">
        <v>232</v>
      </c>
      <c r="GQ16" s="676" t="s">
        <v>232</v>
      </c>
      <c r="GR16" s="676" t="s">
        <v>232</v>
      </c>
      <c r="GS16" s="676" t="s">
        <v>232</v>
      </c>
      <c r="GT16" s="676" t="s">
        <v>232</v>
      </c>
      <c r="GU16" s="676" t="s">
        <v>232</v>
      </c>
      <c r="GV16" s="676" t="s">
        <v>232</v>
      </c>
      <c r="GW16" s="676" t="s">
        <v>232</v>
      </c>
      <c r="GX16" s="676" t="s">
        <v>232</v>
      </c>
      <c r="GY16" s="676" t="s">
        <v>232</v>
      </c>
      <c r="GZ16" s="676" t="s">
        <v>232</v>
      </c>
      <c r="HA16" s="676" t="s">
        <v>232</v>
      </c>
      <c r="HB16" s="676" t="s">
        <v>232</v>
      </c>
      <c r="HC16" s="676" t="s">
        <v>232</v>
      </c>
      <c r="HD16" s="676" t="s">
        <v>232</v>
      </c>
      <c r="HE16" s="676" t="s">
        <v>232</v>
      </c>
      <c r="HF16" s="676" t="s">
        <v>232</v>
      </c>
      <c r="HG16" s="676" t="s">
        <v>232</v>
      </c>
      <c r="HH16" s="676" t="s">
        <v>232</v>
      </c>
      <c r="HI16" s="676" t="s">
        <v>232</v>
      </c>
      <c r="HJ16" s="676" t="s">
        <v>232</v>
      </c>
      <c r="HK16" s="676" t="s">
        <v>232</v>
      </c>
      <c r="HL16" s="676" t="s">
        <v>232</v>
      </c>
      <c r="HM16" s="676" t="s">
        <v>232</v>
      </c>
      <c r="HN16" s="676" t="s">
        <v>232</v>
      </c>
      <c r="HO16" s="676" t="s">
        <v>232</v>
      </c>
      <c r="HP16" s="676" t="s">
        <v>232</v>
      </c>
      <c r="HQ16" s="676" t="s">
        <v>232</v>
      </c>
      <c r="HR16" s="676" t="s">
        <v>232</v>
      </c>
      <c r="HS16" s="676" t="s">
        <v>232</v>
      </c>
      <c r="HT16" s="676" t="s">
        <v>232</v>
      </c>
      <c r="HU16" s="676" t="s">
        <v>232</v>
      </c>
      <c r="HV16" s="676" t="s">
        <v>232</v>
      </c>
      <c r="HW16" s="676" t="s">
        <v>232</v>
      </c>
      <c r="HX16" s="676" t="s">
        <v>232</v>
      </c>
      <c r="HY16" s="676" t="s">
        <v>232</v>
      </c>
      <c r="HZ16" s="676" t="s">
        <v>232</v>
      </c>
      <c r="IA16" s="676" t="s">
        <v>232</v>
      </c>
      <c r="IB16" s="676" t="s">
        <v>232</v>
      </c>
      <c r="IC16" s="676" t="s">
        <v>232</v>
      </c>
      <c r="ID16" s="676" t="s">
        <v>232</v>
      </c>
      <c r="IE16" s="676" t="s">
        <v>232</v>
      </c>
      <c r="IF16" s="676" t="s">
        <v>232</v>
      </c>
      <c r="IG16" s="676" t="s">
        <v>232</v>
      </c>
      <c r="IH16" s="676" t="s">
        <v>232</v>
      </c>
      <c r="II16" s="676" t="s">
        <v>232</v>
      </c>
      <c r="IJ16" s="676" t="s">
        <v>232</v>
      </c>
      <c r="IK16" s="676" t="s">
        <v>232</v>
      </c>
      <c r="IL16" s="676" t="s">
        <v>232</v>
      </c>
      <c r="IM16" s="676" t="s">
        <v>232</v>
      </c>
      <c r="IN16" s="676" t="s">
        <v>232</v>
      </c>
      <c r="IO16" s="676" t="s">
        <v>232</v>
      </c>
      <c r="IP16" s="676" t="s">
        <v>232</v>
      </c>
      <c r="IQ16" s="676" t="s">
        <v>232</v>
      </c>
    </row>
    <row r="17" spans="1:251" ht="12.75" customHeight="1" x14ac:dyDescent="0.3">
      <c r="A17" s="652" t="s">
        <v>232</v>
      </c>
      <c r="B17" s="652" t="s">
        <v>232</v>
      </c>
      <c r="C17" s="651"/>
      <c r="D17" s="653"/>
      <c r="E17" s="651"/>
      <c r="F17" s="651"/>
      <c r="G17" s="651"/>
      <c r="H17" s="651"/>
      <c r="I17" s="651"/>
      <c r="J17" s="651"/>
      <c r="K17" s="651"/>
      <c r="L17" s="651"/>
      <c r="M17" s="651"/>
      <c r="N17" s="651"/>
      <c r="O17" s="651"/>
      <c r="P17" s="651"/>
      <c r="Q17" s="651"/>
      <c r="R17" s="651"/>
      <c r="S17" s="651"/>
      <c r="T17" s="755"/>
      <c r="U17" s="651"/>
      <c r="V17" s="651"/>
      <c r="W17" s="651"/>
      <c r="X17" s="651"/>
      <c r="Y17" s="651"/>
      <c r="Z17" s="652" t="s">
        <v>232</v>
      </c>
      <c r="AA17" s="651"/>
      <c r="AB17" s="651"/>
      <c r="AC17" s="651"/>
      <c r="AD17" s="651"/>
      <c r="AE17" s="651"/>
      <c r="AF17" s="651"/>
      <c r="AG17" s="651"/>
      <c r="AH17" s="651"/>
      <c r="AI17" s="651"/>
      <c r="AJ17" s="651"/>
      <c r="AK17" s="651"/>
      <c r="AL17" s="651"/>
      <c r="AM17" s="651"/>
      <c r="AN17" s="651"/>
      <c r="AO17" s="651"/>
      <c r="AP17" s="651"/>
      <c r="AQ17" s="651"/>
      <c r="AR17" s="651"/>
      <c r="AS17" s="651"/>
      <c r="AT17" s="651"/>
      <c r="AU17" s="652" t="s">
        <v>232</v>
      </c>
      <c r="AV17" s="652" t="s">
        <v>232</v>
      </c>
      <c r="AW17" s="652" t="s">
        <v>232</v>
      </c>
      <c r="AX17" s="652" t="s">
        <v>232</v>
      </c>
      <c r="AY17" s="652" t="s">
        <v>232</v>
      </c>
      <c r="AZ17" s="652" t="s">
        <v>232</v>
      </c>
      <c r="BA17" s="652" t="s">
        <v>232</v>
      </c>
      <c r="BB17" s="652" t="s">
        <v>232</v>
      </c>
      <c r="BC17" s="652" t="s">
        <v>232</v>
      </c>
      <c r="BD17" s="652" t="s">
        <v>232</v>
      </c>
      <c r="BE17" s="654" t="s">
        <v>232</v>
      </c>
      <c r="BF17" s="652">
        <v>76</v>
      </c>
      <c r="BG17" s="652" t="s">
        <v>232</v>
      </c>
      <c r="BH17" s="652" t="s">
        <v>232</v>
      </c>
      <c r="BI17" s="652" t="s">
        <v>232</v>
      </c>
      <c r="BJ17" s="652" t="s">
        <v>232</v>
      </c>
      <c r="BK17" s="651"/>
      <c r="BL17" s="652" t="s">
        <v>232</v>
      </c>
      <c r="BM17" s="652" t="s">
        <v>232</v>
      </c>
      <c r="BN17" s="652" t="s">
        <v>232</v>
      </c>
      <c r="BO17" s="652" t="s">
        <v>232</v>
      </c>
      <c r="BP17" s="652" t="s">
        <v>232</v>
      </c>
      <c r="BQ17" s="652" t="s">
        <v>232</v>
      </c>
      <c r="BR17" s="652" t="s">
        <v>232</v>
      </c>
      <c r="BS17" s="652" t="s">
        <v>232</v>
      </c>
      <c r="BT17" s="652" t="s">
        <v>232</v>
      </c>
      <c r="BU17" s="652" t="s">
        <v>232</v>
      </c>
      <c r="BV17" s="652" t="s">
        <v>232</v>
      </c>
      <c r="BW17" s="652" t="s">
        <v>232</v>
      </c>
      <c r="BX17" s="652" t="s">
        <v>232</v>
      </c>
      <c r="BY17" s="652" t="s">
        <v>232</v>
      </c>
      <c r="BZ17" s="652" t="s">
        <v>232</v>
      </c>
      <c r="CA17" s="652" t="s">
        <v>232</v>
      </c>
      <c r="CB17" s="652" t="s">
        <v>232</v>
      </c>
      <c r="CC17" s="652" t="s">
        <v>232</v>
      </c>
      <c r="CD17" s="652" t="s">
        <v>232</v>
      </c>
      <c r="CE17" s="652" t="s">
        <v>232</v>
      </c>
      <c r="CF17" s="652" t="s">
        <v>232</v>
      </c>
      <c r="CG17" s="652" t="s">
        <v>232</v>
      </c>
      <c r="CH17" s="652" t="s">
        <v>232</v>
      </c>
      <c r="CI17" s="652" t="s">
        <v>232</v>
      </c>
      <c r="CJ17" s="652" t="s">
        <v>232</v>
      </c>
      <c r="CK17" s="652" t="s">
        <v>232</v>
      </c>
      <c r="CL17" s="652" t="s">
        <v>232</v>
      </c>
      <c r="CM17" s="652" t="s">
        <v>232</v>
      </c>
      <c r="CN17" s="652" t="s">
        <v>232</v>
      </c>
      <c r="CO17" s="652" t="s">
        <v>232</v>
      </c>
      <c r="CP17" s="652" t="s">
        <v>232</v>
      </c>
      <c r="CQ17" s="652" t="s">
        <v>232</v>
      </c>
      <c r="CR17" s="652" t="s">
        <v>232</v>
      </c>
      <c r="CS17" s="652" t="s">
        <v>232</v>
      </c>
      <c r="CT17" s="652" t="s">
        <v>232</v>
      </c>
      <c r="CU17" s="652" t="s">
        <v>232</v>
      </c>
      <c r="CV17" s="652" t="s">
        <v>232</v>
      </c>
      <c r="CW17" s="652" t="s">
        <v>232</v>
      </c>
      <c r="CX17" s="652" t="s">
        <v>232</v>
      </c>
      <c r="CY17" s="652" t="s">
        <v>232</v>
      </c>
      <c r="CZ17" s="652" t="s">
        <v>232</v>
      </c>
      <c r="DA17" s="652" t="s">
        <v>232</v>
      </c>
      <c r="DB17" s="652" t="s">
        <v>232</v>
      </c>
      <c r="DC17" s="652" t="s">
        <v>232</v>
      </c>
      <c r="DD17" s="652" t="s">
        <v>232</v>
      </c>
      <c r="DE17" s="652" t="s">
        <v>232</v>
      </c>
      <c r="DF17" s="652" t="s">
        <v>232</v>
      </c>
      <c r="DG17" s="652" t="s">
        <v>232</v>
      </c>
      <c r="DH17" s="652" t="s">
        <v>232</v>
      </c>
      <c r="DI17" s="652" t="s">
        <v>232</v>
      </c>
      <c r="DJ17" s="652" t="s">
        <v>232</v>
      </c>
      <c r="DK17" s="652" t="s">
        <v>232</v>
      </c>
      <c r="DL17" s="652" t="s">
        <v>232</v>
      </c>
      <c r="DM17" s="652" t="s">
        <v>232</v>
      </c>
      <c r="DN17" s="652" t="s">
        <v>232</v>
      </c>
      <c r="DO17" s="652" t="s">
        <v>232</v>
      </c>
      <c r="DP17" s="652" t="s">
        <v>232</v>
      </c>
      <c r="DQ17" s="652" t="s">
        <v>232</v>
      </c>
      <c r="DR17" s="652" t="s">
        <v>232</v>
      </c>
      <c r="DS17" s="652" t="s">
        <v>232</v>
      </c>
      <c r="DT17" s="652" t="s">
        <v>232</v>
      </c>
      <c r="DU17" s="652" t="s">
        <v>232</v>
      </c>
      <c r="DV17" s="652" t="s">
        <v>232</v>
      </c>
      <c r="DW17" s="652" t="s">
        <v>232</v>
      </c>
      <c r="DX17" s="652" t="s">
        <v>232</v>
      </c>
      <c r="DY17" s="652" t="s">
        <v>232</v>
      </c>
      <c r="DZ17" s="652" t="s">
        <v>232</v>
      </c>
      <c r="EA17" s="652" t="s">
        <v>232</v>
      </c>
      <c r="EB17" s="652" t="s">
        <v>232</v>
      </c>
      <c r="EC17" s="652" t="s">
        <v>232</v>
      </c>
      <c r="ED17" s="652" t="s">
        <v>232</v>
      </c>
      <c r="EE17" s="652" t="s">
        <v>232</v>
      </c>
      <c r="EF17" s="652" t="s">
        <v>232</v>
      </c>
      <c r="EG17" s="652" t="s">
        <v>232</v>
      </c>
      <c r="EH17" s="652" t="s">
        <v>232</v>
      </c>
      <c r="EI17" s="652" t="s">
        <v>232</v>
      </c>
      <c r="EJ17" s="652" t="s">
        <v>232</v>
      </c>
      <c r="EK17" s="652" t="s">
        <v>232</v>
      </c>
      <c r="EL17" s="652" t="s">
        <v>232</v>
      </c>
      <c r="EM17" s="652" t="s">
        <v>232</v>
      </c>
      <c r="EN17" s="652" t="s">
        <v>232</v>
      </c>
      <c r="EO17" s="652" t="s">
        <v>232</v>
      </c>
      <c r="EP17" s="652" t="s">
        <v>232</v>
      </c>
      <c r="EQ17" s="652" t="s">
        <v>232</v>
      </c>
      <c r="ER17" s="652" t="s">
        <v>232</v>
      </c>
      <c r="ES17" s="652" t="s">
        <v>232</v>
      </c>
      <c r="ET17" s="652" t="s">
        <v>232</v>
      </c>
      <c r="EU17" s="652" t="s">
        <v>232</v>
      </c>
      <c r="EV17" s="652" t="s">
        <v>232</v>
      </c>
      <c r="EW17" s="652" t="s">
        <v>232</v>
      </c>
      <c r="EX17" s="652" t="s">
        <v>232</v>
      </c>
      <c r="EY17" s="652" t="s">
        <v>232</v>
      </c>
      <c r="EZ17" s="652" t="s">
        <v>232</v>
      </c>
      <c r="FA17" s="652" t="s">
        <v>232</v>
      </c>
      <c r="FB17" s="652" t="s">
        <v>232</v>
      </c>
      <c r="FC17" s="652" t="s">
        <v>232</v>
      </c>
      <c r="FD17" s="652" t="s">
        <v>232</v>
      </c>
      <c r="FE17" s="652" t="s">
        <v>232</v>
      </c>
      <c r="FF17" s="652" t="s">
        <v>232</v>
      </c>
      <c r="FG17" s="652" t="s">
        <v>232</v>
      </c>
      <c r="FH17" s="652" t="s">
        <v>232</v>
      </c>
      <c r="FI17" s="652" t="s">
        <v>232</v>
      </c>
      <c r="FJ17" s="652" t="s">
        <v>232</v>
      </c>
      <c r="FK17" s="652" t="s">
        <v>232</v>
      </c>
      <c r="FL17" s="652" t="s">
        <v>232</v>
      </c>
      <c r="FM17" s="652" t="s">
        <v>232</v>
      </c>
      <c r="FN17" s="652" t="s">
        <v>232</v>
      </c>
      <c r="FO17" s="652" t="s">
        <v>232</v>
      </c>
      <c r="FP17" s="652" t="s">
        <v>232</v>
      </c>
      <c r="FQ17" s="652" t="s">
        <v>232</v>
      </c>
      <c r="FR17" s="652" t="s">
        <v>232</v>
      </c>
      <c r="FS17" s="652" t="s">
        <v>232</v>
      </c>
      <c r="FT17" s="652" t="s">
        <v>232</v>
      </c>
      <c r="FU17" s="652" t="s">
        <v>232</v>
      </c>
      <c r="FV17" s="652" t="s">
        <v>232</v>
      </c>
      <c r="FW17" s="652" t="s">
        <v>232</v>
      </c>
      <c r="FX17" s="652" t="s">
        <v>232</v>
      </c>
      <c r="FY17" s="652" t="s">
        <v>232</v>
      </c>
      <c r="FZ17" s="652" t="s">
        <v>232</v>
      </c>
      <c r="GA17" s="652" t="s">
        <v>232</v>
      </c>
      <c r="GB17" s="652" t="s">
        <v>232</v>
      </c>
      <c r="GC17" s="652" t="s">
        <v>232</v>
      </c>
      <c r="GD17" s="652" t="s">
        <v>232</v>
      </c>
      <c r="GE17" s="652" t="s">
        <v>232</v>
      </c>
      <c r="GF17" s="652" t="s">
        <v>232</v>
      </c>
      <c r="GG17" s="652" t="s">
        <v>232</v>
      </c>
      <c r="GH17" s="652" t="s">
        <v>232</v>
      </c>
      <c r="GI17" s="652" t="s">
        <v>232</v>
      </c>
      <c r="GJ17" s="652" t="s">
        <v>232</v>
      </c>
      <c r="GK17" s="652" t="s">
        <v>232</v>
      </c>
      <c r="GL17" s="652" t="s">
        <v>232</v>
      </c>
      <c r="GM17" s="652" t="s">
        <v>232</v>
      </c>
      <c r="GN17" s="652" t="s">
        <v>232</v>
      </c>
      <c r="GO17" s="652" t="s">
        <v>232</v>
      </c>
      <c r="GP17" s="652" t="s">
        <v>232</v>
      </c>
      <c r="GQ17" s="652" t="s">
        <v>232</v>
      </c>
      <c r="GR17" s="652" t="s">
        <v>232</v>
      </c>
      <c r="GS17" s="652" t="s">
        <v>232</v>
      </c>
      <c r="GT17" s="652" t="s">
        <v>232</v>
      </c>
      <c r="GU17" s="652" t="s">
        <v>232</v>
      </c>
      <c r="GV17" s="652" t="s">
        <v>232</v>
      </c>
      <c r="GW17" s="652" t="s">
        <v>232</v>
      </c>
      <c r="GX17" s="652" t="s">
        <v>232</v>
      </c>
      <c r="GY17" s="652" t="s">
        <v>232</v>
      </c>
      <c r="GZ17" s="652" t="s">
        <v>232</v>
      </c>
      <c r="HA17" s="652" t="s">
        <v>232</v>
      </c>
      <c r="HB17" s="652" t="s">
        <v>232</v>
      </c>
      <c r="HC17" s="652" t="s">
        <v>232</v>
      </c>
      <c r="HD17" s="652" t="s">
        <v>232</v>
      </c>
      <c r="HE17" s="652" t="s">
        <v>232</v>
      </c>
      <c r="HF17" s="652" t="s">
        <v>232</v>
      </c>
      <c r="HG17" s="652" t="s">
        <v>232</v>
      </c>
      <c r="HH17" s="652" t="s">
        <v>232</v>
      </c>
      <c r="HI17" s="652" t="s">
        <v>232</v>
      </c>
      <c r="HJ17" s="652" t="s">
        <v>232</v>
      </c>
      <c r="HK17" s="652" t="s">
        <v>232</v>
      </c>
      <c r="HL17" s="652" t="s">
        <v>232</v>
      </c>
      <c r="HM17" s="652" t="s">
        <v>232</v>
      </c>
      <c r="HN17" s="652" t="s">
        <v>232</v>
      </c>
      <c r="HO17" s="652" t="s">
        <v>232</v>
      </c>
      <c r="HP17" s="652" t="s">
        <v>232</v>
      </c>
      <c r="HQ17" s="652" t="s">
        <v>232</v>
      </c>
      <c r="HR17" s="652" t="s">
        <v>232</v>
      </c>
      <c r="HS17" s="652" t="s">
        <v>232</v>
      </c>
      <c r="HT17" s="652" t="s">
        <v>232</v>
      </c>
      <c r="HU17" s="652" t="s">
        <v>232</v>
      </c>
      <c r="HV17" s="652" t="s">
        <v>232</v>
      </c>
      <c r="HW17" s="652" t="s">
        <v>232</v>
      </c>
      <c r="HX17" s="652" t="s">
        <v>232</v>
      </c>
      <c r="HY17" s="652" t="s">
        <v>232</v>
      </c>
      <c r="HZ17" s="652" t="s">
        <v>232</v>
      </c>
      <c r="IA17" s="652" t="s">
        <v>232</v>
      </c>
      <c r="IB17" s="652" t="s">
        <v>232</v>
      </c>
      <c r="IC17" s="652" t="s">
        <v>232</v>
      </c>
      <c r="ID17" s="652" t="s">
        <v>232</v>
      </c>
      <c r="IE17" s="652" t="s">
        <v>232</v>
      </c>
      <c r="IF17" s="652" t="s">
        <v>232</v>
      </c>
      <c r="IG17" s="652" t="s">
        <v>232</v>
      </c>
      <c r="IH17" s="652" t="s">
        <v>232</v>
      </c>
      <c r="II17" s="652" t="s">
        <v>232</v>
      </c>
      <c r="IJ17" s="652" t="s">
        <v>232</v>
      </c>
      <c r="IK17" s="652" t="s">
        <v>232</v>
      </c>
      <c r="IL17" s="652" t="s">
        <v>232</v>
      </c>
      <c r="IM17" s="652" t="s">
        <v>232</v>
      </c>
      <c r="IN17" s="652" t="s">
        <v>232</v>
      </c>
      <c r="IO17" s="652" t="s">
        <v>232</v>
      </c>
      <c r="IP17" s="652" t="s">
        <v>232</v>
      </c>
      <c r="IQ17" s="652" t="s">
        <v>232</v>
      </c>
    </row>
    <row r="18" spans="1:251" ht="12.75" customHeight="1" x14ac:dyDescent="0.3">
      <c r="A18" s="652" t="s">
        <v>232</v>
      </c>
      <c r="B18" s="652" t="s">
        <v>232</v>
      </c>
      <c r="C18" s="651"/>
      <c r="D18" s="651"/>
      <c r="E18" s="651"/>
      <c r="F18" s="651"/>
      <c r="G18" s="651"/>
      <c r="H18" s="651"/>
      <c r="I18" s="651"/>
      <c r="J18" s="651"/>
      <c r="K18" s="651"/>
      <c r="L18" s="651"/>
      <c r="M18" s="651"/>
      <c r="N18" s="651"/>
      <c r="O18" s="651"/>
      <c r="P18" s="651"/>
      <c r="Q18" s="651"/>
      <c r="R18" s="651"/>
      <c r="S18" s="651"/>
      <c r="T18" s="653"/>
      <c r="U18" s="651"/>
      <c r="V18" s="651"/>
      <c r="W18" s="651"/>
      <c r="X18" s="651"/>
      <c r="Y18" s="651"/>
      <c r="Z18" s="652" t="s">
        <v>232</v>
      </c>
      <c r="AA18" s="651"/>
      <c r="AB18" s="651"/>
      <c r="AC18" s="651"/>
      <c r="AD18" s="651"/>
      <c r="AE18" s="651"/>
      <c r="AF18" s="651"/>
      <c r="AG18" s="651"/>
      <c r="AH18" s="651"/>
      <c r="AI18" s="651"/>
      <c r="AJ18" s="651"/>
      <c r="AK18" s="651"/>
      <c r="AL18" s="651"/>
      <c r="AM18" s="651"/>
      <c r="AN18" s="651"/>
      <c r="AO18" s="651"/>
      <c r="AP18" s="651"/>
      <c r="AQ18" s="651"/>
      <c r="AR18" s="651"/>
      <c r="AS18" s="651"/>
      <c r="AT18" s="651"/>
      <c r="AU18" s="652" t="s">
        <v>232</v>
      </c>
      <c r="AV18" s="652" t="s">
        <v>232</v>
      </c>
      <c r="AW18" s="652" t="s">
        <v>232</v>
      </c>
      <c r="AX18" s="652" t="s">
        <v>232</v>
      </c>
      <c r="AY18" s="652" t="s">
        <v>232</v>
      </c>
      <c r="AZ18" s="652" t="s">
        <v>232</v>
      </c>
      <c r="BA18" s="652" t="s">
        <v>232</v>
      </c>
      <c r="BB18" s="652" t="s">
        <v>232</v>
      </c>
      <c r="BC18" s="652" t="s">
        <v>232</v>
      </c>
      <c r="BD18" s="652" t="s">
        <v>232</v>
      </c>
      <c r="BE18" s="654" t="s">
        <v>232</v>
      </c>
      <c r="BF18" s="652" t="s">
        <v>232</v>
      </c>
      <c r="BG18" s="652" t="s">
        <v>232</v>
      </c>
      <c r="BH18" s="652" t="s">
        <v>232</v>
      </c>
      <c r="BI18" s="652" t="s">
        <v>232</v>
      </c>
      <c r="BJ18" s="652" t="s">
        <v>232</v>
      </c>
      <c r="BK18" s="651"/>
      <c r="BL18" s="652" t="s">
        <v>232</v>
      </c>
      <c r="BM18" s="652" t="s">
        <v>232</v>
      </c>
      <c r="BN18" s="652" t="s">
        <v>232</v>
      </c>
      <c r="BO18" s="652" t="s">
        <v>232</v>
      </c>
      <c r="BP18" s="652" t="s">
        <v>232</v>
      </c>
      <c r="BQ18" s="652" t="s">
        <v>232</v>
      </c>
      <c r="BR18" s="652" t="s">
        <v>232</v>
      </c>
      <c r="BS18" s="652" t="s">
        <v>232</v>
      </c>
      <c r="BT18" s="652" t="s">
        <v>232</v>
      </c>
      <c r="BU18" s="652" t="s">
        <v>232</v>
      </c>
      <c r="BV18" s="652" t="s">
        <v>232</v>
      </c>
      <c r="BW18" s="652" t="s">
        <v>232</v>
      </c>
      <c r="BX18" s="652" t="s">
        <v>232</v>
      </c>
      <c r="BY18" s="652" t="s">
        <v>232</v>
      </c>
      <c r="BZ18" s="652" t="s">
        <v>232</v>
      </c>
      <c r="CA18" s="652" t="s">
        <v>232</v>
      </c>
      <c r="CB18" s="652" t="s">
        <v>232</v>
      </c>
      <c r="CC18" s="652" t="s">
        <v>232</v>
      </c>
      <c r="CD18" s="652" t="s">
        <v>232</v>
      </c>
      <c r="CE18" s="652" t="s">
        <v>232</v>
      </c>
      <c r="CF18" s="652" t="s">
        <v>232</v>
      </c>
      <c r="CG18" s="652" t="s">
        <v>232</v>
      </c>
      <c r="CH18" s="652" t="s">
        <v>232</v>
      </c>
      <c r="CI18" s="652" t="s">
        <v>232</v>
      </c>
      <c r="CJ18" s="652" t="s">
        <v>232</v>
      </c>
      <c r="CK18" s="652" t="s">
        <v>232</v>
      </c>
      <c r="CL18" s="652" t="s">
        <v>232</v>
      </c>
      <c r="CM18" s="652" t="s">
        <v>232</v>
      </c>
      <c r="CN18" s="652" t="s">
        <v>232</v>
      </c>
      <c r="CO18" s="652" t="s">
        <v>232</v>
      </c>
      <c r="CP18" s="652" t="s">
        <v>232</v>
      </c>
      <c r="CQ18" s="652" t="s">
        <v>232</v>
      </c>
      <c r="CR18" s="652" t="s">
        <v>232</v>
      </c>
      <c r="CS18" s="652" t="s">
        <v>232</v>
      </c>
      <c r="CT18" s="652" t="s">
        <v>232</v>
      </c>
      <c r="CU18" s="652" t="s">
        <v>232</v>
      </c>
      <c r="CV18" s="652" t="s">
        <v>232</v>
      </c>
      <c r="CW18" s="652" t="s">
        <v>232</v>
      </c>
      <c r="CX18" s="652" t="s">
        <v>232</v>
      </c>
      <c r="CY18" s="652" t="s">
        <v>232</v>
      </c>
      <c r="CZ18" s="652" t="s">
        <v>232</v>
      </c>
      <c r="DA18" s="652" t="s">
        <v>232</v>
      </c>
      <c r="DB18" s="652" t="s">
        <v>232</v>
      </c>
      <c r="DC18" s="652" t="s">
        <v>232</v>
      </c>
      <c r="DD18" s="652" t="s">
        <v>232</v>
      </c>
      <c r="DE18" s="652" t="s">
        <v>232</v>
      </c>
      <c r="DF18" s="652" t="s">
        <v>232</v>
      </c>
      <c r="DG18" s="652" t="s">
        <v>232</v>
      </c>
      <c r="DH18" s="652" t="s">
        <v>232</v>
      </c>
      <c r="DI18" s="652" t="s">
        <v>232</v>
      </c>
      <c r="DJ18" s="652" t="s">
        <v>232</v>
      </c>
      <c r="DK18" s="652" t="s">
        <v>232</v>
      </c>
      <c r="DL18" s="652" t="s">
        <v>232</v>
      </c>
      <c r="DM18" s="652" t="s">
        <v>232</v>
      </c>
      <c r="DN18" s="652" t="s">
        <v>232</v>
      </c>
      <c r="DO18" s="652" t="s">
        <v>232</v>
      </c>
      <c r="DP18" s="652" t="s">
        <v>232</v>
      </c>
      <c r="DQ18" s="652" t="s">
        <v>232</v>
      </c>
      <c r="DR18" s="652" t="s">
        <v>232</v>
      </c>
      <c r="DS18" s="652" t="s">
        <v>232</v>
      </c>
      <c r="DT18" s="652" t="s">
        <v>232</v>
      </c>
      <c r="DU18" s="652" t="s">
        <v>232</v>
      </c>
      <c r="DV18" s="652" t="s">
        <v>232</v>
      </c>
      <c r="DW18" s="652" t="s">
        <v>232</v>
      </c>
      <c r="DX18" s="652" t="s">
        <v>232</v>
      </c>
      <c r="DY18" s="652" t="s">
        <v>232</v>
      </c>
      <c r="DZ18" s="652" t="s">
        <v>232</v>
      </c>
      <c r="EA18" s="652" t="s">
        <v>232</v>
      </c>
      <c r="EB18" s="652" t="s">
        <v>232</v>
      </c>
      <c r="EC18" s="652" t="s">
        <v>232</v>
      </c>
      <c r="ED18" s="652" t="s">
        <v>232</v>
      </c>
      <c r="EE18" s="652" t="s">
        <v>232</v>
      </c>
      <c r="EF18" s="652" t="s">
        <v>232</v>
      </c>
      <c r="EG18" s="652" t="s">
        <v>232</v>
      </c>
      <c r="EH18" s="652" t="s">
        <v>232</v>
      </c>
      <c r="EI18" s="652" t="s">
        <v>232</v>
      </c>
      <c r="EJ18" s="652" t="s">
        <v>232</v>
      </c>
      <c r="EK18" s="652" t="s">
        <v>232</v>
      </c>
      <c r="EL18" s="652" t="s">
        <v>232</v>
      </c>
      <c r="EM18" s="652" t="s">
        <v>232</v>
      </c>
      <c r="EN18" s="652" t="s">
        <v>232</v>
      </c>
      <c r="EO18" s="652" t="s">
        <v>232</v>
      </c>
      <c r="EP18" s="652" t="s">
        <v>232</v>
      </c>
      <c r="EQ18" s="652" t="s">
        <v>232</v>
      </c>
      <c r="ER18" s="652" t="s">
        <v>232</v>
      </c>
      <c r="ES18" s="652" t="s">
        <v>232</v>
      </c>
      <c r="ET18" s="652" t="s">
        <v>232</v>
      </c>
      <c r="EU18" s="652" t="s">
        <v>232</v>
      </c>
      <c r="EV18" s="652" t="s">
        <v>232</v>
      </c>
      <c r="EW18" s="652" t="s">
        <v>232</v>
      </c>
      <c r="EX18" s="652" t="s">
        <v>232</v>
      </c>
      <c r="EY18" s="652" t="s">
        <v>232</v>
      </c>
      <c r="EZ18" s="652" t="s">
        <v>232</v>
      </c>
      <c r="FA18" s="652" t="s">
        <v>232</v>
      </c>
      <c r="FB18" s="652" t="s">
        <v>232</v>
      </c>
      <c r="FC18" s="652" t="s">
        <v>232</v>
      </c>
      <c r="FD18" s="652" t="s">
        <v>232</v>
      </c>
      <c r="FE18" s="652" t="s">
        <v>232</v>
      </c>
      <c r="FF18" s="652" t="s">
        <v>232</v>
      </c>
      <c r="FG18" s="652" t="s">
        <v>232</v>
      </c>
      <c r="FH18" s="652" t="s">
        <v>232</v>
      </c>
      <c r="FI18" s="652" t="s">
        <v>232</v>
      </c>
      <c r="FJ18" s="652" t="s">
        <v>232</v>
      </c>
      <c r="FK18" s="652" t="s">
        <v>232</v>
      </c>
      <c r="FL18" s="652" t="s">
        <v>232</v>
      </c>
      <c r="FM18" s="652" t="s">
        <v>232</v>
      </c>
      <c r="FN18" s="652" t="s">
        <v>232</v>
      </c>
      <c r="FO18" s="652" t="s">
        <v>232</v>
      </c>
      <c r="FP18" s="652" t="s">
        <v>232</v>
      </c>
      <c r="FQ18" s="652" t="s">
        <v>232</v>
      </c>
      <c r="FR18" s="652" t="s">
        <v>232</v>
      </c>
      <c r="FS18" s="652" t="s">
        <v>232</v>
      </c>
      <c r="FT18" s="652" t="s">
        <v>232</v>
      </c>
      <c r="FU18" s="652" t="s">
        <v>232</v>
      </c>
      <c r="FV18" s="652" t="s">
        <v>232</v>
      </c>
      <c r="FW18" s="652" t="s">
        <v>232</v>
      </c>
      <c r="FX18" s="652" t="s">
        <v>232</v>
      </c>
      <c r="FY18" s="652" t="s">
        <v>232</v>
      </c>
      <c r="FZ18" s="652" t="s">
        <v>232</v>
      </c>
      <c r="GA18" s="652" t="s">
        <v>232</v>
      </c>
      <c r="GB18" s="652" t="s">
        <v>232</v>
      </c>
      <c r="GC18" s="652" t="s">
        <v>232</v>
      </c>
      <c r="GD18" s="652" t="s">
        <v>232</v>
      </c>
      <c r="GE18" s="652" t="s">
        <v>232</v>
      </c>
      <c r="GF18" s="652" t="s">
        <v>232</v>
      </c>
      <c r="GG18" s="652" t="s">
        <v>232</v>
      </c>
      <c r="GH18" s="652" t="s">
        <v>232</v>
      </c>
      <c r="GI18" s="652" t="s">
        <v>232</v>
      </c>
      <c r="GJ18" s="652" t="s">
        <v>232</v>
      </c>
      <c r="GK18" s="652" t="s">
        <v>232</v>
      </c>
      <c r="GL18" s="652" t="s">
        <v>232</v>
      </c>
      <c r="GM18" s="652" t="s">
        <v>232</v>
      </c>
      <c r="GN18" s="652" t="s">
        <v>232</v>
      </c>
      <c r="GO18" s="652" t="s">
        <v>232</v>
      </c>
      <c r="GP18" s="652" t="s">
        <v>232</v>
      </c>
      <c r="GQ18" s="652" t="s">
        <v>232</v>
      </c>
      <c r="GR18" s="652" t="s">
        <v>232</v>
      </c>
      <c r="GS18" s="652" t="s">
        <v>232</v>
      </c>
      <c r="GT18" s="652" t="s">
        <v>232</v>
      </c>
      <c r="GU18" s="652" t="s">
        <v>232</v>
      </c>
      <c r="GV18" s="652" t="s">
        <v>232</v>
      </c>
      <c r="GW18" s="652" t="s">
        <v>232</v>
      </c>
      <c r="GX18" s="652" t="s">
        <v>232</v>
      </c>
      <c r="GY18" s="652" t="s">
        <v>232</v>
      </c>
      <c r="GZ18" s="652" t="s">
        <v>232</v>
      </c>
      <c r="HA18" s="652" t="s">
        <v>232</v>
      </c>
      <c r="HB18" s="652" t="s">
        <v>232</v>
      </c>
      <c r="HC18" s="652" t="s">
        <v>232</v>
      </c>
      <c r="HD18" s="652" t="s">
        <v>232</v>
      </c>
      <c r="HE18" s="652" t="s">
        <v>232</v>
      </c>
      <c r="HF18" s="652" t="s">
        <v>232</v>
      </c>
      <c r="HG18" s="652" t="s">
        <v>232</v>
      </c>
      <c r="HH18" s="652" t="s">
        <v>232</v>
      </c>
      <c r="HI18" s="652" t="s">
        <v>232</v>
      </c>
      <c r="HJ18" s="652" t="s">
        <v>232</v>
      </c>
      <c r="HK18" s="652" t="s">
        <v>232</v>
      </c>
      <c r="HL18" s="652" t="s">
        <v>232</v>
      </c>
      <c r="HM18" s="652" t="s">
        <v>232</v>
      </c>
      <c r="HN18" s="652" t="s">
        <v>232</v>
      </c>
      <c r="HO18" s="652" t="s">
        <v>232</v>
      </c>
      <c r="HP18" s="652" t="s">
        <v>232</v>
      </c>
      <c r="HQ18" s="652" t="s">
        <v>232</v>
      </c>
      <c r="HR18" s="652" t="s">
        <v>232</v>
      </c>
      <c r="HS18" s="652" t="s">
        <v>232</v>
      </c>
      <c r="HT18" s="652" t="s">
        <v>232</v>
      </c>
      <c r="HU18" s="652" t="s">
        <v>232</v>
      </c>
      <c r="HV18" s="652" t="s">
        <v>232</v>
      </c>
      <c r="HW18" s="652" t="s">
        <v>232</v>
      </c>
      <c r="HX18" s="652" t="s">
        <v>232</v>
      </c>
      <c r="HY18" s="652" t="s">
        <v>232</v>
      </c>
      <c r="HZ18" s="652" t="s">
        <v>232</v>
      </c>
      <c r="IA18" s="652" t="s">
        <v>232</v>
      </c>
      <c r="IB18" s="652" t="s">
        <v>232</v>
      </c>
      <c r="IC18" s="652" t="s">
        <v>232</v>
      </c>
      <c r="ID18" s="652" t="s">
        <v>232</v>
      </c>
      <c r="IE18" s="652" t="s">
        <v>232</v>
      </c>
      <c r="IF18" s="652" t="s">
        <v>232</v>
      </c>
      <c r="IG18" s="652" t="s">
        <v>232</v>
      </c>
      <c r="IH18" s="652" t="s">
        <v>232</v>
      </c>
      <c r="II18" s="652" t="s">
        <v>232</v>
      </c>
      <c r="IJ18" s="652" t="s">
        <v>232</v>
      </c>
      <c r="IK18" s="652" t="s">
        <v>232</v>
      </c>
      <c r="IL18" s="652" t="s">
        <v>232</v>
      </c>
      <c r="IM18" s="652" t="s">
        <v>232</v>
      </c>
      <c r="IN18" s="652" t="s">
        <v>232</v>
      </c>
      <c r="IO18" s="652" t="s">
        <v>232</v>
      </c>
      <c r="IP18" s="652" t="s">
        <v>232</v>
      </c>
      <c r="IQ18" s="652" t="s">
        <v>232</v>
      </c>
    </row>
    <row r="19" spans="1:251" ht="12.75" customHeight="1" x14ac:dyDescent="0.3">
      <c r="A19" s="652" t="s">
        <v>232</v>
      </c>
      <c r="B19" s="652" t="s">
        <v>232</v>
      </c>
      <c r="C19" s="651"/>
      <c r="D19" s="651"/>
      <c r="E19" s="651"/>
      <c r="F19" s="651"/>
      <c r="G19" s="651"/>
      <c r="H19" s="651"/>
      <c r="I19" s="651"/>
      <c r="J19" s="651"/>
      <c r="K19" s="651"/>
      <c r="L19" s="651"/>
      <c r="M19" s="651"/>
      <c r="N19" s="651"/>
      <c r="O19" s="651"/>
      <c r="P19" s="651"/>
      <c r="Q19" s="651"/>
      <c r="R19" s="651"/>
      <c r="S19" s="651"/>
      <c r="T19" s="651"/>
      <c r="U19" s="651"/>
      <c r="V19" s="651"/>
      <c r="W19" s="651"/>
      <c r="X19" s="651"/>
      <c r="Y19" s="651"/>
      <c r="Z19" s="652" t="s">
        <v>232</v>
      </c>
      <c r="AA19" s="651"/>
      <c r="AB19" s="651"/>
      <c r="AC19" s="651"/>
      <c r="AD19" s="651"/>
      <c r="AE19" s="651"/>
      <c r="AF19" s="651"/>
      <c r="AG19" s="651"/>
      <c r="AH19" s="651"/>
      <c r="AI19" s="651"/>
      <c r="AJ19" s="651"/>
      <c r="AK19" s="651"/>
      <c r="AL19" s="651"/>
      <c r="AM19" s="651"/>
      <c r="AN19" s="651"/>
      <c r="AO19" s="651"/>
      <c r="AP19" s="651"/>
      <c r="AQ19" s="651"/>
      <c r="AR19" s="651"/>
      <c r="AS19" s="651"/>
      <c r="AT19" s="651"/>
      <c r="AU19" s="652" t="s">
        <v>232</v>
      </c>
      <c r="AV19" s="652" t="s">
        <v>232</v>
      </c>
      <c r="AW19" s="652" t="s">
        <v>232</v>
      </c>
      <c r="AX19" s="652" t="s">
        <v>232</v>
      </c>
      <c r="AY19" s="652" t="s">
        <v>232</v>
      </c>
      <c r="AZ19" s="652" t="s">
        <v>232</v>
      </c>
      <c r="BA19" s="652" t="s">
        <v>232</v>
      </c>
      <c r="BB19" s="652" t="s">
        <v>232</v>
      </c>
      <c r="BC19" s="652" t="s">
        <v>232</v>
      </c>
      <c r="BD19" s="652" t="s">
        <v>232</v>
      </c>
      <c r="BE19" s="654" t="s">
        <v>232</v>
      </c>
      <c r="BF19" s="652" t="s">
        <v>232</v>
      </c>
      <c r="BG19" s="652" t="s">
        <v>232</v>
      </c>
      <c r="BH19" s="652" t="s">
        <v>232</v>
      </c>
      <c r="BI19" s="652" t="s">
        <v>232</v>
      </c>
      <c r="BJ19" s="652" t="s">
        <v>232</v>
      </c>
      <c r="BK19" s="651"/>
      <c r="BL19" s="652" t="s">
        <v>232</v>
      </c>
      <c r="BM19" s="652" t="s">
        <v>232</v>
      </c>
      <c r="BN19" s="652" t="s">
        <v>232</v>
      </c>
      <c r="BO19" s="652" t="s">
        <v>232</v>
      </c>
      <c r="BP19" s="652" t="s">
        <v>232</v>
      </c>
      <c r="BQ19" s="652" t="s">
        <v>232</v>
      </c>
      <c r="BR19" s="652" t="s">
        <v>232</v>
      </c>
      <c r="BS19" s="652" t="s">
        <v>232</v>
      </c>
      <c r="BT19" s="652" t="s">
        <v>232</v>
      </c>
      <c r="BU19" s="652" t="s">
        <v>232</v>
      </c>
      <c r="BV19" s="652" t="s">
        <v>232</v>
      </c>
      <c r="BW19" s="652" t="s">
        <v>232</v>
      </c>
      <c r="BX19" s="652" t="s">
        <v>232</v>
      </c>
      <c r="BY19" s="652" t="s">
        <v>232</v>
      </c>
      <c r="BZ19" s="652" t="s">
        <v>232</v>
      </c>
      <c r="CA19" s="652" t="s">
        <v>232</v>
      </c>
      <c r="CB19" s="652" t="s">
        <v>232</v>
      </c>
      <c r="CC19" s="652" t="s">
        <v>232</v>
      </c>
      <c r="CD19" s="652" t="s">
        <v>232</v>
      </c>
      <c r="CE19" s="652" t="s">
        <v>232</v>
      </c>
      <c r="CF19" s="652" t="s">
        <v>232</v>
      </c>
      <c r="CG19" s="652" t="s">
        <v>232</v>
      </c>
      <c r="CH19" s="652" t="s">
        <v>232</v>
      </c>
      <c r="CI19" s="652" t="s">
        <v>232</v>
      </c>
      <c r="CJ19" s="652" t="s">
        <v>232</v>
      </c>
      <c r="CK19" s="652" t="s">
        <v>232</v>
      </c>
      <c r="CL19" s="652" t="s">
        <v>232</v>
      </c>
      <c r="CM19" s="652" t="s">
        <v>232</v>
      </c>
      <c r="CN19" s="652" t="s">
        <v>232</v>
      </c>
      <c r="CO19" s="652" t="s">
        <v>232</v>
      </c>
      <c r="CP19" s="652" t="s">
        <v>232</v>
      </c>
      <c r="CQ19" s="652" t="s">
        <v>232</v>
      </c>
      <c r="CR19" s="652" t="s">
        <v>232</v>
      </c>
      <c r="CS19" s="652" t="s">
        <v>232</v>
      </c>
      <c r="CT19" s="652" t="s">
        <v>232</v>
      </c>
      <c r="CU19" s="652" t="s">
        <v>232</v>
      </c>
      <c r="CV19" s="652" t="s">
        <v>232</v>
      </c>
      <c r="CW19" s="652" t="s">
        <v>232</v>
      </c>
      <c r="CX19" s="652" t="s">
        <v>232</v>
      </c>
      <c r="CY19" s="652" t="s">
        <v>232</v>
      </c>
      <c r="CZ19" s="652" t="s">
        <v>232</v>
      </c>
      <c r="DA19" s="652" t="s">
        <v>232</v>
      </c>
      <c r="DB19" s="652" t="s">
        <v>232</v>
      </c>
      <c r="DC19" s="652" t="s">
        <v>232</v>
      </c>
      <c r="DD19" s="652" t="s">
        <v>232</v>
      </c>
      <c r="DE19" s="652" t="s">
        <v>232</v>
      </c>
      <c r="DF19" s="652" t="s">
        <v>232</v>
      </c>
      <c r="DG19" s="652" t="s">
        <v>232</v>
      </c>
      <c r="DH19" s="652" t="s">
        <v>232</v>
      </c>
      <c r="DI19" s="652" t="s">
        <v>232</v>
      </c>
      <c r="DJ19" s="652" t="s">
        <v>232</v>
      </c>
      <c r="DK19" s="652" t="s">
        <v>232</v>
      </c>
      <c r="DL19" s="652" t="s">
        <v>232</v>
      </c>
      <c r="DM19" s="652" t="s">
        <v>232</v>
      </c>
      <c r="DN19" s="652" t="s">
        <v>232</v>
      </c>
      <c r="DO19" s="652" t="s">
        <v>232</v>
      </c>
      <c r="DP19" s="652" t="s">
        <v>232</v>
      </c>
      <c r="DQ19" s="652" t="s">
        <v>232</v>
      </c>
      <c r="DR19" s="652" t="s">
        <v>232</v>
      </c>
      <c r="DS19" s="652" t="s">
        <v>232</v>
      </c>
      <c r="DT19" s="652" t="s">
        <v>232</v>
      </c>
      <c r="DU19" s="652" t="s">
        <v>232</v>
      </c>
      <c r="DV19" s="652" t="s">
        <v>232</v>
      </c>
      <c r="DW19" s="652" t="s">
        <v>232</v>
      </c>
      <c r="DX19" s="652" t="s">
        <v>232</v>
      </c>
      <c r="DY19" s="652" t="s">
        <v>232</v>
      </c>
      <c r="DZ19" s="652" t="s">
        <v>232</v>
      </c>
      <c r="EA19" s="652" t="s">
        <v>232</v>
      </c>
      <c r="EB19" s="652" t="s">
        <v>232</v>
      </c>
      <c r="EC19" s="652" t="s">
        <v>232</v>
      </c>
      <c r="ED19" s="652" t="s">
        <v>232</v>
      </c>
      <c r="EE19" s="652" t="s">
        <v>232</v>
      </c>
      <c r="EF19" s="652" t="s">
        <v>232</v>
      </c>
      <c r="EG19" s="652" t="s">
        <v>232</v>
      </c>
      <c r="EH19" s="652" t="s">
        <v>232</v>
      </c>
      <c r="EI19" s="652" t="s">
        <v>232</v>
      </c>
      <c r="EJ19" s="652" t="s">
        <v>232</v>
      </c>
      <c r="EK19" s="652" t="s">
        <v>232</v>
      </c>
      <c r="EL19" s="652" t="s">
        <v>232</v>
      </c>
      <c r="EM19" s="652" t="s">
        <v>232</v>
      </c>
      <c r="EN19" s="652" t="s">
        <v>232</v>
      </c>
      <c r="EO19" s="652" t="s">
        <v>232</v>
      </c>
      <c r="EP19" s="652" t="s">
        <v>232</v>
      </c>
      <c r="EQ19" s="652" t="s">
        <v>232</v>
      </c>
      <c r="ER19" s="652" t="s">
        <v>232</v>
      </c>
      <c r="ES19" s="652" t="s">
        <v>232</v>
      </c>
      <c r="ET19" s="652" t="s">
        <v>232</v>
      </c>
      <c r="EU19" s="652" t="s">
        <v>232</v>
      </c>
      <c r="EV19" s="652" t="s">
        <v>232</v>
      </c>
      <c r="EW19" s="652" t="s">
        <v>232</v>
      </c>
      <c r="EX19" s="652" t="s">
        <v>232</v>
      </c>
      <c r="EY19" s="652" t="s">
        <v>232</v>
      </c>
      <c r="EZ19" s="652" t="s">
        <v>232</v>
      </c>
      <c r="FA19" s="652" t="s">
        <v>232</v>
      </c>
      <c r="FB19" s="652" t="s">
        <v>232</v>
      </c>
      <c r="FC19" s="652" t="s">
        <v>232</v>
      </c>
      <c r="FD19" s="652" t="s">
        <v>232</v>
      </c>
      <c r="FE19" s="652" t="s">
        <v>232</v>
      </c>
      <c r="FF19" s="652" t="s">
        <v>232</v>
      </c>
      <c r="FG19" s="652" t="s">
        <v>232</v>
      </c>
      <c r="FH19" s="652" t="s">
        <v>232</v>
      </c>
      <c r="FI19" s="652" t="s">
        <v>232</v>
      </c>
      <c r="FJ19" s="652" t="s">
        <v>232</v>
      </c>
      <c r="FK19" s="652" t="s">
        <v>232</v>
      </c>
      <c r="FL19" s="652" t="s">
        <v>232</v>
      </c>
      <c r="FM19" s="652" t="s">
        <v>232</v>
      </c>
      <c r="FN19" s="652" t="s">
        <v>232</v>
      </c>
      <c r="FO19" s="652" t="s">
        <v>232</v>
      </c>
      <c r="FP19" s="652" t="s">
        <v>232</v>
      </c>
      <c r="FQ19" s="652" t="s">
        <v>232</v>
      </c>
      <c r="FR19" s="652" t="s">
        <v>232</v>
      </c>
      <c r="FS19" s="652" t="s">
        <v>232</v>
      </c>
      <c r="FT19" s="652" t="s">
        <v>232</v>
      </c>
      <c r="FU19" s="652" t="s">
        <v>232</v>
      </c>
      <c r="FV19" s="652" t="s">
        <v>232</v>
      </c>
      <c r="FW19" s="652" t="s">
        <v>232</v>
      </c>
      <c r="FX19" s="652" t="s">
        <v>232</v>
      </c>
      <c r="FY19" s="652" t="s">
        <v>232</v>
      </c>
      <c r="FZ19" s="652" t="s">
        <v>232</v>
      </c>
      <c r="GA19" s="652" t="s">
        <v>232</v>
      </c>
      <c r="GB19" s="652" t="s">
        <v>232</v>
      </c>
      <c r="GC19" s="652" t="s">
        <v>232</v>
      </c>
      <c r="GD19" s="652" t="s">
        <v>232</v>
      </c>
      <c r="GE19" s="652" t="s">
        <v>232</v>
      </c>
      <c r="GF19" s="652" t="s">
        <v>232</v>
      </c>
      <c r="GG19" s="652" t="s">
        <v>232</v>
      </c>
      <c r="GH19" s="652" t="s">
        <v>232</v>
      </c>
      <c r="GI19" s="652" t="s">
        <v>232</v>
      </c>
      <c r="GJ19" s="652" t="s">
        <v>232</v>
      </c>
      <c r="GK19" s="652" t="s">
        <v>232</v>
      </c>
      <c r="GL19" s="652" t="s">
        <v>232</v>
      </c>
      <c r="GM19" s="652" t="s">
        <v>232</v>
      </c>
      <c r="GN19" s="652" t="s">
        <v>232</v>
      </c>
      <c r="GO19" s="652" t="s">
        <v>232</v>
      </c>
      <c r="GP19" s="652" t="s">
        <v>232</v>
      </c>
      <c r="GQ19" s="652" t="s">
        <v>232</v>
      </c>
      <c r="GR19" s="652" t="s">
        <v>232</v>
      </c>
      <c r="GS19" s="652" t="s">
        <v>232</v>
      </c>
      <c r="GT19" s="652" t="s">
        <v>232</v>
      </c>
      <c r="GU19" s="652" t="s">
        <v>232</v>
      </c>
      <c r="GV19" s="652" t="s">
        <v>232</v>
      </c>
      <c r="GW19" s="652" t="s">
        <v>232</v>
      </c>
      <c r="GX19" s="652" t="s">
        <v>232</v>
      </c>
      <c r="GY19" s="652" t="s">
        <v>232</v>
      </c>
      <c r="GZ19" s="652" t="s">
        <v>232</v>
      </c>
      <c r="HA19" s="652" t="s">
        <v>232</v>
      </c>
      <c r="HB19" s="652" t="s">
        <v>232</v>
      </c>
      <c r="HC19" s="652" t="s">
        <v>232</v>
      </c>
      <c r="HD19" s="652" t="s">
        <v>232</v>
      </c>
      <c r="HE19" s="652" t="s">
        <v>232</v>
      </c>
      <c r="HF19" s="652" t="s">
        <v>232</v>
      </c>
      <c r="HG19" s="652" t="s">
        <v>232</v>
      </c>
      <c r="HH19" s="652" t="s">
        <v>232</v>
      </c>
      <c r="HI19" s="652" t="s">
        <v>232</v>
      </c>
      <c r="HJ19" s="652" t="s">
        <v>232</v>
      </c>
      <c r="HK19" s="652" t="s">
        <v>232</v>
      </c>
      <c r="HL19" s="652" t="s">
        <v>232</v>
      </c>
      <c r="HM19" s="652" t="s">
        <v>232</v>
      </c>
      <c r="HN19" s="652" t="s">
        <v>232</v>
      </c>
      <c r="HO19" s="652" t="s">
        <v>232</v>
      </c>
      <c r="HP19" s="652" t="s">
        <v>232</v>
      </c>
      <c r="HQ19" s="652" t="s">
        <v>232</v>
      </c>
      <c r="HR19" s="652" t="s">
        <v>232</v>
      </c>
      <c r="HS19" s="652" t="s">
        <v>232</v>
      </c>
      <c r="HT19" s="652" t="s">
        <v>232</v>
      </c>
      <c r="HU19" s="652" t="s">
        <v>232</v>
      </c>
      <c r="HV19" s="652" t="s">
        <v>232</v>
      </c>
      <c r="HW19" s="652" t="s">
        <v>232</v>
      </c>
      <c r="HX19" s="652" t="s">
        <v>232</v>
      </c>
      <c r="HY19" s="652" t="s">
        <v>232</v>
      </c>
      <c r="HZ19" s="652" t="s">
        <v>232</v>
      </c>
      <c r="IA19" s="652" t="s">
        <v>232</v>
      </c>
      <c r="IB19" s="652" t="s">
        <v>232</v>
      </c>
      <c r="IC19" s="652" t="s">
        <v>232</v>
      </c>
      <c r="ID19" s="652" t="s">
        <v>232</v>
      </c>
      <c r="IE19" s="652" t="s">
        <v>232</v>
      </c>
      <c r="IF19" s="652" t="s">
        <v>232</v>
      </c>
      <c r="IG19" s="652" t="s">
        <v>232</v>
      </c>
      <c r="IH19" s="652" t="s">
        <v>232</v>
      </c>
      <c r="II19" s="652" t="s">
        <v>232</v>
      </c>
      <c r="IJ19" s="652" t="s">
        <v>232</v>
      </c>
      <c r="IK19" s="652" t="s">
        <v>232</v>
      </c>
      <c r="IL19" s="652" t="s">
        <v>232</v>
      </c>
      <c r="IM19" s="652" t="s">
        <v>232</v>
      </c>
      <c r="IN19" s="652" t="s">
        <v>232</v>
      </c>
      <c r="IO19" s="652" t="s">
        <v>232</v>
      </c>
      <c r="IP19" s="652" t="s">
        <v>232</v>
      </c>
      <c r="IQ19" s="652" t="s">
        <v>232</v>
      </c>
    </row>
    <row r="20" spans="1:251" ht="12.75" customHeight="1" x14ac:dyDescent="0.3">
      <c r="A20" s="652" t="s">
        <v>232</v>
      </c>
      <c r="B20" s="652" t="s">
        <v>232</v>
      </c>
      <c r="C20" s="651"/>
      <c r="D20" s="651"/>
      <c r="E20" s="651"/>
      <c r="F20" s="651"/>
      <c r="G20" s="651"/>
      <c r="H20" s="651"/>
      <c r="I20" s="651"/>
      <c r="J20" s="651"/>
      <c r="K20" s="651"/>
      <c r="L20" s="651"/>
      <c r="M20" s="651"/>
      <c r="N20" s="651"/>
      <c r="O20" s="651"/>
      <c r="P20" s="651"/>
      <c r="Q20" s="651"/>
      <c r="R20" s="651"/>
      <c r="S20" s="651"/>
      <c r="T20" s="651"/>
      <c r="U20" s="651"/>
      <c r="V20" s="651"/>
      <c r="W20" s="651"/>
      <c r="X20" s="651"/>
      <c r="Y20" s="651"/>
      <c r="Z20" s="652" t="s">
        <v>232</v>
      </c>
      <c r="AA20" s="651"/>
      <c r="AB20" s="651"/>
      <c r="AC20" s="651"/>
      <c r="AD20" s="651"/>
      <c r="AE20" s="651"/>
      <c r="AF20" s="651"/>
      <c r="AG20" s="651"/>
      <c r="AH20" s="651"/>
      <c r="AI20" s="651"/>
      <c r="AJ20" s="651"/>
      <c r="AK20" s="651"/>
      <c r="AL20" s="651"/>
      <c r="AM20" s="651"/>
      <c r="AN20" s="651"/>
      <c r="AO20" s="651"/>
      <c r="AP20" s="651"/>
      <c r="AQ20" s="651"/>
      <c r="AR20" s="651"/>
      <c r="AS20" s="651"/>
      <c r="AT20" s="651"/>
      <c r="AU20" s="652" t="s">
        <v>232</v>
      </c>
      <c r="AV20" s="652" t="s">
        <v>232</v>
      </c>
      <c r="AW20" s="652" t="s">
        <v>232</v>
      </c>
      <c r="AX20" s="652" t="s">
        <v>232</v>
      </c>
      <c r="AY20" s="652" t="s">
        <v>232</v>
      </c>
      <c r="AZ20" s="652" t="s">
        <v>232</v>
      </c>
      <c r="BA20" s="652" t="s">
        <v>232</v>
      </c>
      <c r="BB20" s="652" t="s">
        <v>232</v>
      </c>
      <c r="BC20" s="652" t="s">
        <v>232</v>
      </c>
      <c r="BD20" s="652" t="s">
        <v>232</v>
      </c>
      <c r="BE20" s="655" t="s">
        <v>232</v>
      </c>
      <c r="BF20" s="652" t="s">
        <v>232</v>
      </c>
      <c r="BG20" s="652" t="s">
        <v>232</v>
      </c>
      <c r="BH20" s="652" t="s">
        <v>232</v>
      </c>
      <c r="BI20" s="652" t="s">
        <v>232</v>
      </c>
      <c r="BJ20" s="652" t="s">
        <v>232</v>
      </c>
      <c r="BK20" s="651"/>
      <c r="BL20" s="652" t="s">
        <v>232</v>
      </c>
      <c r="BM20" s="652" t="s">
        <v>232</v>
      </c>
      <c r="BN20" s="652" t="s">
        <v>232</v>
      </c>
      <c r="BO20" s="652" t="s">
        <v>232</v>
      </c>
      <c r="BP20" s="652" t="s">
        <v>232</v>
      </c>
      <c r="BQ20" s="652" t="s">
        <v>232</v>
      </c>
      <c r="BR20" s="652" t="s">
        <v>232</v>
      </c>
      <c r="BS20" s="652" t="s">
        <v>232</v>
      </c>
      <c r="BT20" s="652" t="s">
        <v>232</v>
      </c>
      <c r="BU20" s="652" t="s">
        <v>232</v>
      </c>
      <c r="BV20" s="652" t="s">
        <v>232</v>
      </c>
      <c r="BW20" s="652" t="s">
        <v>232</v>
      </c>
      <c r="BX20" s="652" t="s">
        <v>232</v>
      </c>
      <c r="BY20" s="652" t="s">
        <v>232</v>
      </c>
      <c r="BZ20" s="652" t="s">
        <v>232</v>
      </c>
      <c r="CA20" s="652" t="s">
        <v>232</v>
      </c>
      <c r="CB20" s="652" t="s">
        <v>232</v>
      </c>
      <c r="CC20" s="652" t="s">
        <v>232</v>
      </c>
      <c r="CD20" s="652" t="s">
        <v>232</v>
      </c>
      <c r="CE20" s="652" t="s">
        <v>232</v>
      </c>
      <c r="CF20" s="652" t="s">
        <v>232</v>
      </c>
      <c r="CG20" s="652" t="s">
        <v>232</v>
      </c>
      <c r="CH20" s="652" t="s">
        <v>232</v>
      </c>
      <c r="CI20" s="652" t="s">
        <v>232</v>
      </c>
      <c r="CJ20" s="652" t="s">
        <v>232</v>
      </c>
      <c r="CK20" s="652" t="s">
        <v>232</v>
      </c>
      <c r="CL20" s="652" t="s">
        <v>232</v>
      </c>
      <c r="CM20" s="652" t="s">
        <v>232</v>
      </c>
      <c r="CN20" s="652" t="s">
        <v>232</v>
      </c>
      <c r="CO20" s="652" t="s">
        <v>232</v>
      </c>
      <c r="CP20" s="652" t="s">
        <v>232</v>
      </c>
      <c r="CQ20" s="652" t="s">
        <v>232</v>
      </c>
      <c r="CR20" s="652" t="s">
        <v>232</v>
      </c>
      <c r="CS20" s="652" t="s">
        <v>232</v>
      </c>
      <c r="CT20" s="652" t="s">
        <v>232</v>
      </c>
      <c r="CU20" s="652" t="s">
        <v>232</v>
      </c>
      <c r="CV20" s="652" t="s">
        <v>232</v>
      </c>
      <c r="CW20" s="652" t="s">
        <v>232</v>
      </c>
      <c r="CX20" s="652" t="s">
        <v>232</v>
      </c>
      <c r="CY20" s="652" t="s">
        <v>232</v>
      </c>
      <c r="CZ20" s="652" t="s">
        <v>232</v>
      </c>
      <c r="DA20" s="652" t="s">
        <v>232</v>
      </c>
      <c r="DB20" s="652" t="s">
        <v>232</v>
      </c>
      <c r="DC20" s="652" t="s">
        <v>232</v>
      </c>
      <c r="DD20" s="652" t="s">
        <v>232</v>
      </c>
      <c r="DE20" s="652" t="s">
        <v>232</v>
      </c>
      <c r="DF20" s="652" t="s">
        <v>232</v>
      </c>
      <c r="DG20" s="652" t="s">
        <v>232</v>
      </c>
      <c r="DH20" s="652" t="s">
        <v>232</v>
      </c>
      <c r="DI20" s="652" t="s">
        <v>232</v>
      </c>
      <c r="DJ20" s="652" t="s">
        <v>232</v>
      </c>
      <c r="DK20" s="652" t="s">
        <v>232</v>
      </c>
      <c r="DL20" s="652" t="s">
        <v>232</v>
      </c>
      <c r="DM20" s="652" t="s">
        <v>232</v>
      </c>
      <c r="DN20" s="652" t="s">
        <v>232</v>
      </c>
      <c r="DO20" s="652" t="s">
        <v>232</v>
      </c>
      <c r="DP20" s="652" t="s">
        <v>232</v>
      </c>
      <c r="DQ20" s="652" t="s">
        <v>232</v>
      </c>
      <c r="DR20" s="652" t="s">
        <v>232</v>
      </c>
      <c r="DS20" s="652" t="s">
        <v>232</v>
      </c>
      <c r="DT20" s="652" t="s">
        <v>232</v>
      </c>
      <c r="DU20" s="652" t="s">
        <v>232</v>
      </c>
      <c r="DV20" s="652" t="s">
        <v>232</v>
      </c>
      <c r="DW20" s="652" t="s">
        <v>232</v>
      </c>
      <c r="DX20" s="652" t="s">
        <v>232</v>
      </c>
      <c r="DY20" s="652" t="s">
        <v>232</v>
      </c>
      <c r="DZ20" s="652" t="s">
        <v>232</v>
      </c>
      <c r="EA20" s="652" t="s">
        <v>232</v>
      </c>
      <c r="EB20" s="652" t="s">
        <v>232</v>
      </c>
      <c r="EC20" s="652" t="s">
        <v>232</v>
      </c>
      <c r="ED20" s="652" t="s">
        <v>232</v>
      </c>
      <c r="EE20" s="652" t="s">
        <v>232</v>
      </c>
      <c r="EF20" s="652" t="s">
        <v>232</v>
      </c>
      <c r="EG20" s="652" t="s">
        <v>232</v>
      </c>
      <c r="EH20" s="652" t="s">
        <v>232</v>
      </c>
      <c r="EI20" s="652" t="s">
        <v>232</v>
      </c>
      <c r="EJ20" s="652" t="s">
        <v>232</v>
      </c>
      <c r="EK20" s="652" t="s">
        <v>232</v>
      </c>
      <c r="EL20" s="652" t="s">
        <v>232</v>
      </c>
      <c r="EM20" s="652" t="s">
        <v>232</v>
      </c>
      <c r="EN20" s="652" t="s">
        <v>232</v>
      </c>
      <c r="EO20" s="652" t="s">
        <v>232</v>
      </c>
      <c r="EP20" s="652" t="s">
        <v>232</v>
      </c>
      <c r="EQ20" s="652" t="s">
        <v>232</v>
      </c>
      <c r="ER20" s="652" t="s">
        <v>232</v>
      </c>
      <c r="ES20" s="652" t="s">
        <v>232</v>
      </c>
      <c r="ET20" s="652" t="s">
        <v>232</v>
      </c>
      <c r="EU20" s="652" t="s">
        <v>232</v>
      </c>
      <c r="EV20" s="652" t="s">
        <v>232</v>
      </c>
      <c r="EW20" s="652" t="s">
        <v>232</v>
      </c>
      <c r="EX20" s="652" t="s">
        <v>232</v>
      </c>
      <c r="EY20" s="652" t="s">
        <v>232</v>
      </c>
      <c r="EZ20" s="652" t="s">
        <v>232</v>
      </c>
      <c r="FA20" s="652" t="s">
        <v>232</v>
      </c>
      <c r="FB20" s="652" t="s">
        <v>232</v>
      </c>
      <c r="FC20" s="652" t="s">
        <v>232</v>
      </c>
      <c r="FD20" s="652" t="s">
        <v>232</v>
      </c>
      <c r="FE20" s="652" t="s">
        <v>232</v>
      </c>
      <c r="FF20" s="652" t="s">
        <v>232</v>
      </c>
      <c r="FG20" s="652" t="s">
        <v>232</v>
      </c>
      <c r="FH20" s="652" t="s">
        <v>232</v>
      </c>
      <c r="FI20" s="652" t="s">
        <v>232</v>
      </c>
      <c r="FJ20" s="652" t="s">
        <v>232</v>
      </c>
      <c r="FK20" s="652" t="s">
        <v>232</v>
      </c>
      <c r="FL20" s="652" t="s">
        <v>232</v>
      </c>
      <c r="FM20" s="652" t="s">
        <v>232</v>
      </c>
      <c r="FN20" s="652" t="s">
        <v>232</v>
      </c>
      <c r="FO20" s="652" t="s">
        <v>232</v>
      </c>
      <c r="FP20" s="652" t="s">
        <v>232</v>
      </c>
      <c r="FQ20" s="652" t="s">
        <v>232</v>
      </c>
      <c r="FR20" s="652" t="s">
        <v>232</v>
      </c>
      <c r="FS20" s="652" t="s">
        <v>232</v>
      </c>
      <c r="FT20" s="652" t="s">
        <v>232</v>
      </c>
      <c r="FU20" s="652" t="s">
        <v>232</v>
      </c>
      <c r="FV20" s="652" t="s">
        <v>232</v>
      </c>
      <c r="FW20" s="652" t="s">
        <v>232</v>
      </c>
      <c r="FX20" s="652" t="s">
        <v>232</v>
      </c>
      <c r="FY20" s="652" t="s">
        <v>232</v>
      </c>
      <c r="FZ20" s="652" t="s">
        <v>232</v>
      </c>
      <c r="GA20" s="652" t="s">
        <v>232</v>
      </c>
      <c r="GB20" s="652" t="s">
        <v>232</v>
      </c>
      <c r="GC20" s="652" t="s">
        <v>232</v>
      </c>
      <c r="GD20" s="652" t="s">
        <v>232</v>
      </c>
      <c r="GE20" s="652" t="s">
        <v>232</v>
      </c>
      <c r="GF20" s="652" t="s">
        <v>232</v>
      </c>
      <c r="GG20" s="652" t="s">
        <v>232</v>
      </c>
      <c r="GH20" s="652" t="s">
        <v>232</v>
      </c>
      <c r="GI20" s="652" t="s">
        <v>232</v>
      </c>
      <c r="GJ20" s="652" t="s">
        <v>232</v>
      </c>
      <c r="GK20" s="652" t="s">
        <v>232</v>
      </c>
      <c r="GL20" s="652" t="s">
        <v>232</v>
      </c>
      <c r="GM20" s="652" t="s">
        <v>232</v>
      </c>
      <c r="GN20" s="652" t="s">
        <v>232</v>
      </c>
      <c r="GO20" s="652" t="s">
        <v>232</v>
      </c>
      <c r="GP20" s="652" t="s">
        <v>232</v>
      </c>
      <c r="GQ20" s="652" t="s">
        <v>232</v>
      </c>
      <c r="GR20" s="652" t="s">
        <v>232</v>
      </c>
      <c r="GS20" s="652" t="s">
        <v>232</v>
      </c>
      <c r="GT20" s="652" t="s">
        <v>232</v>
      </c>
      <c r="GU20" s="652" t="s">
        <v>232</v>
      </c>
      <c r="GV20" s="652" t="s">
        <v>232</v>
      </c>
      <c r="GW20" s="652" t="s">
        <v>232</v>
      </c>
      <c r="GX20" s="652" t="s">
        <v>232</v>
      </c>
      <c r="GY20" s="652" t="s">
        <v>232</v>
      </c>
      <c r="GZ20" s="652" t="s">
        <v>232</v>
      </c>
      <c r="HA20" s="652" t="s">
        <v>232</v>
      </c>
      <c r="HB20" s="652" t="s">
        <v>232</v>
      </c>
      <c r="HC20" s="652" t="s">
        <v>232</v>
      </c>
      <c r="HD20" s="652" t="s">
        <v>232</v>
      </c>
      <c r="HE20" s="652" t="s">
        <v>232</v>
      </c>
      <c r="HF20" s="652" t="s">
        <v>232</v>
      </c>
      <c r="HG20" s="652" t="s">
        <v>232</v>
      </c>
      <c r="HH20" s="652" t="s">
        <v>232</v>
      </c>
      <c r="HI20" s="652" t="s">
        <v>232</v>
      </c>
      <c r="HJ20" s="652" t="s">
        <v>232</v>
      </c>
      <c r="HK20" s="652" t="s">
        <v>232</v>
      </c>
      <c r="HL20" s="652" t="s">
        <v>232</v>
      </c>
      <c r="HM20" s="652" t="s">
        <v>232</v>
      </c>
      <c r="HN20" s="652" t="s">
        <v>232</v>
      </c>
      <c r="HO20" s="652" t="s">
        <v>232</v>
      </c>
      <c r="HP20" s="652" t="s">
        <v>232</v>
      </c>
      <c r="HQ20" s="652" t="s">
        <v>232</v>
      </c>
      <c r="HR20" s="652" t="s">
        <v>232</v>
      </c>
      <c r="HS20" s="652" t="s">
        <v>232</v>
      </c>
      <c r="HT20" s="652" t="s">
        <v>232</v>
      </c>
      <c r="HU20" s="652" t="s">
        <v>232</v>
      </c>
      <c r="HV20" s="652" t="s">
        <v>232</v>
      </c>
      <c r="HW20" s="652" t="s">
        <v>232</v>
      </c>
      <c r="HX20" s="652" t="s">
        <v>232</v>
      </c>
      <c r="HY20" s="652" t="s">
        <v>232</v>
      </c>
      <c r="HZ20" s="652" t="s">
        <v>232</v>
      </c>
      <c r="IA20" s="652" t="s">
        <v>232</v>
      </c>
      <c r="IB20" s="652" t="s">
        <v>232</v>
      </c>
      <c r="IC20" s="652" t="s">
        <v>232</v>
      </c>
      <c r="ID20" s="652" t="s">
        <v>232</v>
      </c>
      <c r="IE20" s="652" t="s">
        <v>232</v>
      </c>
      <c r="IF20" s="652" t="s">
        <v>232</v>
      </c>
      <c r="IG20" s="652" t="s">
        <v>232</v>
      </c>
      <c r="IH20" s="652" t="s">
        <v>232</v>
      </c>
      <c r="II20" s="652" t="s">
        <v>232</v>
      </c>
      <c r="IJ20" s="652" t="s">
        <v>232</v>
      </c>
      <c r="IK20" s="652" t="s">
        <v>232</v>
      </c>
      <c r="IL20" s="652" t="s">
        <v>232</v>
      </c>
      <c r="IM20" s="652" t="s">
        <v>232</v>
      </c>
      <c r="IN20" s="652" t="s">
        <v>232</v>
      </c>
      <c r="IO20" s="652" t="s">
        <v>232</v>
      </c>
      <c r="IP20" s="652" t="s">
        <v>232</v>
      </c>
      <c r="IQ20" s="652" t="s">
        <v>232</v>
      </c>
    </row>
    <row r="21" spans="1:251" ht="12.75" customHeight="1" x14ac:dyDescent="0.3">
      <c r="A21" s="652" t="s">
        <v>232</v>
      </c>
      <c r="B21" s="652" t="s">
        <v>232</v>
      </c>
      <c r="C21" s="651"/>
      <c r="D21" s="651"/>
      <c r="E21" s="651"/>
      <c r="F21" s="651"/>
      <c r="G21" s="651"/>
      <c r="H21" s="651"/>
      <c r="I21" s="651"/>
      <c r="J21" s="651"/>
      <c r="K21" s="651"/>
      <c r="L21" s="651"/>
      <c r="M21" s="651"/>
      <c r="N21" s="651"/>
      <c r="O21" s="651"/>
      <c r="P21" s="651"/>
      <c r="Q21" s="651"/>
      <c r="R21" s="651"/>
      <c r="S21" s="651"/>
      <c r="T21" s="651"/>
      <c r="U21" s="651"/>
      <c r="V21" s="651"/>
      <c r="W21" s="651"/>
      <c r="X21" s="651"/>
      <c r="Y21" s="651"/>
      <c r="Z21" s="652" t="s">
        <v>232</v>
      </c>
      <c r="AA21" s="651"/>
      <c r="AB21" s="651"/>
      <c r="AC21" s="651"/>
      <c r="AD21" s="651"/>
      <c r="AE21" s="651"/>
      <c r="AF21" s="651"/>
      <c r="AG21" s="651"/>
      <c r="AH21" s="651"/>
      <c r="AI21" s="651"/>
      <c r="AJ21" s="651"/>
      <c r="AK21" s="651"/>
      <c r="AL21" s="651"/>
      <c r="AM21" s="651"/>
      <c r="AN21" s="651"/>
      <c r="AO21" s="651"/>
      <c r="AP21" s="651"/>
      <c r="AQ21" s="651"/>
      <c r="AR21" s="651"/>
      <c r="AS21" s="651"/>
      <c r="AT21" s="651"/>
      <c r="AU21" s="652" t="s">
        <v>232</v>
      </c>
      <c r="AV21" s="652" t="s">
        <v>232</v>
      </c>
      <c r="AW21" s="652" t="s">
        <v>232</v>
      </c>
      <c r="AX21" s="652" t="s">
        <v>232</v>
      </c>
      <c r="AY21" s="652" t="s">
        <v>232</v>
      </c>
      <c r="AZ21" s="652" t="s">
        <v>232</v>
      </c>
      <c r="BA21" s="652" t="s">
        <v>232</v>
      </c>
      <c r="BB21" s="652" t="s">
        <v>232</v>
      </c>
      <c r="BC21" s="652" t="s">
        <v>232</v>
      </c>
      <c r="BD21" s="652" t="s">
        <v>232</v>
      </c>
      <c r="BE21" s="654" t="s">
        <v>232</v>
      </c>
      <c r="BF21" s="652" t="s">
        <v>232</v>
      </c>
      <c r="BG21" s="652" t="s">
        <v>232</v>
      </c>
      <c r="BH21" s="652" t="s">
        <v>232</v>
      </c>
      <c r="BI21" s="652" t="s">
        <v>232</v>
      </c>
      <c r="BJ21" s="652" t="s">
        <v>232</v>
      </c>
      <c r="BK21" s="651"/>
      <c r="BL21" s="652" t="s">
        <v>232</v>
      </c>
      <c r="BM21" s="652" t="s">
        <v>232</v>
      </c>
      <c r="BN21" s="652" t="s">
        <v>232</v>
      </c>
      <c r="BO21" s="652" t="s">
        <v>232</v>
      </c>
      <c r="BP21" s="652" t="s">
        <v>232</v>
      </c>
      <c r="BQ21" s="652" t="s">
        <v>232</v>
      </c>
      <c r="BR21" s="652" t="s">
        <v>232</v>
      </c>
      <c r="BS21" s="652" t="s">
        <v>232</v>
      </c>
      <c r="BT21" s="652" t="s">
        <v>232</v>
      </c>
      <c r="BU21" s="652" t="s">
        <v>232</v>
      </c>
      <c r="BV21" s="652" t="s">
        <v>232</v>
      </c>
      <c r="BW21" s="652" t="s">
        <v>232</v>
      </c>
      <c r="BX21" s="652" t="s">
        <v>232</v>
      </c>
      <c r="BY21" s="652" t="s">
        <v>232</v>
      </c>
      <c r="BZ21" s="652" t="s">
        <v>232</v>
      </c>
      <c r="CA21" s="652" t="s">
        <v>232</v>
      </c>
      <c r="CB21" s="652" t="s">
        <v>232</v>
      </c>
      <c r="CC21" s="652" t="s">
        <v>232</v>
      </c>
      <c r="CD21" s="652" t="s">
        <v>232</v>
      </c>
      <c r="CE21" s="652" t="s">
        <v>232</v>
      </c>
      <c r="CF21" s="652" t="s">
        <v>232</v>
      </c>
      <c r="CG21" s="652" t="s">
        <v>232</v>
      </c>
      <c r="CH21" s="652" t="s">
        <v>232</v>
      </c>
      <c r="CI21" s="652" t="s">
        <v>232</v>
      </c>
      <c r="CJ21" s="652" t="s">
        <v>232</v>
      </c>
      <c r="CK21" s="652" t="s">
        <v>232</v>
      </c>
      <c r="CL21" s="652" t="s">
        <v>232</v>
      </c>
      <c r="CM21" s="652" t="s">
        <v>232</v>
      </c>
      <c r="CN21" s="652" t="s">
        <v>232</v>
      </c>
      <c r="CO21" s="652" t="s">
        <v>232</v>
      </c>
      <c r="CP21" s="652" t="s">
        <v>232</v>
      </c>
      <c r="CQ21" s="652" t="s">
        <v>232</v>
      </c>
      <c r="CR21" s="652" t="s">
        <v>232</v>
      </c>
      <c r="CS21" s="652" t="s">
        <v>232</v>
      </c>
      <c r="CT21" s="652" t="s">
        <v>232</v>
      </c>
      <c r="CU21" s="652" t="s">
        <v>232</v>
      </c>
      <c r="CV21" s="652" t="s">
        <v>232</v>
      </c>
      <c r="CW21" s="652" t="s">
        <v>232</v>
      </c>
      <c r="CX21" s="652" t="s">
        <v>232</v>
      </c>
      <c r="CY21" s="652" t="s">
        <v>232</v>
      </c>
      <c r="CZ21" s="652" t="s">
        <v>232</v>
      </c>
      <c r="DA21" s="652" t="s">
        <v>232</v>
      </c>
      <c r="DB21" s="652" t="s">
        <v>232</v>
      </c>
      <c r="DC21" s="652" t="s">
        <v>232</v>
      </c>
      <c r="DD21" s="652" t="s">
        <v>232</v>
      </c>
      <c r="DE21" s="652" t="s">
        <v>232</v>
      </c>
      <c r="DF21" s="652" t="s">
        <v>232</v>
      </c>
      <c r="DG21" s="652" t="s">
        <v>232</v>
      </c>
      <c r="DH21" s="652" t="s">
        <v>232</v>
      </c>
      <c r="DI21" s="652" t="s">
        <v>232</v>
      </c>
      <c r="DJ21" s="652" t="s">
        <v>232</v>
      </c>
      <c r="DK21" s="652" t="s">
        <v>232</v>
      </c>
      <c r="DL21" s="652" t="s">
        <v>232</v>
      </c>
      <c r="DM21" s="652" t="s">
        <v>232</v>
      </c>
      <c r="DN21" s="652" t="s">
        <v>232</v>
      </c>
      <c r="DO21" s="652" t="s">
        <v>232</v>
      </c>
      <c r="DP21" s="652" t="s">
        <v>232</v>
      </c>
      <c r="DQ21" s="652" t="s">
        <v>232</v>
      </c>
      <c r="DR21" s="652" t="s">
        <v>232</v>
      </c>
      <c r="DS21" s="652" t="s">
        <v>232</v>
      </c>
      <c r="DT21" s="652" t="s">
        <v>232</v>
      </c>
      <c r="DU21" s="652" t="s">
        <v>232</v>
      </c>
      <c r="DV21" s="652" t="s">
        <v>232</v>
      </c>
      <c r="DW21" s="652" t="s">
        <v>232</v>
      </c>
      <c r="DX21" s="652" t="s">
        <v>232</v>
      </c>
      <c r="DY21" s="652" t="s">
        <v>232</v>
      </c>
      <c r="DZ21" s="652" t="s">
        <v>232</v>
      </c>
      <c r="EA21" s="652" t="s">
        <v>232</v>
      </c>
      <c r="EB21" s="652" t="s">
        <v>232</v>
      </c>
      <c r="EC21" s="652" t="s">
        <v>232</v>
      </c>
      <c r="ED21" s="652" t="s">
        <v>232</v>
      </c>
      <c r="EE21" s="652" t="s">
        <v>232</v>
      </c>
      <c r="EF21" s="652" t="s">
        <v>232</v>
      </c>
      <c r="EG21" s="652" t="s">
        <v>232</v>
      </c>
      <c r="EH21" s="652" t="s">
        <v>232</v>
      </c>
      <c r="EI21" s="652" t="s">
        <v>232</v>
      </c>
      <c r="EJ21" s="652" t="s">
        <v>232</v>
      </c>
      <c r="EK21" s="652" t="s">
        <v>232</v>
      </c>
      <c r="EL21" s="652" t="s">
        <v>232</v>
      </c>
      <c r="EM21" s="652" t="s">
        <v>232</v>
      </c>
      <c r="EN21" s="652" t="s">
        <v>232</v>
      </c>
      <c r="EO21" s="652" t="s">
        <v>232</v>
      </c>
      <c r="EP21" s="652" t="s">
        <v>232</v>
      </c>
      <c r="EQ21" s="652" t="s">
        <v>232</v>
      </c>
      <c r="ER21" s="652" t="s">
        <v>232</v>
      </c>
      <c r="ES21" s="652" t="s">
        <v>232</v>
      </c>
      <c r="ET21" s="652" t="s">
        <v>232</v>
      </c>
      <c r="EU21" s="652" t="s">
        <v>232</v>
      </c>
      <c r="EV21" s="652" t="s">
        <v>232</v>
      </c>
      <c r="EW21" s="652" t="s">
        <v>232</v>
      </c>
      <c r="EX21" s="652" t="s">
        <v>232</v>
      </c>
      <c r="EY21" s="652" t="s">
        <v>232</v>
      </c>
      <c r="EZ21" s="652" t="s">
        <v>232</v>
      </c>
      <c r="FA21" s="652" t="s">
        <v>232</v>
      </c>
      <c r="FB21" s="652" t="s">
        <v>232</v>
      </c>
      <c r="FC21" s="652" t="s">
        <v>232</v>
      </c>
      <c r="FD21" s="652" t="s">
        <v>232</v>
      </c>
      <c r="FE21" s="652" t="s">
        <v>232</v>
      </c>
      <c r="FF21" s="652" t="s">
        <v>232</v>
      </c>
      <c r="FG21" s="652" t="s">
        <v>232</v>
      </c>
      <c r="FH21" s="652" t="s">
        <v>232</v>
      </c>
      <c r="FI21" s="652" t="s">
        <v>232</v>
      </c>
      <c r="FJ21" s="652" t="s">
        <v>232</v>
      </c>
      <c r="FK21" s="652" t="s">
        <v>232</v>
      </c>
      <c r="FL21" s="652" t="s">
        <v>232</v>
      </c>
      <c r="FM21" s="652" t="s">
        <v>232</v>
      </c>
      <c r="FN21" s="652" t="s">
        <v>232</v>
      </c>
      <c r="FO21" s="652" t="s">
        <v>232</v>
      </c>
      <c r="FP21" s="652" t="s">
        <v>232</v>
      </c>
      <c r="FQ21" s="652" t="s">
        <v>232</v>
      </c>
      <c r="FR21" s="652" t="s">
        <v>232</v>
      </c>
      <c r="FS21" s="652" t="s">
        <v>232</v>
      </c>
      <c r="FT21" s="652" t="s">
        <v>232</v>
      </c>
      <c r="FU21" s="652" t="s">
        <v>232</v>
      </c>
      <c r="FV21" s="652" t="s">
        <v>232</v>
      </c>
      <c r="FW21" s="652" t="s">
        <v>232</v>
      </c>
      <c r="FX21" s="652" t="s">
        <v>232</v>
      </c>
      <c r="FY21" s="652" t="s">
        <v>232</v>
      </c>
      <c r="FZ21" s="652" t="s">
        <v>232</v>
      </c>
      <c r="GA21" s="652" t="s">
        <v>232</v>
      </c>
      <c r="GB21" s="652" t="s">
        <v>232</v>
      </c>
      <c r="GC21" s="652" t="s">
        <v>232</v>
      </c>
      <c r="GD21" s="652" t="s">
        <v>232</v>
      </c>
      <c r="GE21" s="652" t="s">
        <v>232</v>
      </c>
      <c r="GF21" s="652" t="s">
        <v>232</v>
      </c>
      <c r="GG21" s="652" t="s">
        <v>232</v>
      </c>
      <c r="GH21" s="652" t="s">
        <v>232</v>
      </c>
      <c r="GI21" s="652" t="s">
        <v>232</v>
      </c>
      <c r="GJ21" s="652" t="s">
        <v>232</v>
      </c>
      <c r="GK21" s="652" t="s">
        <v>232</v>
      </c>
      <c r="GL21" s="652" t="s">
        <v>232</v>
      </c>
      <c r="GM21" s="652" t="s">
        <v>232</v>
      </c>
      <c r="GN21" s="652" t="s">
        <v>232</v>
      </c>
      <c r="GO21" s="652" t="s">
        <v>232</v>
      </c>
      <c r="GP21" s="652" t="s">
        <v>232</v>
      </c>
      <c r="GQ21" s="652" t="s">
        <v>232</v>
      </c>
      <c r="GR21" s="652" t="s">
        <v>232</v>
      </c>
      <c r="GS21" s="652" t="s">
        <v>232</v>
      </c>
      <c r="GT21" s="652" t="s">
        <v>232</v>
      </c>
      <c r="GU21" s="652" t="s">
        <v>232</v>
      </c>
      <c r="GV21" s="652" t="s">
        <v>232</v>
      </c>
      <c r="GW21" s="652" t="s">
        <v>232</v>
      </c>
      <c r="GX21" s="652" t="s">
        <v>232</v>
      </c>
      <c r="GY21" s="652" t="s">
        <v>232</v>
      </c>
      <c r="GZ21" s="652" t="s">
        <v>232</v>
      </c>
      <c r="HA21" s="652" t="s">
        <v>232</v>
      </c>
      <c r="HB21" s="652" t="s">
        <v>232</v>
      </c>
      <c r="HC21" s="652" t="s">
        <v>232</v>
      </c>
      <c r="HD21" s="652" t="s">
        <v>232</v>
      </c>
      <c r="HE21" s="652" t="s">
        <v>232</v>
      </c>
      <c r="HF21" s="652" t="s">
        <v>232</v>
      </c>
      <c r="HG21" s="652" t="s">
        <v>232</v>
      </c>
      <c r="HH21" s="652" t="s">
        <v>232</v>
      </c>
      <c r="HI21" s="652" t="s">
        <v>232</v>
      </c>
      <c r="HJ21" s="652" t="s">
        <v>232</v>
      </c>
      <c r="HK21" s="652" t="s">
        <v>232</v>
      </c>
      <c r="HL21" s="652" t="s">
        <v>232</v>
      </c>
      <c r="HM21" s="652" t="s">
        <v>232</v>
      </c>
      <c r="HN21" s="652" t="s">
        <v>232</v>
      </c>
      <c r="HO21" s="652" t="s">
        <v>232</v>
      </c>
      <c r="HP21" s="652" t="s">
        <v>232</v>
      </c>
      <c r="HQ21" s="652" t="s">
        <v>232</v>
      </c>
      <c r="HR21" s="652" t="s">
        <v>232</v>
      </c>
      <c r="HS21" s="652" t="s">
        <v>232</v>
      </c>
      <c r="HT21" s="652" t="s">
        <v>232</v>
      </c>
      <c r="HU21" s="652" t="s">
        <v>232</v>
      </c>
      <c r="HV21" s="652" t="s">
        <v>232</v>
      </c>
      <c r="HW21" s="652" t="s">
        <v>232</v>
      </c>
      <c r="HX21" s="652" t="s">
        <v>232</v>
      </c>
      <c r="HY21" s="652" t="s">
        <v>232</v>
      </c>
      <c r="HZ21" s="652" t="s">
        <v>232</v>
      </c>
      <c r="IA21" s="652" t="s">
        <v>232</v>
      </c>
      <c r="IB21" s="652" t="s">
        <v>232</v>
      </c>
      <c r="IC21" s="652" t="s">
        <v>232</v>
      </c>
      <c r="ID21" s="652" t="s">
        <v>232</v>
      </c>
      <c r="IE21" s="652" t="s">
        <v>232</v>
      </c>
      <c r="IF21" s="652" t="s">
        <v>232</v>
      </c>
      <c r="IG21" s="652" t="s">
        <v>232</v>
      </c>
      <c r="IH21" s="652" t="s">
        <v>232</v>
      </c>
      <c r="II21" s="652" t="s">
        <v>232</v>
      </c>
      <c r="IJ21" s="652" t="s">
        <v>232</v>
      </c>
      <c r="IK21" s="652" t="s">
        <v>232</v>
      </c>
      <c r="IL21" s="652" t="s">
        <v>232</v>
      </c>
      <c r="IM21" s="652" t="s">
        <v>232</v>
      </c>
      <c r="IN21" s="652" t="s">
        <v>232</v>
      </c>
      <c r="IO21" s="652" t="s">
        <v>232</v>
      </c>
      <c r="IP21" s="652" t="s">
        <v>232</v>
      </c>
      <c r="IQ21" s="652" t="s">
        <v>232</v>
      </c>
    </row>
    <row r="22" spans="1:251" ht="12.75" customHeight="1" x14ac:dyDescent="0.3">
      <c r="A22" s="652" t="s">
        <v>232</v>
      </c>
      <c r="B22" s="652" t="s">
        <v>232</v>
      </c>
      <c r="C22" s="651"/>
      <c r="D22" s="651"/>
      <c r="E22" s="651"/>
      <c r="F22" s="651"/>
      <c r="G22" s="651"/>
      <c r="H22" s="651"/>
      <c r="I22" s="651"/>
      <c r="J22" s="651"/>
      <c r="K22" s="651"/>
      <c r="L22" s="651"/>
      <c r="M22" s="651"/>
      <c r="N22" s="651"/>
      <c r="O22" s="651"/>
      <c r="P22" s="651"/>
      <c r="Q22" s="651"/>
      <c r="R22" s="651"/>
      <c r="S22" s="651"/>
      <c r="T22" s="651"/>
      <c r="U22" s="651"/>
      <c r="V22" s="651"/>
      <c r="W22" s="651"/>
      <c r="X22" s="651"/>
      <c r="Y22" s="651"/>
      <c r="Z22" s="652" t="s">
        <v>232</v>
      </c>
      <c r="AA22" s="651"/>
      <c r="AB22" s="651"/>
      <c r="AC22" s="651"/>
      <c r="AD22" s="651"/>
      <c r="AE22" s="651"/>
      <c r="AF22" s="651"/>
      <c r="AG22" s="651"/>
      <c r="AH22" s="651"/>
      <c r="AI22" s="651"/>
      <c r="AJ22" s="651"/>
      <c r="AK22" s="651"/>
      <c r="AL22" s="651"/>
      <c r="AM22" s="651"/>
      <c r="AN22" s="651"/>
      <c r="AO22" s="651"/>
      <c r="AP22" s="651"/>
      <c r="AQ22" s="651"/>
      <c r="AR22" s="651"/>
      <c r="AS22" s="651"/>
      <c r="AT22" s="651"/>
      <c r="AU22" s="652" t="s">
        <v>232</v>
      </c>
      <c r="AV22" s="652" t="s">
        <v>232</v>
      </c>
      <c r="AW22" s="652" t="s">
        <v>232</v>
      </c>
      <c r="AX22" s="652" t="s">
        <v>232</v>
      </c>
      <c r="AY22" s="652" t="s">
        <v>232</v>
      </c>
      <c r="AZ22" s="652" t="s">
        <v>232</v>
      </c>
      <c r="BA22" s="652" t="s">
        <v>232</v>
      </c>
      <c r="BB22" s="652" t="s">
        <v>232</v>
      </c>
      <c r="BC22" s="652" t="s">
        <v>232</v>
      </c>
      <c r="BD22" s="652" t="s">
        <v>232</v>
      </c>
      <c r="BE22" s="654" t="s">
        <v>232</v>
      </c>
      <c r="BF22" s="652" t="s">
        <v>232</v>
      </c>
      <c r="BG22" s="652" t="s">
        <v>232</v>
      </c>
      <c r="BH22" s="652" t="s">
        <v>232</v>
      </c>
      <c r="BI22" s="652" t="s">
        <v>232</v>
      </c>
      <c r="BJ22" s="652" t="s">
        <v>232</v>
      </c>
      <c r="BK22" s="651"/>
      <c r="BL22" s="652" t="s">
        <v>232</v>
      </c>
      <c r="BM22" s="652" t="s">
        <v>232</v>
      </c>
      <c r="BN22" s="652" t="s">
        <v>232</v>
      </c>
      <c r="BO22" s="652" t="s">
        <v>232</v>
      </c>
      <c r="BP22" s="652" t="s">
        <v>232</v>
      </c>
      <c r="BQ22" s="652" t="s">
        <v>232</v>
      </c>
      <c r="BR22" s="652" t="s">
        <v>232</v>
      </c>
      <c r="BS22" s="652" t="s">
        <v>232</v>
      </c>
      <c r="BT22" s="652" t="s">
        <v>232</v>
      </c>
      <c r="BU22" s="652" t="s">
        <v>232</v>
      </c>
      <c r="BV22" s="652" t="s">
        <v>232</v>
      </c>
      <c r="BW22" s="652" t="s">
        <v>232</v>
      </c>
      <c r="BX22" s="652" t="s">
        <v>232</v>
      </c>
      <c r="BY22" s="652" t="s">
        <v>232</v>
      </c>
      <c r="BZ22" s="652" t="s">
        <v>232</v>
      </c>
      <c r="CA22" s="652" t="s">
        <v>232</v>
      </c>
      <c r="CB22" s="652" t="s">
        <v>232</v>
      </c>
      <c r="CC22" s="652" t="s">
        <v>232</v>
      </c>
      <c r="CD22" s="652" t="s">
        <v>232</v>
      </c>
      <c r="CE22" s="652" t="s">
        <v>232</v>
      </c>
      <c r="CF22" s="652" t="s">
        <v>232</v>
      </c>
      <c r="CG22" s="652" t="s">
        <v>232</v>
      </c>
      <c r="CH22" s="652" t="s">
        <v>232</v>
      </c>
      <c r="CI22" s="652" t="s">
        <v>232</v>
      </c>
      <c r="CJ22" s="652" t="s">
        <v>232</v>
      </c>
      <c r="CK22" s="652" t="s">
        <v>232</v>
      </c>
      <c r="CL22" s="652" t="s">
        <v>232</v>
      </c>
      <c r="CM22" s="652" t="s">
        <v>232</v>
      </c>
      <c r="CN22" s="652" t="s">
        <v>232</v>
      </c>
      <c r="CO22" s="652" t="s">
        <v>232</v>
      </c>
      <c r="CP22" s="652" t="s">
        <v>232</v>
      </c>
      <c r="CQ22" s="652" t="s">
        <v>232</v>
      </c>
      <c r="CR22" s="652" t="s">
        <v>232</v>
      </c>
      <c r="CS22" s="652" t="s">
        <v>232</v>
      </c>
      <c r="CT22" s="652" t="s">
        <v>232</v>
      </c>
      <c r="CU22" s="652" t="s">
        <v>232</v>
      </c>
      <c r="CV22" s="652" t="s">
        <v>232</v>
      </c>
      <c r="CW22" s="652" t="s">
        <v>232</v>
      </c>
      <c r="CX22" s="652" t="s">
        <v>232</v>
      </c>
      <c r="CY22" s="652" t="s">
        <v>232</v>
      </c>
      <c r="CZ22" s="652" t="s">
        <v>232</v>
      </c>
      <c r="DA22" s="652" t="s">
        <v>232</v>
      </c>
      <c r="DB22" s="652" t="s">
        <v>232</v>
      </c>
      <c r="DC22" s="652" t="s">
        <v>232</v>
      </c>
      <c r="DD22" s="652" t="s">
        <v>232</v>
      </c>
      <c r="DE22" s="652" t="s">
        <v>232</v>
      </c>
      <c r="DF22" s="652" t="s">
        <v>232</v>
      </c>
      <c r="DG22" s="652" t="s">
        <v>232</v>
      </c>
      <c r="DH22" s="652" t="s">
        <v>232</v>
      </c>
      <c r="DI22" s="652" t="s">
        <v>232</v>
      </c>
      <c r="DJ22" s="652" t="s">
        <v>232</v>
      </c>
      <c r="DK22" s="652" t="s">
        <v>232</v>
      </c>
      <c r="DL22" s="652" t="s">
        <v>232</v>
      </c>
      <c r="DM22" s="652" t="s">
        <v>232</v>
      </c>
      <c r="DN22" s="652" t="s">
        <v>232</v>
      </c>
      <c r="DO22" s="652" t="s">
        <v>232</v>
      </c>
      <c r="DP22" s="652" t="s">
        <v>232</v>
      </c>
      <c r="DQ22" s="652" t="s">
        <v>232</v>
      </c>
      <c r="DR22" s="652" t="s">
        <v>232</v>
      </c>
      <c r="DS22" s="652" t="s">
        <v>232</v>
      </c>
      <c r="DT22" s="652" t="s">
        <v>232</v>
      </c>
      <c r="DU22" s="652" t="s">
        <v>232</v>
      </c>
      <c r="DV22" s="652" t="s">
        <v>232</v>
      </c>
      <c r="DW22" s="652" t="s">
        <v>232</v>
      </c>
      <c r="DX22" s="652" t="s">
        <v>232</v>
      </c>
      <c r="DY22" s="652" t="s">
        <v>232</v>
      </c>
      <c r="DZ22" s="652" t="s">
        <v>232</v>
      </c>
      <c r="EA22" s="652" t="s">
        <v>232</v>
      </c>
      <c r="EB22" s="652" t="s">
        <v>232</v>
      </c>
      <c r="EC22" s="652" t="s">
        <v>232</v>
      </c>
      <c r="ED22" s="652" t="s">
        <v>232</v>
      </c>
      <c r="EE22" s="652" t="s">
        <v>232</v>
      </c>
      <c r="EF22" s="652" t="s">
        <v>232</v>
      </c>
      <c r="EG22" s="652" t="s">
        <v>232</v>
      </c>
      <c r="EH22" s="652" t="s">
        <v>232</v>
      </c>
      <c r="EI22" s="652" t="s">
        <v>232</v>
      </c>
      <c r="EJ22" s="652" t="s">
        <v>232</v>
      </c>
      <c r="EK22" s="652" t="s">
        <v>232</v>
      </c>
      <c r="EL22" s="652" t="s">
        <v>232</v>
      </c>
      <c r="EM22" s="652" t="s">
        <v>232</v>
      </c>
      <c r="EN22" s="652" t="s">
        <v>232</v>
      </c>
      <c r="EO22" s="652" t="s">
        <v>232</v>
      </c>
      <c r="EP22" s="652" t="s">
        <v>232</v>
      </c>
      <c r="EQ22" s="652" t="s">
        <v>232</v>
      </c>
      <c r="ER22" s="652" t="s">
        <v>232</v>
      </c>
      <c r="ES22" s="652" t="s">
        <v>232</v>
      </c>
      <c r="ET22" s="652" t="s">
        <v>232</v>
      </c>
      <c r="EU22" s="652" t="s">
        <v>232</v>
      </c>
      <c r="EV22" s="652" t="s">
        <v>232</v>
      </c>
      <c r="EW22" s="652" t="s">
        <v>232</v>
      </c>
      <c r="EX22" s="652" t="s">
        <v>232</v>
      </c>
      <c r="EY22" s="652" t="s">
        <v>232</v>
      </c>
      <c r="EZ22" s="652" t="s">
        <v>232</v>
      </c>
      <c r="FA22" s="652" t="s">
        <v>232</v>
      </c>
      <c r="FB22" s="652" t="s">
        <v>232</v>
      </c>
      <c r="FC22" s="652" t="s">
        <v>232</v>
      </c>
      <c r="FD22" s="652" t="s">
        <v>232</v>
      </c>
      <c r="FE22" s="652" t="s">
        <v>232</v>
      </c>
      <c r="FF22" s="652" t="s">
        <v>232</v>
      </c>
      <c r="FG22" s="652" t="s">
        <v>232</v>
      </c>
      <c r="FH22" s="652" t="s">
        <v>232</v>
      </c>
      <c r="FI22" s="652" t="s">
        <v>232</v>
      </c>
      <c r="FJ22" s="652" t="s">
        <v>232</v>
      </c>
      <c r="FK22" s="652" t="s">
        <v>232</v>
      </c>
      <c r="FL22" s="652" t="s">
        <v>232</v>
      </c>
      <c r="FM22" s="652" t="s">
        <v>232</v>
      </c>
      <c r="FN22" s="652" t="s">
        <v>232</v>
      </c>
      <c r="FO22" s="652" t="s">
        <v>232</v>
      </c>
      <c r="FP22" s="652" t="s">
        <v>232</v>
      </c>
      <c r="FQ22" s="652" t="s">
        <v>232</v>
      </c>
      <c r="FR22" s="652" t="s">
        <v>232</v>
      </c>
      <c r="FS22" s="652" t="s">
        <v>232</v>
      </c>
      <c r="FT22" s="652" t="s">
        <v>232</v>
      </c>
      <c r="FU22" s="652" t="s">
        <v>232</v>
      </c>
      <c r="FV22" s="652" t="s">
        <v>232</v>
      </c>
      <c r="FW22" s="652" t="s">
        <v>232</v>
      </c>
      <c r="FX22" s="652" t="s">
        <v>232</v>
      </c>
      <c r="FY22" s="652" t="s">
        <v>232</v>
      </c>
      <c r="FZ22" s="652" t="s">
        <v>232</v>
      </c>
      <c r="GA22" s="652" t="s">
        <v>232</v>
      </c>
      <c r="GB22" s="652" t="s">
        <v>232</v>
      </c>
      <c r="GC22" s="652" t="s">
        <v>232</v>
      </c>
      <c r="GD22" s="652" t="s">
        <v>232</v>
      </c>
      <c r="GE22" s="652" t="s">
        <v>232</v>
      </c>
      <c r="GF22" s="652" t="s">
        <v>232</v>
      </c>
      <c r="GG22" s="652" t="s">
        <v>232</v>
      </c>
      <c r="GH22" s="652" t="s">
        <v>232</v>
      </c>
      <c r="GI22" s="652" t="s">
        <v>232</v>
      </c>
      <c r="GJ22" s="652" t="s">
        <v>232</v>
      </c>
      <c r="GK22" s="652" t="s">
        <v>232</v>
      </c>
      <c r="GL22" s="652" t="s">
        <v>232</v>
      </c>
      <c r="GM22" s="652" t="s">
        <v>232</v>
      </c>
      <c r="GN22" s="652" t="s">
        <v>232</v>
      </c>
      <c r="GO22" s="652" t="s">
        <v>232</v>
      </c>
      <c r="GP22" s="652" t="s">
        <v>232</v>
      </c>
      <c r="GQ22" s="652" t="s">
        <v>232</v>
      </c>
      <c r="GR22" s="652" t="s">
        <v>232</v>
      </c>
      <c r="GS22" s="652" t="s">
        <v>232</v>
      </c>
      <c r="GT22" s="652" t="s">
        <v>232</v>
      </c>
      <c r="GU22" s="652" t="s">
        <v>232</v>
      </c>
      <c r="GV22" s="652" t="s">
        <v>232</v>
      </c>
      <c r="GW22" s="652" t="s">
        <v>232</v>
      </c>
      <c r="GX22" s="652" t="s">
        <v>232</v>
      </c>
      <c r="GY22" s="652" t="s">
        <v>232</v>
      </c>
      <c r="GZ22" s="652" t="s">
        <v>232</v>
      </c>
      <c r="HA22" s="652" t="s">
        <v>232</v>
      </c>
      <c r="HB22" s="652" t="s">
        <v>232</v>
      </c>
      <c r="HC22" s="652" t="s">
        <v>232</v>
      </c>
      <c r="HD22" s="652" t="s">
        <v>232</v>
      </c>
      <c r="HE22" s="652" t="s">
        <v>232</v>
      </c>
      <c r="HF22" s="652" t="s">
        <v>232</v>
      </c>
      <c r="HG22" s="652" t="s">
        <v>232</v>
      </c>
      <c r="HH22" s="652" t="s">
        <v>232</v>
      </c>
      <c r="HI22" s="652" t="s">
        <v>232</v>
      </c>
      <c r="HJ22" s="652" t="s">
        <v>232</v>
      </c>
      <c r="HK22" s="652" t="s">
        <v>232</v>
      </c>
      <c r="HL22" s="652" t="s">
        <v>232</v>
      </c>
      <c r="HM22" s="652" t="s">
        <v>232</v>
      </c>
      <c r="HN22" s="652" t="s">
        <v>232</v>
      </c>
      <c r="HO22" s="652" t="s">
        <v>232</v>
      </c>
      <c r="HP22" s="652" t="s">
        <v>232</v>
      </c>
      <c r="HQ22" s="652" t="s">
        <v>232</v>
      </c>
      <c r="HR22" s="652" t="s">
        <v>232</v>
      </c>
      <c r="HS22" s="652" t="s">
        <v>232</v>
      </c>
      <c r="HT22" s="652" t="s">
        <v>232</v>
      </c>
      <c r="HU22" s="652" t="s">
        <v>232</v>
      </c>
      <c r="HV22" s="652" t="s">
        <v>232</v>
      </c>
      <c r="HW22" s="652" t="s">
        <v>232</v>
      </c>
      <c r="HX22" s="652" t="s">
        <v>232</v>
      </c>
      <c r="HY22" s="652" t="s">
        <v>232</v>
      </c>
      <c r="HZ22" s="652" t="s">
        <v>232</v>
      </c>
      <c r="IA22" s="652" t="s">
        <v>232</v>
      </c>
      <c r="IB22" s="652" t="s">
        <v>232</v>
      </c>
      <c r="IC22" s="652" t="s">
        <v>232</v>
      </c>
      <c r="ID22" s="652" t="s">
        <v>232</v>
      </c>
      <c r="IE22" s="652" t="s">
        <v>232</v>
      </c>
      <c r="IF22" s="652" t="s">
        <v>232</v>
      </c>
      <c r="IG22" s="652" t="s">
        <v>232</v>
      </c>
      <c r="IH22" s="652" t="s">
        <v>232</v>
      </c>
      <c r="II22" s="652" t="s">
        <v>232</v>
      </c>
      <c r="IJ22" s="652" t="s">
        <v>232</v>
      </c>
      <c r="IK22" s="652" t="s">
        <v>232</v>
      </c>
      <c r="IL22" s="652" t="s">
        <v>232</v>
      </c>
      <c r="IM22" s="652" t="s">
        <v>232</v>
      </c>
      <c r="IN22" s="652" t="s">
        <v>232</v>
      </c>
      <c r="IO22" s="652" t="s">
        <v>232</v>
      </c>
      <c r="IP22" s="652" t="s">
        <v>232</v>
      </c>
      <c r="IQ22" s="652" t="s">
        <v>232</v>
      </c>
    </row>
    <row r="23" spans="1:251" ht="12.75" customHeight="1" x14ac:dyDescent="0.3">
      <c r="A23" s="652" t="s">
        <v>232</v>
      </c>
      <c r="B23" s="652" t="s">
        <v>232</v>
      </c>
      <c r="C23" s="651"/>
      <c r="D23" s="651"/>
      <c r="E23" s="651"/>
      <c r="F23" s="651"/>
      <c r="G23" s="651"/>
      <c r="H23" s="651"/>
      <c r="I23" s="651"/>
      <c r="J23" s="651"/>
      <c r="K23" s="651"/>
      <c r="L23" s="651"/>
      <c r="M23" s="651"/>
      <c r="N23" s="651"/>
      <c r="O23" s="651"/>
      <c r="P23" s="651"/>
      <c r="Q23" s="651"/>
      <c r="R23" s="651"/>
      <c r="S23" s="651"/>
      <c r="T23" s="651"/>
      <c r="U23" s="651"/>
      <c r="V23" s="651"/>
      <c r="W23" s="651"/>
      <c r="X23" s="651"/>
      <c r="Y23" s="651"/>
      <c r="Z23" s="652" t="s">
        <v>232</v>
      </c>
      <c r="AA23" s="651"/>
      <c r="AB23" s="651"/>
      <c r="AC23" s="651"/>
      <c r="AD23" s="651"/>
      <c r="AE23" s="651"/>
      <c r="AF23" s="651"/>
      <c r="AG23" s="651"/>
      <c r="AH23" s="651"/>
      <c r="AI23" s="901"/>
      <c r="AJ23" s="901"/>
      <c r="AK23" s="901"/>
      <c r="AL23" s="651"/>
      <c r="AM23" s="651"/>
      <c r="AN23" s="651"/>
      <c r="AO23" s="651"/>
      <c r="AP23" s="651"/>
      <c r="AQ23" s="651"/>
      <c r="AR23" s="651"/>
      <c r="AS23" s="651"/>
      <c r="AT23" s="651"/>
      <c r="AU23" s="652" t="s">
        <v>232</v>
      </c>
      <c r="AV23" s="652" t="s">
        <v>232</v>
      </c>
      <c r="AW23" s="652" t="s">
        <v>232</v>
      </c>
      <c r="AX23" s="652" t="s">
        <v>232</v>
      </c>
      <c r="AY23" s="652" t="s">
        <v>232</v>
      </c>
      <c r="AZ23" s="652" t="s">
        <v>232</v>
      </c>
      <c r="BA23" s="652" t="s">
        <v>232</v>
      </c>
      <c r="BB23" s="652" t="s">
        <v>232</v>
      </c>
      <c r="BC23" s="652" t="s">
        <v>232</v>
      </c>
      <c r="BD23" s="652" t="s">
        <v>232</v>
      </c>
      <c r="BE23" s="654" t="s">
        <v>232</v>
      </c>
      <c r="BF23" s="652" t="s">
        <v>232</v>
      </c>
      <c r="BG23" s="652" t="s">
        <v>232</v>
      </c>
      <c r="BH23" s="652" t="s">
        <v>232</v>
      </c>
      <c r="BI23" s="652" t="s">
        <v>232</v>
      </c>
      <c r="BJ23" s="652" t="s">
        <v>232</v>
      </c>
      <c r="BK23" s="651"/>
      <c r="BL23" s="652" t="s">
        <v>232</v>
      </c>
      <c r="BM23" s="652" t="s">
        <v>232</v>
      </c>
      <c r="BN23" s="652" t="s">
        <v>232</v>
      </c>
      <c r="BO23" s="652" t="s">
        <v>232</v>
      </c>
      <c r="BP23" s="652" t="s">
        <v>232</v>
      </c>
      <c r="BQ23" s="652" t="s">
        <v>232</v>
      </c>
      <c r="BR23" s="652" t="s">
        <v>232</v>
      </c>
      <c r="BS23" s="652" t="s">
        <v>232</v>
      </c>
      <c r="BT23" s="652" t="s">
        <v>232</v>
      </c>
      <c r="BU23" s="652" t="s">
        <v>232</v>
      </c>
      <c r="BV23" s="652" t="s">
        <v>232</v>
      </c>
      <c r="BW23" s="652" t="s">
        <v>232</v>
      </c>
      <c r="BX23" s="652" t="s">
        <v>232</v>
      </c>
      <c r="BY23" s="652" t="s">
        <v>232</v>
      </c>
      <c r="BZ23" s="652" t="s">
        <v>232</v>
      </c>
      <c r="CA23" s="652" t="s">
        <v>232</v>
      </c>
      <c r="CB23" s="652" t="s">
        <v>232</v>
      </c>
      <c r="CC23" s="652" t="s">
        <v>232</v>
      </c>
      <c r="CD23" s="652" t="s">
        <v>232</v>
      </c>
      <c r="CE23" s="652" t="s">
        <v>232</v>
      </c>
      <c r="CF23" s="652" t="s">
        <v>232</v>
      </c>
      <c r="CG23" s="652" t="s">
        <v>232</v>
      </c>
      <c r="CH23" s="652" t="s">
        <v>232</v>
      </c>
      <c r="CI23" s="652" t="s">
        <v>232</v>
      </c>
      <c r="CJ23" s="652" t="s">
        <v>232</v>
      </c>
      <c r="CK23" s="652" t="s">
        <v>232</v>
      </c>
      <c r="CL23" s="652" t="s">
        <v>232</v>
      </c>
      <c r="CM23" s="652" t="s">
        <v>232</v>
      </c>
      <c r="CN23" s="652" t="s">
        <v>232</v>
      </c>
      <c r="CO23" s="652" t="s">
        <v>232</v>
      </c>
      <c r="CP23" s="652" t="s">
        <v>232</v>
      </c>
      <c r="CQ23" s="652" t="s">
        <v>232</v>
      </c>
      <c r="CR23" s="652" t="s">
        <v>232</v>
      </c>
      <c r="CS23" s="652" t="s">
        <v>232</v>
      </c>
      <c r="CT23" s="652" t="s">
        <v>232</v>
      </c>
      <c r="CU23" s="652" t="s">
        <v>232</v>
      </c>
      <c r="CV23" s="652" t="s">
        <v>232</v>
      </c>
      <c r="CW23" s="652" t="s">
        <v>232</v>
      </c>
      <c r="CX23" s="652" t="s">
        <v>232</v>
      </c>
      <c r="CY23" s="652" t="s">
        <v>232</v>
      </c>
      <c r="CZ23" s="652" t="s">
        <v>232</v>
      </c>
      <c r="DA23" s="652" t="s">
        <v>232</v>
      </c>
      <c r="DB23" s="652" t="s">
        <v>232</v>
      </c>
      <c r="DC23" s="652" t="s">
        <v>232</v>
      </c>
      <c r="DD23" s="652" t="s">
        <v>232</v>
      </c>
      <c r="DE23" s="652" t="s">
        <v>232</v>
      </c>
      <c r="DF23" s="652" t="s">
        <v>232</v>
      </c>
      <c r="DG23" s="652" t="s">
        <v>232</v>
      </c>
      <c r="DH23" s="652" t="s">
        <v>232</v>
      </c>
      <c r="DI23" s="652" t="s">
        <v>232</v>
      </c>
      <c r="DJ23" s="652" t="s">
        <v>232</v>
      </c>
      <c r="DK23" s="652" t="s">
        <v>232</v>
      </c>
      <c r="DL23" s="652" t="s">
        <v>232</v>
      </c>
      <c r="DM23" s="652" t="s">
        <v>232</v>
      </c>
      <c r="DN23" s="652" t="s">
        <v>232</v>
      </c>
      <c r="DO23" s="652" t="s">
        <v>232</v>
      </c>
      <c r="DP23" s="652" t="s">
        <v>232</v>
      </c>
      <c r="DQ23" s="652" t="s">
        <v>232</v>
      </c>
      <c r="DR23" s="652" t="s">
        <v>232</v>
      </c>
      <c r="DS23" s="652" t="s">
        <v>232</v>
      </c>
      <c r="DT23" s="652" t="s">
        <v>232</v>
      </c>
      <c r="DU23" s="652" t="s">
        <v>232</v>
      </c>
      <c r="DV23" s="652" t="s">
        <v>232</v>
      </c>
      <c r="DW23" s="652" t="s">
        <v>232</v>
      </c>
      <c r="DX23" s="652" t="s">
        <v>232</v>
      </c>
      <c r="DY23" s="652" t="s">
        <v>232</v>
      </c>
      <c r="DZ23" s="652" t="s">
        <v>232</v>
      </c>
      <c r="EA23" s="652" t="s">
        <v>232</v>
      </c>
      <c r="EB23" s="652" t="s">
        <v>232</v>
      </c>
      <c r="EC23" s="652" t="s">
        <v>232</v>
      </c>
      <c r="ED23" s="652" t="s">
        <v>232</v>
      </c>
      <c r="EE23" s="652" t="s">
        <v>232</v>
      </c>
      <c r="EF23" s="652" t="s">
        <v>232</v>
      </c>
      <c r="EG23" s="652" t="s">
        <v>232</v>
      </c>
      <c r="EH23" s="652" t="s">
        <v>232</v>
      </c>
      <c r="EI23" s="652" t="s">
        <v>232</v>
      </c>
      <c r="EJ23" s="652" t="s">
        <v>232</v>
      </c>
      <c r="EK23" s="652" t="s">
        <v>232</v>
      </c>
      <c r="EL23" s="652" t="s">
        <v>232</v>
      </c>
      <c r="EM23" s="652" t="s">
        <v>232</v>
      </c>
      <c r="EN23" s="652" t="s">
        <v>232</v>
      </c>
      <c r="EO23" s="652" t="s">
        <v>232</v>
      </c>
      <c r="EP23" s="652" t="s">
        <v>232</v>
      </c>
      <c r="EQ23" s="652" t="s">
        <v>232</v>
      </c>
      <c r="ER23" s="652" t="s">
        <v>232</v>
      </c>
      <c r="ES23" s="652" t="s">
        <v>232</v>
      </c>
      <c r="ET23" s="652" t="s">
        <v>232</v>
      </c>
      <c r="EU23" s="652" t="s">
        <v>232</v>
      </c>
      <c r="EV23" s="652" t="s">
        <v>232</v>
      </c>
      <c r="EW23" s="652" t="s">
        <v>232</v>
      </c>
      <c r="EX23" s="652" t="s">
        <v>232</v>
      </c>
      <c r="EY23" s="652" t="s">
        <v>232</v>
      </c>
      <c r="EZ23" s="652" t="s">
        <v>232</v>
      </c>
      <c r="FA23" s="652" t="s">
        <v>232</v>
      </c>
      <c r="FB23" s="652" t="s">
        <v>232</v>
      </c>
      <c r="FC23" s="652" t="s">
        <v>232</v>
      </c>
      <c r="FD23" s="652" t="s">
        <v>232</v>
      </c>
      <c r="FE23" s="652" t="s">
        <v>232</v>
      </c>
      <c r="FF23" s="652" t="s">
        <v>232</v>
      </c>
      <c r="FG23" s="652" t="s">
        <v>232</v>
      </c>
      <c r="FH23" s="652" t="s">
        <v>232</v>
      </c>
      <c r="FI23" s="652" t="s">
        <v>232</v>
      </c>
      <c r="FJ23" s="652" t="s">
        <v>232</v>
      </c>
      <c r="FK23" s="652" t="s">
        <v>232</v>
      </c>
      <c r="FL23" s="652" t="s">
        <v>232</v>
      </c>
      <c r="FM23" s="652" t="s">
        <v>232</v>
      </c>
      <c r="FN23" s="652" t="s">
        <v>232</v>
      </c>
      <c r="FO23" s="652" t="s">
        <v>232</v>
      </c>
      <c r="FP23" s="652" t="s">
        <v>232</v>
      </c>
      <c r="FQ23" s="652" t="s">
        <v>232</v>
      </c>
      <c r="FR23" s="652" t="s">
        <v>232</v>
      </c>
      <c r="FS23" s="652" t="s">
        <v>232</v>
      </c>
      <c r="FT23" s="652" t="s">
        <v>232</v>
      </c>
      <c r="FU23" s="652" t="s">
        <v>232</v>
      </c>
      <c r="FV23" s="652" t="s">
        <v>232</v>
      </c>
      <c r="FW23" s="652" t="s">
        <v>232</v>
      </c>
      <c r="FX23" s="652" t="s">
        <v>232</v>
      </c>
      <c r="FY23" s="652" t="s">
        <v>232</v>
      </c>
      <c r="FZ23" s="652" t="s">
        <v>232</v>
      </c>
      <c r="GA23" s="652" t="s">
        <v>232</v>
      </c>
      <c r="GB23" s="652" t="s">
        <v>232</v>
      </c>
      <c r="GC23" s="652" t="s">
        <v>232</v>
      </c>
      <c r="GD23" s="652" t="s">
        <v>232</v>
      </c>
      <c r="GE23" s="652" t="s">
        <v>232</v>
      </c>
      <c r="GF23" s="652" t="s">
        <v>232</v>
      </c>
      <c r="GG23" s="652" t="s">
        <v>232</v>
      </c>
      <c r="GH23" s="652" t="s">
        <v>232</v>
      </c>
      <c r="GI23" s="652" t="s">
        <v>232</v>
      </c>
      <c r="GJ23" s="652" t="s">
        <v>232</v>
      </c>
      <c r="GK23" s="652" t="s">
        <v>232</v>
      </c>
      <c r="GL23" s="652" t="s">
        <v>232</v>
      </c>
      <c r="GM23" s="652" t="s">
        <v>232</v>
      </c>
      <c r="GN23" s="652" t="s">
        <v>232</v>
      </c>
      <c r="GO23" s="652" t="s">
        <v>232</v>
      </c>
      <c r="GP23" s="652" t="s">
        <v>232</v>
      </c>
      <c r="GQ23" s="652" t="s">
        <v>232</v>
      </c>
      <c r="GR23" s="652" t="s">
        <v>232</v>
      </c>
      <c r="GS23" s="652" t="s">
        <v>232</v>
      </c>
      <c r="GT23" s="652" t="s">
        <v>232</v>
      </c>
      <c r="GU23" s="652" t="s">
        <v>232</v>
      </c>
      <c r="GV23" s="652" t="s">
        <v>232</v>
      </c>
      <c r="GW23" s="652" t="s">
        <v>232</v>
      </c>
      <c r="GX23" s="652" t="s">
        <v>232</v>
      </c>
      <c r="GY23" s="652" t="s">
        <v>232</v>
      </c>
      <c r="GZ23" s="652" t="s">
        <v>232</v>
      </c>
      <c r="HA23" s="652" t="s">
        <v>232</v>
      </c>
      <c r="HB23" s="652" t="s">
        <v>232</v>
      </c>
      <c r="HC23" s="652" t="s">
        <v>232</v>
      </c>
      <c r="HD23" s="652" t="s">
        <v>232</v>
      </c>
      <c r="HE23" s="652" t="s">
        <v>232</v>
      </c>
      <c r="HF23" s="652" t="s">
        <v>232</v>
      </c>
      <c r="HG23" s="652" t="s">
        <v>232</v>
      </c>
      <c r="HH23" s="652" t="s">
        <v>232</v>
      </c>
      <c r="HI23" s="652" t="s">
        <v>232</v>
      </c>
      <c r="HJ23" s="652" t="s">
        <v>232</v>
      </c>
      <c r="HK23" s="652" t="s">
        <v>232</v>
      </c>
      <c r="HL23" s="652" t="s">
        <v>232</v>
      </c>
      <c r="HM23" s="652" t="s">
        <v>232</v>
      </c>
      <c r="HN23" s="652" t="s">
        <v>232</v>
      </c>
      <c r="HO23" s="652" t="s">
        <v>232</v>
      </c>
      <c r="HP23" s="652" t="s">
        <v>232</v>
      </c>
      <c r="HQ23" s="652" t="s">
        <v>232</v>
      </c>
      <c r="HR23" s="652" t="s">
        <v>232</v>
      </c>
      <c r="HS23" s="652" t="s">
        <v>232</v>
      </c>
      <c r="HT23" s="652" t="s">
        <v>232</v>
      </c>
      <c r="HU23" s="652" t="s">
        <v>232</v>
      </c>
      <c r="HV23" s="652" t="s">
        <v>232</v>
      </c>
      <c r="HW23" s="652" t="s">
        <v>232</v>
      </c>
      <c r="HX23" s="652" t="s">
        <v>232</v>
      </c>
      <c r="HY23" s="652" t="s">
        <v>232</v>
      </c>
      <c r="HZ23" s="652" t="s">
        <v>232</v>
      </c>
      <c r="IA23" s="652" t="s">
        <v>232</v>
      </c>
      <c r="IB23" s="652" t="s">
        <v>232</v>
      </c>
      <c r="IC23" s="652" t="s">
        <v>232</v>
      </c>
      <c r="ID23" s="652" t="s">
        <v>232</v>
      </c>
      <c r="IE23" s="652" t="s">
        <v>232</v>
      </c>
      <c r="IF23" s="652" t="s">
        <v>232</v>
      </c>
      <c r="IG23" s="652" t="s">
        <v>232</v>
      </c>
      <c r="IH23" s="652" t="s">
        <v>232</v>
      </c>
      <c r="II23" s="652" t="s">
        <v>232</v>
      </c>
      <c r="IJ23" s="652" t="s">
        <v>232</v>
      </c>
      <c r="IK23" s="652" t="s">
        <v>232</v>
      </c>
      <c r="IL23" s="652" t="s">
        <v>232</v>
      </c>
      <c r="IM23" s="652" t="s">
        <v>232</v>
      </c>
      <c r="IN23" s="652" t="s">
        <v>232</v>
      </c>
      <c r="IO23" s="652" t="s">
        <v>232</v>
      </c>
      <c r="IP23" s="652" t="s">
        <v>232</v>
      </c>
      <c r="IQ23" s="652" t="s">
        <v>232</v>
      </c>
    </row>
    <row r="24" spans="1:251" ht="12.75" customHeight="1" x14ac:dyDescent="0.3">
      <c r="A24" s="652" t="s">
        <v>232</v>
      </c>
      <c r="B24" s="652" t="s">
        <v>232</v>
      </c>
      <c r="C24" s="651"/>
      <c r="D24" s="651"/>
      <c r="E24" s="651"/>
      <c r="F24" s="651"/>
      <c r="G24" s="651"/>
      <c r="H24" s="651"/>
      <c r="I24" s="651"/>
      <c r="J24" s="651"/>
      <c r="K24" s="651"/>
      <c r="L24" s="651"/>
      <c r="M24" s="651"/>
      <c r="N24" s="651"/>
      <c r="O24" s="651"/>
      <c r="P24" s="651"/>
      <c r="Q24" s="651"/>
      <c r="R24" s="651"/>
      <c r="S24" s="651"/>
      <c r="T24" s="651"/>
      <c r="U24" s="651"/>
      <c r="V24" s="651"/>
      <c r="W24" s="651"/>
      <c r="X24" s="651"/>
      <c r="Y24" s="651"/>
      <c r="Z24" s="652" t="s">
        <v>232</v>
      </c>
      <c r="AA24" s="651"/>
      <c r="AB24" s="651"/>
      <c r="AC24" s="651"/>
      <c r="AD24" s="651"/>
      <c r="AE24" s="651"/>
      <c r="AF24" s="651"/>
      <c r="AG24" s="651"/>
      <c r="AH24" s="651"/>
      <c r="AI24" s="901"/>
      <c r="AJ24" s="901"/>
      <c r="AK24" s="901"/>
      <c r="AL24" s="651"/>
      <c r="AM24" s="651"/>
      <c r="AN24" s="651"/>
      <c r="AO24" s="651"/>
      <c r="AP24" s="651"/>
      <c r="AQ24" s="651"/>
      <c r="AR24" s="651"/>
      <c r="AS24" s="651"/>
      <c r="AT24" s="651"/>
      <c r="AU24" s="652" t="s">
        <v>232</v>
      </c>
      <c r="AV24" s="652" t="s">
        <v>232</v>
      </c>
      <c r="AW24" s="652" t="s">
        <v>232</v>
      </c>
      <c r="AX24" s="652" t="s">
        <v>232</v>
      </c>
      <c r="AY24" s="652" t="s">
        <v>232</v>
      </c>
      <c r="AZ24" s="652" t="s">
        <v>232</v>
      </c>
      <c r="BA24" s="652" t="s">
        <v>232</v>
      </c>
      <c r="BB24" s="652" t="s">
        <v>232</v>
      </c>
      <c r="BC24" s="652" t="s">
        <v>232</v>
      </c>
      <c r="BD24" s="652" t="s">
        <v>232</v>
      </c>
      <c r="BE24" s="654" t="s">
        <v>232</v>
      </c>
      <c r="BF24" s="652" t="s">
        <v>232</v>
      </c>
      <c r="BG24" s="652" t="s">
        <v>232</v>
      </c>
      <c r="BH24" s="652" t="s">
        <v>232</v>
      </c>
      <c r="BI24" s="652" t="s">
        <v>232</v>
      </c>
      <c r="BJ24" s="652" t="s">
        <v>232</v>
      </c>
      <c r="BK24" s="651"/>
      <c r="BL24" s="652" t="s">
        <v>232</v>
      </c>
      <c r="BM24" s="652" t="s">
        <v>232</v>
      </c>
      <c r="BN24" s="652" t="s">
        <v>232</v>
      </c>
      <c r="BO24" s="652" t="s">
        <v>232</v>
      </c>
      <c r="BP24" s="652" t="s">
        <v>232</v>
      </c>
      <c r="BQ24" s="652" t="s">
        <v>232</v>
      </c>
      <c r="BR24" s="652" t="s">
        <v>232</v>
      </c>
      <c r="BS24" s="652" t="s">
        <v>232</v>
      </c>
      <c r="BT24" s="652" t="s">
        <v>232</v>
      </c>
      <c r="BU24" s="652" t="s">
        <v>232</v>
      </c>
      <c r="BV24" s="652" t="s">
        <v>232</v>
      </c>
      <c r="BW24" s="652" t="s">
        <v>232</v>
      </c>
      <c r="BX24" s="652" t="s">
        <v>232</v>
      </c>
      <c r="BY24" s="652" t="s">
        <v>232</v>
      </c>
      <c r="BZ24" s="652" t="s">
        <v>232</v>
      </c>
      <c r="CA24" s="652" t="s">
        <v>232</v>
      </c>
      <c r="CB24" s="652" t="s">
        <v>232</v>
      </c>
      <c r="CC24" s="652" t="s">
        <v>232</v>
      </c>
      <c r="CD24" s="652" t="s">
        <v>232</v>
      </c>
      <c r="CE24" s="652" t="s">
        <v>232</v>
      </c>
      <c r="CF24" s="652" t="s">
        <v>232</v>
      </c>
      <c r="CG24" s="652" t="s">
        <v>232</v>
      </c>
      <c r="CH24" s="652" t="s">
        <v>232</v>
      </c>
      <c r="CI24" s="652" t="s">
        <v>232</v>
      </c>
      <c r="CJ24" s="652" t="s">
        <v>232</v>
      </c>
      <c r="CK24" s="652" t="s">
        <v>232</v>
      </c>
      <c r="CL24" s="652" t="s">
        <v>232</v>
      </c>
      <c r="CM24" s="652" t="s">
        <v>232</v>
      </c>
      <c r="CN24" s="652" t="s">
        <v>232</v>
      </c>
      <c r="CO24" s="652" t="s">
        <v>232</v>
      </c>
      <c r="CP24" s="652" t="s">
        <v>232</v>
      </c>
      <c r="CQ24" s="652" t="s">
        <v>232</v>
      </c>
      <c r="CR24" s="652" t="s">
        <v>232</v>
      </c>
      <c r="CS24" s="652" t="s">
        <v>232</v>
      </c>
      <c r="CT24" s="652" t="s">
        <v>232</v>
      </c>
      <c r="CU24" s="652" t="s">
        <v>232</v>
      </c>
      <c r="CV24" s="652" t="s">
        <v>232</v>
      </c>
      <c r="CW24" s="652" t="s">
        <v>232</v>
      </c>
      <c r="CX24" s="652" t="s">
        <v>232</v>
      </c>
      <c r="CY24" s="652" t="s">
        <v>232</v>
      </c>
      <c r="CZ24" s="652" t="s">
        <v>232</v>
      </c>
      <c r="DA24" s="652" t="s">
        <v>232</v>
      </c>
      <c r="DB24" s="652" t="s">
        <v>232</v>
      </c>
      <c r="DC24" s="652" t="s">
        <v>232</v>
      </c>
      <c r="DD24" s="652" t="s">
        <v>232</v>
      </c>
      <c r="DE24" s="652" t="s">
        <v>232</v>
      </c>
      <c r="DF24" s="652" t="s">
        <v>232</v>
      </c>
      <c r="DG24" s="652" t="s">
        <v>232</v>
      </c>
      <c r="DH24" s="652" t="s">
        <v>232</v>
      </c>
      <c r="DI24" s="652" t="s">
        <v>232</v>
      </c>
      <c r="DJ24" s="652" t="s">
        <v>232</v>
      </c>
      <c r="DK24" s="652" t="s">
        <v>232</v>
      </c>
      <c r="DL24" s="652" t="s">
        <v>232</v>
      </c>
      <c r="DM24" s="652" t="s">
        <v>232</v>
      </c>
      <c r="DN24" s="652" t="s">
        <v>232</v>
      </c>
      <c r="DO24" s="652" t="s">
        <v>232</v>
      </c>
      <c r="DP24" s="652" t="s">
        <v>232</v>
      </c>
      <c r="DQ24" s="652" t="s">
        <v>232</v>
      </c>
      <c r="DR24" s="652" t="s">
        <v>232</v>
      </c>
      <c r="DS24" s="652" t="s">
        <v>232</v>
      </c>
      <c r="DT24" s="652" t="s">
        <v>232</v>
      </c>
      <c r="DU24" s="652" t="s">
        <v>232</v>
      </c>
      <c r="DV24" s="652" t="s">
        <v>232</v>
      </c>
      <c r="DW24" s="652" t="s">
        <v>232</v>
      </c>
      <c r="DX24" s="652" t="s">
        <v>232</v>
      </c>
      <c r="DY24" s="652" t="s">
        <v>232</v>
      </c>
      <c r="DZ24" s="652" t="s">
        <v>232</v>
      </c>
      <c r="EA24" s="652" t="s">
        <v>232</v>
      </c>
      <c r="EB24" s="652" t="s">
        <v>232</v>
      </c>
      <c r="EC24" s="652" t="s">
        <v>232</v>
      </c>
      <c r="ED24" s="652" t="s">
        <v>232</v>
      </c>
      <c r="EE24" s="652" t="s">
        <v>232</v>
      </c>
      <c r="EF24" s="652" t="s">
        <v>232</v>
      </c>
      <c r="EG24" s="652" t="s">
        <v>232</v>
      </c>
      <c r="EH24" s="652" t="s">
        <v>232</v>
      </c>
      <c r="EI24" s="652" t="s">
        <v>232</v>
      </c>
      <c r="EJ24" s="652" t="s">
        <v>232</v>
      </c>
      <c r="EK24" s="652" t="s">
        <v>232</v>
      </c>
      <c r="EL24" s="652" t="s">
        <v>232</v>
      </c>
      <c r="EM24" s="652" t="s">
        <v>232</v>
      </c>
      <c r="EN24" s="652" t="s">
        <v>232</v>
      </c>
      <c r="EO24" s="652" t="s">
        <v>232</v>
      </c>
      <c r="EP24" s="652" t="s">
        <v>232</v>
      </c>
      <c r="EQ24" s="652" t="s">
        <v>232</v>
      </c>
      <c r="ER24" s="652" t="s">
        <v>232</v>
      </c>
      <c r="ES24" s="652" t="s">
        <v>232</v>
      </c>
      <c r="ET24" s="652" t="s">
        <v>232</v>
      </c>
      <c r="EU24" s="652" t="s">
        <v>232</v>
      </c>
      <c r="EV24" s="652" t="s">
        <v>232</v>
      </c>
      <c r="EW24" s="652" t="s">
        <v>232</v>
      </c>
      <c r="EX24" s="652" t="s">
        <v>232</v>
      </c>
      <c r="EY24" s="652" t="s">
        <v>232</v>
      </c>
      <c r="EZ24" s="652" t="s">
        <v>232</v>
      </c>
      <c r="FA24" s="652" t="s">
        <v>232</v>
      </c>
      <c r="FB24" s="652" t="s">
        <v>232</v>
      </c>
      <c r="FC24" s="652" t="s">
        <v>232</v>
      </c>
      <c r="FD24" s="652" t="s">
        <v>232</v>
      </c>
      <c r="FE24" s="652" t="s">
        <v>232</v>
      </c>
      <c r="FF24" s="652" t="s">
        <v>232</v>
      </c>
      <c r="FG24" s="652" t="s">
        <v>232</v>
      </c>
      <c r="FH24" s="652" t="s">
        <v>232</v>
      </c>
      <c r="FI24" s="652" t="s">
        <v>232</v>
      </c>
      <c r="FJ24" s="652" t="s">
        <v>232</v>
      </c>
      <c r="FK24" s="652" t="s">
        <v>232</v>
      </c>
      <c r="FL24" s="652" t="s">
        <v>232</v>
      </c>
      <c r="FM24" s="652" t="s">
        <v>232</v>
      </c>
      <c r="FN24" s="652" t="s">
        <v>232</v>
      </c>
      <c r="FO24" s="652" t="s">
        <v>232</v>
      </c>
      <c r="FP24" s="652" t="s">
        <v>232</v>
      </c>
      <c r="FQ24" s="652" t="s">
        <v>232</v>
      </c>
      <c r="FR24" s="652" t="s">
        <v>232</v>
      </c>
      <c r="FS24" s="652" t="s">
        <v>232</v>
      </c>
      <c r="FT24" s="652" t="s">
        <v>232</v>
      </c>
      <c r="FU24" s="652" t="s">
        <v>232</v>
      </c>
      <c r="FV24" s="652" t="s">
        <v>232</v>
      </c>
      <c r="FW24" s="652" t="s">
        <v>232</v>
      </c>
      <c r="FX24" s="652" t="s">
        <v>232</v>
      </c>
      <c r="FY24" s="652" t="s">
        <v>232</v>
      </c>
      <c r="FZ24" s="652" t="s">
        <v>232</v>
      </c>
      <c r="GA24" s="652" t="s">
        <v>232</v>
      </c>
      <c r="GB24" s="652" t="s">
        <v>232</v>
      </c>
      <c r="GC24" s="652" t="s">
        <v>232</v>
      </c>
      <c r="GD24" s="652" t="s">
        <v>232</v>
      </c>
      <c r="GE24" s="652" t="s">
        <v>232</v>
      </c>
      <c r="GF24" s="652" t="s">
        <v>232</v>
      </c>
      <c r="GG24" s="652" t="s">
        <v>232</v>
      </c>
      <c r="GH24" s="652" t="s">
        <v>232</v>
      </c>
      <c r="GI24" s="652" t="s">
        <v>232</v>
      </c>
      <c r="GJ24" s="652" t="s">
        <v>232</v>
      </c>
      <c r="GK24" s="652" t="s">
        <v>232</v>
      </c>
      <c r="GL24" s="652" t="s">
        <v>232</v>
      </c>
      <c r="GM24" s="652" t="s">
        <v>232</v>
      </c>
      <c r="GN24" s="652" t="s">
        <v>232</v>
      </c>
      <c r="GO24" s="652" t="s">
        <v>232</v>
      </c>
      <c r="GP24" s="652" t="s">
        <v>232</v>
      </c>
      <c r="GQ24" s="652" t="s">
        <v>232</v>
      </c>
      <c r="GR24" s="652" t="s">
        <v>232</v>
      </c>
      <c r="GS24" s="652" t="s">
        <v>232</v>
      </c>
      <c r="GT24" s="652" t="s">
        <v>232</v>
      </c>
      <c r="GU24" s="652" t="s">
        <v>232</v>
      </c>
      <c r="GV24" s="652" t="s">
        <v>232</v>
      </c>
      <c r="GW24" s="652" t="s">
        <v>232</v>
      </c>
      <c r="GX24" s="652" t="s">
        <v>232</v>
      </c>
      <c r="GY24" s="652" t="s">
        <v>232</v>
      </c>
      <c r="GZ24" s="652" t="s">
        <v>232</v>
      </c>
      <c r="HA24" s="652" t="s">
        <v>232</v>
      </c>
      <c r="HB24" s="652" t="s">
        <v>232</v>
      </c>
      <c r="HC24" s="652" t="s">
        <v>232</v>
      </c>
      <c r="HD24" s="652" t="s">
        <v>232</v>
      </c>
      <c r="HE24" s="652" t="s">
        <v>232</v>
      </c>
      <c r="HF24" s="652" t="s">
        <v>232</v>
      </c>
      <c r="HG24" s="652" t="s">
        <v>232</v>
      </c>
      <c r="HH24" s="652" t="s">
        <v>232</v>
      </c>
      <c r="HI24" s="652" t="s">
        <v>232</v>
      </c>
      <c r="HJ24" s="652" t="s">
        <v>232</v>
      </c>
      <c r="HK24" s="652" t="s">
        <v>232</v>
      </c>
      <c r="HL24" s="652" t="s">
        <v>232</v>
      </c>
      <c r="HM24" s="652" t="s">
        <v>232</v>
      </c>
      <c r="HN24" s="652" t="s">
        <v>232</v>
      </c>
      <c r="HO24" s="652" t="s">
        <v>232</v>
      </c>
      <c r="HP24" s="652" t="s">
        <v>232</v>
      </c>
      <c r="HQ24" s="652" t="s">
        <v>232</v>
      </c>
      <c r="HR24" s="652" t="s">
        <v>232</v>
      </c>
      <c r="HS24" s="652" t="s">
        <v>232</v>
      </c>
      <c r="HT24" s="652" t="s">
        <v>232</v>
      </c>
      <c r="HU24" s="652" t="s">
        <v>232</v>
      </c>
      <c r="HV24" s="652" t="s">
        <v>232</v>
      </c>
      <c r="HW24" s="652" t="s">
        <v>232</v>
      </c>
      <c r="HX24" s="652" t="s">
        <v>232</v>
      </c>
      <c r="HY24" s="652" t="s">
        <v>232</v>
      </c>
      <c r="HZ24" s="652" t="s">
        <v>232</v>
      </c>
      <c r="IA24" s="652" t="s">
        <v>232</v>
      </c>
      <c r="IB24" s="652" t="s">
        <v>232</v>
      </c>
      <c r="IC24" s="652" t="s">
        <v>232</v>
      </c>
      <c r="ID24" s="652" t="s">
        <v>232</v>
      </c>
      <c r="IE24" s="652" t="s">
        <v>232</v>
      </c>
      <c r="IF24" s="652" t="s">
        <v>232</v>
      </c>
      <c r="IG24" s="652" t="s">
        <v>232</v>
      </c>
      <c r="IH24" s="652" t="s">
        <v>232</v>
      </c>
      <c r="II24" s="652" t="s">
        <v>232</v>
      </c>
      <c r="IJ24" s="652" t="s">
        <v>232</v>
      </c>
      <c r="IK24" s="652" t="s">
        <v>232</v>
      </c>
      <c r="IL24" s="652" t="s">
        <v>232</v>
      </c>
      <c r="IM24" s="652" t="s">
        <v>232</v>
      </c>
      <c r="IN24" s="652" t="s">
        <v>232</v>
      </c>
      <c r="IO24" s="652" t="s">
        <v>232</v>
      </c>
      <c r="IP24" s="652" t="s">
        <v>232</v>
      </c>
      <c r="IQ24" s="652" t="s">
        <v>232</v>
      </c>
    </row>
    <row r="25" spans="1:251" ht="12.75" customHeight="1" x14ac:dyDescent="0.3">
      <c r="A25" s="652" t="s">
        <v>232</v>
      </c>
      <c r="B25" s="652" t="s">
        <v>232</v>
      </c>
      <c r="C25" s="651"/>
      <c r="D25" s="651"/>
      <c r="E25" s="651"/>
      <c r="F25" s="651"/>
      <c r="G25" s="651"/>
      <c r="H25" s="651"/>
      <c r="I25" s="651"/>
      <c r="J25" s="651"/>
      <c r="K25" s="651"/>
      <c r="L25" s="651"/>
      <c r="M25" s="651"/>
      <c r="N25" s="651"/>
      <c r="O25" s="651"/>
      <c r="P25" s="651"/>
      <c r="Q25" s="651"/>
      <c r="R25" s="651"/>
      <c r="S25" s="651"/>
      <c r="T25" s="651"/>
      <c r="U25" s="651"/>
      <c r="V25" s="651"/>
      <c r="W25" s="651"/>
      <c r="X25" s="651"/>
      <c r="Y25" s="651"/>
      <c r="Z25" s="652" t="s">
        <v>232</v>
      </c>
      <c r="AA25" s="651"/>
      <c r="AB25" s="651"/>
      <c r="AC25" s="651"/>
      <c r="AD25" s="651"/>
      <c r="AE25" s="651"/>
      <c r="AF25" s="651"/>
      <c r="AG25" s="651"/>
      <c r="AH25" s="651"/>
      <c r="AI25" s="901"/>
      <c r="AJ25" s="901"/>
      <c r="AK25" s="901"/>
      <c r="AL25" s="651"/>
      <c r="AM25" s="651"/>
      <c r="AN25" s="651"/>
      <c r="AO25" s="651"/>
      <c r="AP25" s="651"/>
      <c r="AQ25" s="651"/>
      <c r="AR25" s="651"/>
      <c r="AS25" s="651"/>
      <c r="AT25" s="651"/>
      <c r="AU25" s="652" t="s">
        <v>232</v>
      </c>
      <c r="AV25" s="652" t="s">
        <v>232</v>
      </c>
      <c r="AW25" s="652" t="s">
        <v>232</v>
      </c>
      <c r="AX25" s="652" t="s">
        <v>232</v>
      </c>
      <c r="AY25" s="652" t="s">
        <v>232</v>
      </c>
      <c r="AZ25" s="652" t="s">
        <v>232</v>
      </c>
      <c r="BA25" s="652" t="s">
        <v>232</v>
      </c>
      <c r="BB25" s="652" t="s">
        <v>232</v>
      </c>
      <c r="BC25" s="652" t="s">
        <v>232</v>
      </c>
      <c r="BD25" s="652" t="s">
        <v>232</v>
      </c>
      <c r="BE25" s="654" t="s">
        <v>232</v>
      </c>
      <c r="BF25" s="652" t="s">
        <v>232</v>
      </c>
      <c r="BG25" s="652" t="s">
        <v>232</v>
      </c>
      <c r="BH25" s="652" t="s">
        <v>232</v>
      </c>
      <c r="BI25" s="652" t="s">
        <v>232</v>
      </c>
      <c r="BJ25" s="652" t="s">
        <v>232</v>
      </c>
      <c r="BK25" s="651"/>
      <c r="BL25" s="652" t="s">
        <v>232</v>
      </c>
      <c r="BM25" s="652" t="s">
        <v>232</v>
      </c>
      <c r="BN25" s="652" t="s">
        <v>232</v>
      </c>
      <c r="BO25" s="652" t="s">
        <v>232</v>
      </c>
      <c r="BP25" s="652" t="s">
        <v>232</v>
      </c>
      <c r="BQ25" s="652" t="s">
        <v>232</v>
      </c>
      <c r="BR25" s="652" t="s">
        <v>232</v>
      </c>
      <c r="BS25" s="652" t="s">
        <v>232</v>
      </c>
      <c r="BT25" s="652" t="s">
        <v>232</v>
      </c>
      <c r="BU25" s="652" t="s">
        <v>232</v>
      </c>
      <c r="BV25" s="652" t="s">
        <v>232</v>
      </c>
      <c r="BW25" s="652" t="s">
        <v>232</v>
      </c>
      <c r="BX25" s="652" t="s">
        <v>232</v>
      </c>
      <c r="BY25" s="652" t="s">
        <v>232</v>
      </c>
      <c r="BZ25" s="652" t="s">
        <v>232</v>
      </c>
      <c r="CA25" s="652" t="s">
        <v>232</v>
      </c>
      <c r="CB25" s="652" t="s">
        <v>232</v>
      </c>
      <c r="CC25" s="652" t="s">
        <v>232</v>
      </c>
      <c r="CD25" s="652" t="s">
        <v>232</v>
      </c>
      <c r="CE25" s="652" t="s">
        <v>232</v>
      </c>
      <c r="CF25" s="652" t="s">
        <v>232</v>
      </c>
      <c r="CG25" s="652" t="s">
        <v>232</v>
      </c>
      <c r="CH25" s="652" t="s">
        <v>232</v>
      </c>
      <c r="CI25" s="652" t="s">
        <v>232</v>
      </c>
      <c r="CJ25" s="652" t="s">
        <v>232</v>
      </c>
      <c r="CK25" s="652" t="s">
        <v>232</v>
      </c>
      <c r="CL25" s="652" t="s">
        <v>232</v>
      </c>
      <c r="CM25" s="652" t="s">
        <v>232</v>
      </c>
      <c r="CN25" s="652" t="s">
        <v>232</v>
      </c>
      <c r="CO25" s="652" t="s">
        <v>232</v>
      </c>
      <c r="CP25" s="652" t="s">
        <v>232</v>
      </c>
      <c r="CQ25" s="652" t="s">
        <v>232</v>
      </c>
      <c r="CR25" s="652" t="s">
        <v>232</v>
      </c>
      <c r="CS25" s="652" t="s">
        <v>232</v>
      </c>
      <c r="CT25" s="652" t="s">
        <v>232</v>
      </c>
      <c r="CU25" s="652" t="s">
        <v>232</v>
      </c>
      <c r="CV25" s="652" t="s">
        <v>232</v>
      </c>
      <c r="CW25" s="652" t="s">
        <v>232</v>
      </c>
      <c r="CX25" s="652" t="s">
        <v>232</v>
      </c>
      <c r="CY25" s="652" t="s">
        <v>232</v>
      </c>
      <c r="CZ25" s="652" t="s">
        <v>232</v>
      </c>
      <c r="DA25" s="652" t="s">
        <v>232</v>
      </c>
      <c r="DB25" s="652" t="s">
        <v>232</v>
      </c>
      <c r="DC25" s="652" t="s">
        <v>232</v>
      </c>
      <c r="DD25" s="652" t="s">
        <v>232</v>
      </c>
      <c r="DE25" s="652" t="s">
        <v>232</v>
      </c>
      <c r="DF25" s="652" t="s">
        <v>232</v>
      </c>
      <c r="DG25" s="652" t="s">
        <v>232</v>
      </c>
      <c r="DH25" s="652" t="s">
        <v>232</v>
      </c>
      <c r="DI25" s="652" t="s">
        <v>232</v>
      </c>
      <c r="DJ25" s="652" t="s">
        <v>232</v>
      </c>
      <c r="DK25" s="652" t="s">
        <v>232</v>
      </c>
      <c r="DL25" s="652" t="s">
        <v>232</v>
      </c>
      <c r="DM25" s="652" t="s">
        <v>232</v>
      </c>
      <c r="DN25" s="652" t="s">
        <v>232</v>
      </c>
      <c r="DO25" s="652" t="s">
        <v>232</v>
      </c>
      <c r="DP25" s="652" t="s">
        <v>232</v>
      </c>
      <c r="DQ25" s="652" t="s">
        <v>232</v>
      </c>
      <c r="DR25" s="652" t="s">
        <v>232</v>
      </c>
      <c r="DS25" s="652" t="s">
        <v>232</v>
      </c>
      <c r="DT25" s="652" t="s">
        <v>232</v>
      </c>
      <c r="DU25" s="652" t="s">
        <v>232</v>
      </c>
      <c r="DV25" s="652" t="s">
        <v>232</v>
      </c>
      <c r="DW25" s="652" t="s">
        <v>232</v>
      </c>
      <c r="DX25" s="652" t="s">
        <v>232</v>
      </c>
      <c r="DY25" s="652" t="s">
        <v>232</v>
      </c>
      <c r="DZ25" s="652" t="s">
        <v>232</v>
      </c>
      <c r="EA25" s="652" t="s">
        <v>232</v>
      </c>
      <c r="EB25" s="652" t="s">
        <v>232</v>
      </c>
      <c r="EC25" s="652" t="s">
        <v>232</v>
      </c>
      <c r="ED25" s="652" t="s">
        <v>232</v>
      </c>
      <c r="EE25" s="652" t="s">
        <v>232</v>
      </c>
      <c r="EF25" s="652" t="s">
        <v>232</v>
      </c>
      <c r="EG25" s="652" t="s">
        <v>232</v>
      </c>
      <c r="EH25" s="652" t="s">
        <v>232</v>
      </c>
      <c r="EI25" s="652" t="s">
        <v>232</v>
      </c>
      <c r="EJ25" s="652" t="s">
        <v>232</v>
      </c>
      <c r="EK25" s="652" t="s">
        <v>232</v>
      </c>
      <c r="EL25" s="652" t="s">
        <v>232</v>
      </c>
      <c r="EM25" s="652" t="s">
        <v>232</v>
      </c>
      <c r="EN25" s="652" t="s">
        <v>232</v>
      </c>
      <c r="EO25" s="652" t="s">
        <v>232</v>
      </c>
      <c r="EP25" s="652" t="s">
        <v>232</v>
      </c>
      <c r="EQ25" s="652" t="s">
        <v>232</v>
      </c>
      <c r="ER25" s="652" t="s">
        <v>232</v>
      </c>
      <c r="ES25" s="652" t="s">
        <v>232</v>
      </c>
      <c r="ET25" s="652" t="s">
        <v>232</v>
      </c>
      <c r="EU25" s="652" t="s">
        <v>232</v>
      </c>
      <c r="EV25" s="652" t="s">
        <v>232</v>
      </c>
      <c r="EW25" s="652" t="s">
        <v>232</v>
      </c>
      <c r="EX25" s="652" t="s">
        <v>232</v>
      </c>
      <c r="EY25" s="652" t="s">
        <v>232</v>
      </c>
      <c r="EZ25" s="652" t="s">
        <v>232</v>
      </c>
      <c r="FA25" s="652" t="s">
        <v>232</v>
      </c>
      <c r="FB25" s="652" t="s">
        <v>232</v>
      </c>
      <c r="FC25" s="652" t="s">
        <v>232</v>
      </c>
      <c r="FD25" s="652" t="s">
        <v>232</v>
      </c>
      <c r="FE25" s="652" t="s">
        <v>232</v>
      </c>
      <c r="FF25" s="652" t="s">
        <v>232</v>
      </c>
      <c r="FG25" s="652" t="s">
        <v>232</v>
      </c>
      <c r="FH25" s="652" t="s">
        <v>232</v>
      </c>
      <c r="FI25" s="652" t="s">
        <v>232</v>
      </c>
      <c r="FJ25" s="652" t="s">
        <v>232</v>
      </c>
      <c r="FK25" s="652" t="s">
        <v>232</v>
      </c>
      <c r="FL25" s="652" t="s">
        <v>232</v>
      </c>
      <c r="FM25" s="652" t="s">
        <v>232</v>
      </c>
      <c r="FN25" s="652" t="s">
        <v>232</v>
      </c>
      <c r="FO25" s="652" t="s">
        <v>232</v>
      </c>
      <c r="FP25" s="652" t="s">
        <v>232</v>
      </c>
      <c r="FQ25" s="652" t="s">
        <v>232</v>
      </c>
      <c r="FR25" s="652" t="s">
        <v>232</v>
      </c>
      <c r="FS25" s="652" t="s">
        <v>232</v>
      </c>
      <c r="FT25" s="652" t="s">
        <v>232</v>
      </c>
      <c r="FU25" s="652" t="s">
        <v>232</v>
      </c>
      <c r="FV25" s="652" t="s">
        <v>232</v>
      </c>
      <c r="FW25" s="652" t="s">
        <v>232</v>
      </c>
      <c r="FX25" s="652" t="s">
        <v>232</v>
      </c>
      <c r="FY25" s="652" t="s">
        <v>232</v>
      </c>
      <c r="FZ25" s="652" t="s">
        <v>232</v>
      </c>
      <c r="GA25" s="652" t="s">
        <v>232</v>
      </c>
      <c r="GB25" s="652" t="s">
        <v>232</v>
      </c>
      <c r="GC25" s="652" t="s">
        <v>232</v>
      </c>
      <c r="GD25" s="652" t="s">
        <v>232</v>
      </c>
      <c r="GE25" s="652" t="s">
        <v>232</v>
      </c>
      <c r="GF25" s="652" t="s">
        <v>232</v>
      </c>
      <c r="GG25" s="652" t="s">
        <v>232</v>
      </c>
      <c r="GH25" s="652" t="s">
        <v>232</v>
      </c>
      <c r="GI25" s="652" t="s">
        <v>232</v>
      </c>
      <c r="GJ25" s="652" t="s">
        <v>232</v>
      </c>
      <c r="GK25" s="652" t="s">
        <v>232</v>
      </c>
      <c r="GL25" s="652" t="s">
        <v>232</v>
      </c>
      <c r="GM25" s="652" t="s">
        <v>232</v>
      </c>
      <c r="GN25" s="652" t="s">
        <v>232</v>
      </c>
      <c r="GO25" s="652" t="s">
        <v>232</v>
      </c>
      <c r="GP25" s="652" t="s">
        <v>232</v>
      </c>
      <c r="GQ25" s="652" t="s">
        <v>232</v>
      </c>
      <c r="GR25" s="652" t="s">
        <v>232</v>
      </c>
      <c r="GS25" s="652" t="s">
        <v>232</v>
      </c>
      <c r="GT25" s="652" t="s">
        <v>232</v>
      </c>
      <c r="GU25" s="652" t="s">
        <v>232</v>
      </c>
      <c r="GV25" s="652" t="s">
        <v>232</v>
      </c>
      <c r="GW25" s="652" t="s">
        <v>232</v>
      </c>
      <c r="GX25" s="652" t="s">
        <v>232</v>
      </c>
      <c r="GY25" s="652" t="s">
        <v>232</v>
      </c>
      <c r="GZ25" s="652" t="s">
        <v>232</v>
      </c>
      <c r="HA25" s="652" t="s">
        <v>232</v>
      </c>
      <c r="HB25" s="652" t="s">
        <v>232</v>
      </c>
      <c r="HC25" s="652" t="s">
        <v>232</v>
      </c>
      <c r="HD25" s="652" t="s">
        <v>232</v>
      </c>
      <c r="HE25" s="652" t="s">
        <v>232</v>
      </c>
      <c r="HF25" s="652" t="s">
        <v>232</v>
      </c>
      <c r="HG25" s="652" t="s">
        <v>232</v>
      </c>
      <c r="HH25" s="652" t="s">
        <v>232</v>
      </c>
      <c r="HI25" s="652" t="s">
        <v>232</v>
      </c>
      <c r="HJ25" s="652" t="s">
        <v>232</v>
      </c>
      <c r="HK25" s="652" t="s">
        <v>232</v>
      </c>
      <c r="HL25" s="652" t="s">
        <v>232</v>
      </c>
      <c r="HM25" s="652" t="s">
        <v>232</v>
      </c>
      <c r="HN25" s="652" t="s">
        <v>232</v>
      </c>
      <c r="HO25" s="652" t="s">
        <v>232</v>
      </c>
      <c r="HP25" s="652" t="s">
        <v>232</v>
      </c>
      <c r="HQ25" s="652" t="s">
        <v>232</v>
      </c>
      <c r="HR25" s="652" t="s">
        <v>232</v>
      </c>
      <c r="HS25" s="652" t="s">
        <v>232</v>
      </c>
      <c r="HT25" s="652" t="s">
        <v>232</v>
      </c>
      <c r="HU25" s="652" t="s">
        <v>232</v>
      </c>
      <c r="HV25" s="652" t="s">
        <v>232</v>
      </c>
      <c r="HW25" s="652" t="s">
        <v>232</v>
      </c>
      <c r="HX25" s="652" t="s">
        <v>232</v>
      </c>
      <c r="HY25" s="652" t="s">
        <v>232</v>
      </c>
      <c r="HZ25" s="652" t="s">
        <v>232</v>
      </c>
      <c r="IA25" s="652" t="s">
        <v>232</v>
      </c>
      <c r="IB25" s="652" t="s">
        <v>232</v>
      </c>
      <c r="IC25" s="652" t="s">
        <v>232</v>
      </c>
      <c r="ID25" s="652" t="s">
        <v>232</v>
      </c>
      <c r="IE25" s="652" t="s">
        <v>232</v>
      </c>
      <c r="IF25" s="652" t="s">
        <v>232</v>
      </c>
      <c r="IG25" s="652" t="s">
        <v>232</v>
      </c>
      <c r="IH25" s="652" t="s">
        <v>232</v>
      </c>
      <c r="II25" s="652" t="s">
        <v>232</v>
      </c>
      <c r="IJ25" s="652" t="s">
        <v>232</v>
      </c>
      <c r="IK25" s="652" t="s">
        <v>232</v>
      </c>
      <c r="IL25" s="652" t="s">
        <v>232</v>
      </c>
      <c r="IM25" s="652" t="s">
        <v>232</v>
      </c>
      <c r="IN25" s="652" t="s">
        <v>232</v>
      </c>
      <c r="IO25" s="652" t="s">
        <v>232</v>
      </c>
      <c r="IP25" s="652" t="s">
        <v>232</v>
      </c>
      <c r="IQ25" s="652" t="s">
        <v>232</v>
      </c>
    </row>
    <row r="26" spans="1:251" ht="12.75" customHeight="1" x14ac:dyDescent="0.3">
      <c r="A26" s="652" t="s">
        <v>232</v>
      </c>
      <c r="B26" s="652" t="s">
        <v>232</v>
      </c>
      <c r="C26" s="651"/>
      <c r="D26" s="651"/>
      <c r="E26" s="651"/>
      <c r="F26" s="651"/>
      <c r="G26" s="651"/>
      <c r="H26" s="651"/>
      <c r="I26" s="651"/>
      <c r="J26" s="651"/>
      <c r="K26" s="651"/>
      <c r="L26" s="651"/>
      <c r="M26" s="651"/>
      <c r="N26" s="651"/>
      <c r="O26" s="651"/>
      <c r="P26" s="651"/>
      <c r="Q26" s="651"/>
      <c r="R26" s="651"/>
      <c r="S26" s="651"/>
      <c r="T26" s="651"/>
      <c r="U26" s="651"/>
      <c r="V26" s="651"/>
      <c r="W26" s="651"/>
      <c r="X26" s="651"/>
      <c r="Y26" s="651"/>
      <c r="Z26" s="652" t="s">
        <v>232</v>
      </c>
      <c r="AA26" s="651"/>
      <c r="AB26" s="651"/>
      <c r="AC26" s="651"/>
      <c r="AD26" s="651"/>
      <c r="AE26" s="651"/>
      <c r="AF26" s="651"/>
      <c r="AG26" s="651"/>
      <c r="AH26" s="651"/>
      <c r="AI26" s="901"/>
      <c r="AJ26" s="901"/>
      <c r="AK26" s="901"/>
      <c r="AL26" s="651"/>
      <c r="AM26" s="651"/>
      <c r="AN26" s="651"/>
      <c r="AO26" s="651"/>
      <c r="AP26" s="651"/>
      <c r="AQ26" s="651"/>
      <c r="AR26" s="651"/>
      <c r="AS26" s="651"/>
      <c r="AT26" s="651"/>
      <c r="AU26" s="652" t="s">
        <v>232</v>
      </c>
      <c r="AV26" s="652" t="s">
        <v>232</v>
      </c>
      <c r="AW26" s="652" t="s">
        <v>232</v>
      </c>
      <c r="AX26" s="652" t="s">
        <v>232</v>
      </c>
      <c r="AY26" s="652" t="s">
        <v>232</v>
      </c>
      <c r="AZ26" s="652" t="s">
        <v>232</v>
      </c>
      <c r="BA26" s="652" t="s">
        <v>232</v>
      </c>
      <c r="BB26" s="652" t="s">
        <v>232</v>
      </c>
      <c r="BC26" s="652" t="s">
        <v>232</v>
      </c>
      <c r="BD26" s="652" t="s">
        <v>232</v>
      </c>
      <c r="BE26" s="654" t="s">
        <v>232</v>
      </c>
      <c r="BF26" s="652" t="s">
        <v>232</v>
      </c>
      <c r="BG26" s="652" t="s">
        <v>232</v>
      </c>
      <c r="BH26" s="652" t="s">
        <v>232</v>
      </c>
      <c r="BI26" s="652" t="s">
        <v>232</v>
      </c>
      <c r="BJ26" s="652" t="s">
        <v>232</v>
      </c>
      <c r="BK26" s="651"/>
      <c r="BL26" s="652" t="s">
        <v>232</v>
      </c>
      <c r="BM26" s="652" t="s">
        <v>232</v>
      </c>
      <c r="BN26" s="652" t="s">
        <v>232</v>
      </c>
      <c r="BO26" s="652" t="s">
        <v>232</v>
      </c>
      <c r="BP26" s="652" t="s">
        <v>232</v>
      </c>
      <c r="BQ26" s="652" t="s">
        <v>232</v>
      </c>
      <c r="BR26" s="652" t="s">
        <v>232</v>
      </c>
      <c r="BS26" s="652" t="s">
        <v>232</v>
      </c>
      <c r="BT26" s="652" t="s">
        <v>232</v>
      </c>
      <c r="BU26" s="652" t="s">
        <v>232</v>
      </c>
      <c r="BV26" s="652" t="s">
        <v>232</v>
      </c>
      <c r="BW26" s="652" t="s">
        <v>232</v>
      </c>
      <c r="BX26" s="652" t="s">
        <v>232</v>
      </c>
      <c r="BY26" s="652" t="s">
        <v>232</v>
      </c>
      <c r="BZ26" s="652" t="s">
        <v>232</v>
      </c>
      <c r="CA26" s="652" t="s">
        <v>232</v>
      </c>
      <c r="CB26" s="652" t="s">
        <v>232</v>
      </c>
      <c r="CC26" s="652" t="s">
        <v>232</v>
      </c>
      <c r="CD26" s="652" t="s">
        <v>232</v>
      </c>
      <c r="CE26" s="652" t="s">
        <v>232</v>
      </c>
      <c r="CF26" s="652" t="s">
        <v>232</v>
      </c>
      <c r="CG26" s="652" t="s">
        <v>232</v>
      </c>
      <c r="CH26" s="652" t="s">
        <v>232</v>
      </c>
      <c r="CI26" s="652" t="s">
        <v>232</v>
      </c>
      <c r="CJ26" s="652" t="s">
        <v>232</v>
      </c>
      <c r="CK26" s="652" t="s">
        <v>232</v>
      </c>
      <c r="CL26" s="652" t="s">
        <v>232</v>
      </c>
      <c r="CM26" s="652" t="s">
        <v>232</v>
      </c>
      <c r="CN26" s="652" t="s">
        <v>232</v>
      </c>
      <c r="CO26" s="652" t="s">
        <v>232</v>
      </c>
      <c r="CP26" s="652" t="s">
        <v>232</v>
      </c>
      <c r="CQ26" s="652" t="s">
        <v>232</v>
      </c>
      <c r="CR26" s="652" t="s">
        <v>232</v>
      </c>
      <c r="CS26" s="652" t="s">
        <v>232</v>
      </c>
      <c r="CT26" s="652" t="s">
        <v>232</v>
      </c>
      <c r="CU26" s="652" t="s">
        <v>232</v>
      </c>
      <c r="CV26" s="652" t="s">
        <v>232</v>
      </c>
      <c r="CW26" s="652" t="s">
        <v>232</v>
      </c>
      <c r="CX26" s="652" t="s">
        <v>232</v>
      </c>
      <c r="CY26" s="652" t="s">
        <v>232</v>
      </c>
      <c r="CZ26" s="652" t="s">
        <v>232</v>
      </c>
      <c r="DA26" s="652" t="s">
        <v>232</v>
      </c>
      <c r="DB26" s="652" t="s">
        <v>232</v>
      </c>
      <c r="DC26" s="652" t="s">
        <v>232</v>
      </c>
      <c r="DD26" s="652" t="s">
        <v>232</v>
      </c>
      <c r="DE26" s="652" t="s">
        <v>232</v>
      </c>
      <c r="DF26" s="652" t="s">
        <v>232</v>
      </c>
      <c r="DG26" s="652" t="s">
        <v>232</v>
      </c>
      <c r="DH26" s="652" t="s">
        <v>232</v>
      </c>
      <c r="DI26" s="652" t="s">
        <v>232</v>
      </c>
      <c r="DJ26" s="652" t="s">
        <v>232</v>
      </c>
      <c r="DK26" s="652" t="s">
        <v>232</v>
      </c>
      <c r="DL26" s="652" t="s">
        <v>232</v>
      </c>
      <c r="DM26" s="652" t="s">
        <v>232</v>
      </c>
      <c r="DN26" s="652" t="s">
        <v>232</v>
      </c>
      <c r="DO26" s="652" t="s">
        <v>232</v>
      </c>
      <c r="DP26" s="652" t="s">
        <v>232</v>
      </c>
      <c r="DQ26" s="652" t="s">
        <v>232</v>
      </c>
      <c r="DR26" s="652" t="s">
        <v>232</v>
      </c>
      <c r="DS26" s="652" t="s">
        <v>232</v>
      </c>
      <c r="DT26" s="652" t="s">
        <v>232</v>
      </c>
      <c r="DU26" s="652" t="s">
        <v>232</v>
      </c>
      <c r="DV26" s="652" t="s">
        <v>232</v>
      </c>
      <c r="DW26" s="652" t="s">
        <v>232</v>
      </c>
      <c r="DX26" s="652" t="s">
        <v>232</v>
      </c>
      <c r="DY26" s="652" t="s">
        <v>232</v>
      </c>
      <c r="DZ26" s="652" t="s">
        <v>232</v>
      </c>
      <c r="EA26" s="652" t="s">
        <v>232</v>
      </c>
      <c r="EB26" s="652" t="s">
        <v>232</v>
      </c>
      <c r="EC26" s="652" t="s">
        <v>232</v>
      </c>
      <c r="ED26" s="652" t="s">
        <v>232</v>
      </c>
      <c r="EE26" s="652" t="s">
        <v>232</v>
      </c>
      <c r="EF26" s="652" t="s">
        <v>232</v>
      </c>
      <c r="EG26" s="652" t="s">
        <v>232</v>
      </c>
      <c r="EH26" s="652" t="s">
        <v>232</v>
      </c>
      <c r="EI26" s="652" t="s">
        <v>232</v>
      </c>
      <c r="EJ26" s="652" t="s">
        <v>232</v>
      </c>
      <c r="EK26" s="652" t="s">
        <v>232</v>
      </c>
      <c r="EL26" s="652" t="s">
        <v>232</v>
      </c>
      <c r="EM26" s="652" t="s">
        <v>232</v>
      </c>
      <c r="EN26" s="652" t="s">
        <v>232</v>
      </c>
      <c r="EO26" s="652" t="s">
        <v>232</v>
      </c>
      <c r="EP26" s="652" t="s">
        <v>232</v>
      </c>
      <c r="EQ26" s="652" t="s">
        <v>232</v>
      </c>
      <c r="ER26" s="652" t="s">
        <v>232</v>
      </c>
      <c r="ES26" s="652" t="s">
        <v>232</v>
      </c>
      <c r="ET26" s="652" t="s">
        <v>232</v>
      </c>
      <c r="EU26" s="652" t="s">
        <v>232</v>
      </c>
      <c r="EV26" s="652" t="s">
        <v>232</v>
      </c>
      <c r="EW26" s="652" t="s">
        <v>232</v>
      </c>
      <c r="EX26" s="652" t="s">
        <v>232</v>
      </c>
      <c r="EY26" s="652" t="s">
        <v>232</v>
      </c>
      <c r="EZ26" s="652" t="s">
        <v>232</v>
      </c>
      <c r="FA26" s="652" t="s">
        <v>232</v>
      </c>
      <c r="FB26" s="652" t="s">
        <v>232</v>
      </c>
      <c r="FC26" s="652" t="s">
        <v>232</v>
      </c>
      <c r="FD26" s="652" t="s">
        <v>232</v>
      </c>
      <c r="FE26" s="652" t="s">
        <v>232</v>
      </c>
      <c r="FF26" s="652" t="s">
        <v>232</v>
      </c>
      <c r="FG26" s="652" t="s">
        <v>232</v>
      </c>
      <c r="FH26" s="652" t="s">
        <v>232</v>
      </c>
      <c r="FI26" s="652" t="s">
        <v>232</v>
      </c>
      <c r="FJ26" s="652" t="s">
        <v>232</v>
      </c>
      <c r="FK26" s="652" t="s">
        <v>232</v>
      </c>
      <c r="FL26" s="652" t="s">
        <v>232</v>
      </c>
      <c r="FM26" s="652" t="s">
        <v>232</v>
      </c>
      <c r="FN26" s="652" t="s">
        <v>232</v>
      </c>
      <c r="FO26" s="652" t="s">
        <v>232</v>
      </c>
      <c r="FP26" s="652" t="s">
        <v>232</v>
      </c>
      <c r="FQ26" s="652" t="s">
        <v>232</v>
      </c>
      <c r="FR26" s="652" t="s">
        <v>232</v>
      </c>
      <c r="FS26" s="652" t="s">
        <v>232</v>
      </c>
      <c r="FT26" s="652" t="s">
        <v>232</v>
      </c>
      <c r="FU26" s="652" t="s">
        <v>232</v>
      </c>
      <c r="FV26" s="652" t="s">
        <v>232</v>
      </c>
      <c r="FW26" s="652" t="s">
        <v>232</v>
      </c>
      <c r="FX26" s="652" t="s">
        <v>232</v>
      </c>
      <c r="FY26" s="652" t="s">
        <v>232</v>
      </c>
      <c r="FZ26" s="652" t="s">
        <v>232</v>
      </c>
      <c r="GA26" s="652" t="s">
        <v>232</v>
      </c>
      <c r="GB26" s="652" t="s">
        <v>232</v>
      </c>
      <c r="GC26" s="652" t="s">
        <v>232</v>
      </c>
      <c r="GD26" s="652" t="s">
        <v>232</v>
      </c>
      <c r="GE26" s="652" t="s">
        <v>232</v>
      </c>
      <c r="GF26" s="652" t="s">
        <v>232</v>
      </c>
      <c r="GG26" s="652" t="s">
        <v>232</v>
      </c>
      <c r="GH26" s="652" t="s">
        <v>232</v>
      </c>
      <c r="GI26" s="652" t="s">
        <v>232</v>
      </c>
      <c r="GJ26" s="652" t="s">
        <v>232</v>
      </c>
      <c r="GK26" s="652" t="s">
        <v>232</v>
      </c>
      <c r="GL26" s="652" t="s">
        <v>232</v>
      </c>
      <c r="GM26" s="652" t="s">
        <v>232</v>
      </c>
      <c r="GN26" s="652" t="s">
        <v>232</v>
      </c>
      <c r="GO26" s="652" t="s">
        <v>232</v>
      </c>
      <c r="GP26" s="652" t="s">
        <v>232</v>
      </c>
      <c r="GQ26" s="652" t="s">
        <v>232</v>
      </c>
      <c r="GR26" s="652" t="s">
        <v>232</v>
      </c>
      <c r="GS26" s="652" t="s">
        <v>232</v>
      </c>
      <c r="GT26" s="652" t="s">
        <v>232</v>
      </c>
      <c r="GU26" s="652" t="s">
        <v>232</v>
      </c>
      <c r="GV26" s="652" t="s">
        <v>232</v>
      </c>
      <c r="GW26" s="652" t="s">
        <v>232</v>
      </c>
      <c r="GX26" s="652" t="s">
        <v>232</v>
      </c>
      <c r="GY26" s="652" t="s">
        <v>232</v>
      </c>
      <c r="GZ26" s="652" t="s">
        <v>232</v>
      </c>
      <c r="HA26" s="652" t="s">
        <v>232</v>
      </c>
      <c r="HB26" s="652" t="s">
        <v>232</v>
      </c>
      <c r="HC26" s="652" t="s">
        <v>232</v>
      </c>
      <c r="HD26" s="652" t="s">
        <v>232</v>
      </c>
      <c r="HE26" s="652" t="s">
        <v>232</v>
      </c>
      <c r="HF26" s="652" t="s">
        <v>232</v>
      </c>
      <c r="HG26" s="652" t="s">
        <v>232</v>
      </c>
      <c r="HH26" s="652" t="s">
        <v>232</v>
      </c>
      <c r="HI26" s="652" t="s">
        <v>232</v>
      </c>
      <c r="HJ26" s="652" t="s">
        <v>232</v>
      </c>
      <c r="HK26" s="652" t="s">
        <v>232</v>
      </c>
      <c r="HL26" s="652" t="s">
        <v>232</v>
      </c>
      <c r="HM26" s="652" t="s">
        <v>232</v>
      </c>
      <c r="HN26" s="652" t="s">
        <v>232</v>
      </c>
      <c r="HO26" s="652" t="s">
        <v>232</v>
      </c>
      <c r="HP26" s="652" t="s">
        <v>232</v>
      </c>
      <c r="HQ26" s="652" t="s">
        <v>232</v>
      </c>
      <c r="HR26" s="652" t="s">
        <v>232</v>
      </c>
      <c r="HS26" s="652" t="s">
        <v>232</v>
      </c>
      <c r="HT26" s="652" t="s">
        <v>232</v>
      </c>
      <c r="HU26" s="652" t="s">
        <v>232</v>
      </c>
      <c r="HV26" s="652" t="s">
        <v>232</v>
      </c>
      <c r="HW26" s="652" t="s">
        <v>232</v>
      </c>
      <c r="HX26" s="652" t="s">
        <v>232</v>
      </c>
      <c r="HY26" s="652" t="s">
        <v>232</v>
      </c>
      <c r="HZ26" s="652" t="s">
        <v>232</v>
      </c>
      <c r="IA26" s="652" t="s">
        <v>232</v>
      </c>
      <c r="IB26" s="652" t="s">
        <v>232</v>
      </c>
      <c r="IC26" s="652" t="s">
        <v>232</v>
      </c>
      <c r="ID26" s="652" t="s">
        <v>232</v>
      </c>
      <c r="IE26" s="652" t="s">
        <v>232</v>
      </c>
      <c r="IF26" s="652" t="s">
        <v>232</v>
      </c>
      <c r="IG26" s="652" t="s">
        <v>232</v>
      </c>
      <c r="IH26" s="652" t="s">
        <v>232</v>
      </c>
      <c r="II26" s="652" t="s">
        <v>232</v>
      </c>
      <c r="IJ26" s="652" t="s">
        <v>232</v>
      </c>
      <c r="IK26" s="652" t="s">
        <v>232</v>
      </c>
      <c r="IL26" s="652" t="s">
        <v>232</v>
      </c>
      <c r="IM26" s="652" t="s">
        <v>232</v>
      </c>
      <c r="IN26" s="652" t="s">
        <v>232</v>
      </c>
      <c r="IO26" s="652" t="s">
        <v>232</v>
      </c>
      <c r="IP26" s="652" t="s">
        <v>232</v>
      </c>
      <c r="IQ26" s="652" t="s">
        <v>232</v>
      </c>
    </row>
    <row r="27" spans="1:251" ht="12.75" customHeight="1" x14ac:dyDescent="0.25">
      <c r="A27" s="652" t="s">
        <v>232</v>
      </c>
      <c r="B27" s="652" t="s">
        <v>232</v>
      </c>
      <c r="C27" s="650"/>
      <c r="D27" s="651"/>
      <c r="E27" s="651"/>
      <c r="F27" s="651"/>
      <c r="G27" s="651"/>
      <c r="H27" s="651"/>
      <c r="I27" s="651"/>
      <c r="J27" s="651"/>
      <c r="K27" s="651"/>
      <c r="L27" s="651"/>
      <c r="M27" s="651"/>
      <c r="N27" s="651"/>
      <c r="O27" s="651"/>
      <c r="P27" s="651"/>
      <c r="Q27" s="651"/>
      <c r="R27" s="651"/>
      <c r="S27" s="651"/>
      <c r="T27" s="651"/>
      <c r="U27" s="651"/>
      <c r="V27" s="651"/>
      <c r="W27" s="651"/>
      <c r="X27" s="651"/>
      <c r="Y27" s="651"/>
      <c r="Z27" s="652" t="s">
        <v>232</v>
      </c>
      <c r="AA27" s="651"/>
      <c r="AB27" s="651"/>
      <c r="AC27" s="651"/>
      <c r="AD27" s="651"/>
      <c r="AE27" s="651"/>
      <c r="AF27" s="651"/>
      <c r="AG27" s="651"/>
      <c r="AH27" s="651"/>
      <c r="AI27" s="901"/>
      <c r="AJ27" s="901"/>
      <c r="AK27" s="901"/>
      <c r="AL27" s="651"/>
      <c r="AM27" s="651"/>
      <c r="AN27" s="651"/>
      <c r="AO27" s="651"/>
      <c r="AP27" s="651"/>
      <c r="AQ27" s="651"/>
      <c r="AR27" s="651"/>
      <c r="AS27" s="651"/>
      <c r="AT27" s="651"/>
      <c r="AU27" s="652" t="s">
        <v>232</v>
      </c>
      <c r="AV27" s="652" t="s">
        <v>232</v>
      </c>
      <c r="AW27" s="652" t="s">
        <v>232</v>
      </c>
      <c r="AX27" s="652" t="s">
        <v>232</v>
      </c>
      <c r="AY27" s="652" t="s">
        <v>232</v>
      </c>
      <c r="AZ27" s="652" t="s">
        <v>232</v>
      </c>
      <c r="BA27" s="652" t="s">
        <v>232</v>
      </c>
      <c r="BB27" s="652" t="s">
        <v>232</v>
      </c>
      <c r="BC27" s="652" t="s">
        <v>232</v>
      </c>
      <c r="BD27" s="652" t="s">
        <v>232</v>
      </c>
      <c r="BE27" s="652" t="s">
        <v>232</v>
      </c>
      <c r="BF27" s="652" t="s">
        <v>232</v>
      </c>
      <c r="BG27" s="652" t="s">
        <v>232</v>
      </c>
      <c r="BH27" s="652" t="s">
        <v>232</v>
      </c>
      <c r="BI27" s="652" t="s">
        <v>232</v>
      </c>
      <c r="BJ27" s="652" t="s">
        <v>232</v>
      </c>
      <c r="BK27" s="651"/>
      <c r="BL27" s="652" t="s">
        <v>232</v>
      </c>
      <c r="BM27" s="652" t="s">
        <v>232</v>
      </c>
      <c r="BN27" s="652" t="s">
        <v>232</v>
      </c>
      <c r="BO27" s="652" t="s">
        <v>232</v>
      </c>
      <c r="BP27" s="652" t="s">
        <v>232</v>
      </c>
      <c r="BQ27" s="652" t="s">
        <v>232</v>
      </c>
      <c r="BR27" s="652" t="s">
        <v>232</v>
      </c>
      <c r="BS27" s="652" t="s">
        <v>232</v>
      </c>
      <c r="BT27" s="652" t="s">
        <v>232</v>
      </c>
      <c r="BU27" s="652" t="s">
        <v>232</v>
      </c>
      <c r="BV27" s="652" t="s">
        <v>232</v>
      </c>
      <c r="BW27" s="652" t="s">
        <v>232</v>
      </c>
      <c r="BX27" s="652" t="s">
        <v>232</v>
      </c>
      <c r="BY27" s="652" t="s">
        <v>232</v>
      </c>
      <c r="BZ27" s="652" t="s">
        <v>232</v>
      </c>
      <c r="CA27" s="652" t="s">
        <v>232</v>
      </c>
      <c r="CB27" s="652" t="s">
        <v>232</v>
      </c>
      <c r="CC27" s="652" t="s">
        <v>232</v>
      </c>
      <c r="CD27" s="652" t="s">
        <v>232</v>
      </c>
      <c r="CE27" s="652" t="s">
        <v>232</v>
      </c>
      <c r="CF27" s="652" t="s">
        <v>232</v>
      </c>
      <c r="CG27" s="652" t="s">
        <v>232</v>
      </c>
      <c r="CH27" s="652" t="s">
        <v>232</v>
      </c>
      <c r="CI27" s="652" t="s">
        <v>232</v>
      </c>
      <c r="CJ27" s="652" t="s">
        <v>232</v>
      </c>
      <c r="CK27" s="652" t="s">
        <v>232</v>
      </c>
      <c r="CL27" s="652" t="s">
        <v>232</v>
      </c>
      <c r="CM27" s="652" t="s">
        <v>232</v>
      </c>
      <c r="CN27" s="652" t="s">
        <v>232</v>
      </c>
      <c r="CO27" s="652" t="s">
        <v>232</v>
      </c>
      <c r="CP27" s="652" t="s">
        <v>232</v>
      </c>
      <c r="CQ27" s="652" t="s">
        <v>232</v>
      </c>
      <c r="CR27" s="652" t="s">
        <v>232</v>
      </c>
      <c r="CS27" s="652" t="s">
        <v>232</v>
      </c>
      <c r="CT27" s="652" t="s">
        <v>232</v>
      </c>
      <c r="CU27" s="652" t="s">
        <v>232</v>
      </c>
      <c r="CV27" s="652" t="s">
        <v>232</v>
      </c>
      <c r="CW27" s="652" t="s">
        <v>232</v>
      </c>
      <c r="CX27" s="652" t="s">
        <v>232</v>
      </c>
      <c r="CY27" s="652" t="s">
        <v>232</v>
      </c>
      <c r="CZ27" s="652" t="s">
        <v>232</v>
      </c>
      <c r="DA27" s="652" t="s">
        <v>232</v>
      </c>
      <c r="DB27" s="652" t="s">
        <v>232</v>
      </c>
      <c r="DC27" s="652" t="s">
        <v>232</v>
      </c>
      <c r="DD27" s="652" t="s">
        <v>232</v>
      </c>
      <c r="DE27" s="652" t="s">
        <v>232</v>
      </c>
      <c r="DF27" s="652" t="s">
        <v>232</v>
      </c>
      <c r="DG27" s="652" t="s">
        <v>232</v>
      </c>
      <c r="DH27" s="652" t="s">
        <v>232</v>
      </c>
      <c r="DI27" s="652" t="s">
        <v>232</v>
      </c>
      <c r="DJ27" s="652" t="s">
        <v>232</v>
      </c>
      <c r="DK27" s="652" t="s">
        <v>232</v>
      </c>
      <c r="DL27" s="652" t="s">
        <v>232</v>
      </c>
      <c r="DM27" s="652" t="s">
        <v>232</v>
      </c>
      <c r="DN27" s="652" t="s">
        <v>232</v>
      </c>
      <c r="DO27" s="652" t="s">
        <v>232</v>
      </c>
      <c r="DP27" s="652" t="s">
        <v>232</v>
      </c>
      <c r="DQ27" s="652" t="s">
        <v>232</v>
      </c>
      <c r="DR27" s="652" t="s">
        <v>232</v>
      </c>
      <c r="DS27" s="652" t="s">
        <v>232</v>
      </c>
      <c r="DT27" s="652" t="s">
        <v>232</v>
      </c>
      <c r="DU27" s="652" t="s">
        <v>232</v>
      </c>
      <c r="DV27" s="652" t="s">
        <v>232</v>
      </c>
      <c r="DW27" s="652" t="s">
        <v>232</v>
      </c>
      <c r="DX27" s="652" t="s">
        <v>232</v>
      </c>
      <c r="DY27" s="652" t="s">
        <v>232</v>
      </c>
      <c r="DZ27" s="652" t="s">
        <v>232</v>
      </c>
      <c r="EA27" s="652" t="s">
        <v>232</v>
      </c>
      <c r="EB27" s="652" t="s">
        <v>232</v>
      </c>
      <c r="EC27" s="652" t="s">
        <v>232</v>
      </c>
      <c r="ED27" s="652" t="s">
        <v>232</v>
      </c>
      <c r="EE27" s="652" t="s">
        <v>232</v>
      </c>
      <c r="EF27" s="652" t="s">
        <v>232</v>
      </c>
      <c r="EG27" s="652" t="s">
        <v>232</v>
      </c>
      <c r="EH27" s="652" t="s">
        <v>232</v>
      </c>
      <c r="EI27" s="652" t="s">
        <v>232</v>
      </c>
      <c r="EJ27" s="652" t="s">
        <v>232</v>
      </c>
      <c r="EK27" s="652" t="s">
        <v>232</v>
      </c>
      <c r="EL27" s="652" t="s">
        <v>232</v>
      </c>
      <c r="EM27" s="652" t="s">
        <v>232</v>
      </c>
      <c r="EN27" s="652" t="s">
        <v>232</v>
      </c>
      <c r="EO27" s="652" t="s">
        <v>232</v>
      </c>
      <c r="EP27" s="652" t="s">
        <v>232</v>
      </c>
      <c r="EQ27" s="652" t="s">
        <v>232</v>
      </c>
      <c r="ER27" s="652" t="s">
        <v>232</v>
      </c>
      <c r="ES27" s="652" t="s">
        <v>232</v>
      </c>
      <c r="ET27" s="652" t="s">
        <v>232</v>
      </c>
      <c r="EU27" s="652" t="s">
        <v>232</v>
      </c>
      <c r="EV27" s="652" t="s">
        <v>232</v>
      </c>
      <c r="EW27" s="652" t="s">
        <v>232</v>
      </c>
      <c r="EX27" s="652" t="s">
        <v>232</v>
      </c>
      <c r="EY27" s="652" t="s">
        <v>232</v>
      </c>
      <c r="EZ27" s="652" t="s">
        <v>232</v>
      </c>
      <c r="FA27" s="652" t="s">
        <v>232</v>
      </c>
      <c r="FB27" s="652" t="s">
        <v>232</v>
      </c>
      <c r="FC27" s="652" t="s">
        <v>232</v>
      </c>
      <c r="FD27" s="652" t="s">
        <v>232</v>
      </c>
      <c r="FE27" s="652" t="s">
        <v>232</v>
      </c>
      <c r="FF27" s="652" t="s">
        <v>232</v>
      </c>
      <c r="FG27" s="652" t="s">
        <v>232</v>
      </c>
      <c r="FH27" s="652" t="s">
        <v>232</v>
      </c>
      <c r="FI27" s="652" t="s">
        <v>232</v>
      </c>
      <c r="FJ27" s="652" t="s">
        <v>232</v>
      </c>
      <c r="FK27" s="652" t="s">
        <v>232</v>
      </c>
      <c r="FL27" s="652" t="s">
        <v>232</v>
      </c>
      <c r="FM27" s="652" t="s">
        <v>232</v>
      </c>
      <c r="FN27" s="652" t="s">
        <v>232</v>
      </c>
      <c r="FO27" s="652" t="s">
        <v>232</v>
      </c>
      <c r="FP27" s="652" t="s">
        <v>232</v>
      </c>
      <c r="FQ27" s="652" t="s">
        <v>232</v>
      </c>
      <c r="FR27" s="652" t="s">
        <v>232</v>
      </c>
      <c r="FS27" s="652" t="s">
        <v>232</v>
      </c>
      <c r="FT27" s="652" t="s">
        <v>232</v>
      </c>
      <c r="FU27" s="652" t="s">
        <v>232</v>
      </c>
      <c r="FV27" s="652" t="s">
        <v>232</v>
      </c>
      <c r="FW27" s="652" t="s">
        <v>232</v>
      </c>
      <c r="FX27" s="652" t="s">
        <v>232</v>
      </c>
      <c r="FY27" s="652" t="s">
        <v>232</v>
      </c>
      <c r="FZ27" s="652" t="s">
        <v>232</v>
      </c>
      <c r="GA27" s="652" t="s">
        <v>232</v>
      </c>
      <c r="GB27" s="652" t="s">
        <v>232</v>
      </c>
      <c r="GC27" s="652" t="s">
        <v>232</v>
      </c>
      <c r="GD27" s="652" t="s">
        <v>232</v>
      </c>
      <c r="GE27" s="652" t="s">
        <v>232</v>
      </c>
      <c r="GF27" s="652" t="s">
        <v>232</v>
      </c>
      <c r="GG27" s="652" t="s">
        <v>232</v>
      </c>
      <c r="GH27" s="652" t="s">
        <v>232</v>
      </c>
      <c r="GI27" s="652" t="s">
        <v>232</v>
      </c>
      <c r="GJ27" s="652" t="s">
        <v>232</v>
      </c>
      <c r="GK27" s="652" t="s">
        <v>232</v>
      </c>
      <c r="GL27" s="652" t="s">
        <v>232</v>
      </c>
      <c r="GM27" s="652" t="s">
        <v>232</v>
      </c>
      <c r="GN27" s="652" t="s">
        <v>232</v>
      </c>
      <c r="GO27" s="652" t="s">
        <v>232</v>
      </c>
      <c r="GP27" s="652" t="s">
        <v>232</v>
      </c>
      <c r="GQ27" s="652" t="s">
        <v>232</v>
      </c>
      <c r="GR27" s="652" t="s">
        <v>232</v>
      </c>
      <c r="GS27" s="652" t="s">
        <v>232</v>
      </c>
      <c r="GT27" s="652" t="s">
        <v>232</v>
      </c>
      <c r="GU27" s="652" t="s">
        <v>232</v>
      </c>
      <c r="GV27" s="652" t="s">
        <v>232</v>
      </c>
      <c r="GW27" s="652" t="s">
        <v>232</v>
      </c>
      <c r="GX27" s="652" t="s">
        <v>232</v>
      </c>
      <c r="GY27" s="652" t="s">
        <v>232</v>
      </c>
      <c r="GZ27" s="652" t="s">
        <v>232</v>
      </c>
      <c r="HA27" s="652" t="s">
        <v>232</v>
      </c>
      <c r="HB27" s="652" t="s">
        <v>232</v>
      </c>
      <c r="HC27" s="652" t="s">
        <v>232</v>
      </c>
      <c r="HD27" s="652" t="s">
        <v>232</v>
      </c>
      <c r="HE27" s="652" t="s">
        <v>232</v>
      </c>
      <c r="HF27" s="652" t="s">
        <v>232</v>
      </c>
      <c r="HG27" s="652" t="s">
        <v>232</v>
      </c>
      <c r="HH27" s="652" t="s">
        <v>232</v>
      </c>
      <c r="HI27" s="652" t="s">
        <v>232</v>
      </c>
      <c r="HJ27" s="652" t="s">
        <v>232</v>
      </c>
      <c r="HK27" s="652" t="s">
        <v>232</v>
      </c>
      <c r="HL27" s="652" t="s">
        <v>232</v>
      </c>
      <c r="HM27" s="652" t="s">
        <v>232</v>
      </c>
      <c r="HN27" s="652" t="s">
        <v>232</v>
      </c>
      <c r="HO27" s="652" t="s">
        <v>232</v>
      </c>
      <c r="HP27" s="652" t="s">
        <v>232</v>
      </c>
      <c r="HQ27" s="652" t="s">
        <v>232</v>
      </c>
      <c r="HR27" s="652" t="s">
        <v>232</v>
      </c>
      <c r="HS27" s="652" t="s">
        <v>232</v>
      </c>
      <c r="HT27" s="652" t="s">
        <v>232</v>
      </c>
      <c r="HU27" s="652" t="s">
        <v>232</v>
      </c>
      <c r="HV27" s="652" t="s">
        <v>232</v>
      </c>
      <c r="HW27" s="652" t="s">
        <v>232</v>
      </c>
      <c r="HX27" s="652" t="s">
        <v>232</v>
      </c>
      <c r="HY27" s="652" t="s">
        <v>232</v>
      </c>
      <c r="HZ27" s="652" t="s">
        <v>232</v>
      </c>
      <c r="IA27" s="652" t="s">
        <v>232</v>
      </c>
      <c r="IB27" s="652" t="s">
        <v>232</v>
      </c>
      <c r="IC27" s="652" t="s">
        <v>232</v>
      </c>
      <c r="ID27" s="652" t="s">
        <v>232</v>
      </c>
      <c r="IE27" s="652" t="s">
        <v>232</v>
      </c>
      <c r="IF27" s="652" t="s">
        <v>232</v>
      </c>
      <c r="IG27" s="652" t="s">
        <v>232</v>
      </c>
      <c r="IH27" s="652" t="s">
        <v>232</v>
      </c>
      <c r="II27" s="652" t="s">
        <v>232</v>
      </c>
      <c r="IJ27" s="652" t="s">
        <v>232</v>
      </c>
      <c r="IK27" s="652" t="s">
        <v>232</v>
      </c>
      <c r="IL27" s="652" t="s">
        <v>232</v>
      </c>
      <c r="IM27" s="652" t="s">
        <v>232</v>
      </c>
      <c r="IN27" s="652" t="s">
        <v>232</v>
      </c>
      <c r="IO27" s="652" t="s">
        <v>232</v>
      </c>
      <c r="IP27" s="652" t="s">
        <v>232</v>
      </c>
      <c r="IQ27" s="652" t="s">
        <v>232</v>
      </c>
    </row>
    <row r="28" spans="1:251" ht="12.75" customHeight="1" x14ac:dyDescent="0.25">
      <c r="A28" s="652" t="s">
        <v>232</v>
      </c>
      <c r="B28" s="652" t="s">
        <v>232</v>
      </c>
      <c r="C28" s="651"/>
      <c r="D28" s="651"/>
      <c r="E28" s="651"/>
      <c r="F28" s="651"/>
      <c r="G28" s="651"/>
      <c r="H28" s="651"/>
      <c r="I28" s="651"/>
      <c r="J28" s="651"/>
      <c r="K28" s="651"/>
      <c r="L28" s="651"/>
      <c r="M28" s="651"/>
      <c r="N28" s="651"/>
      <c r="O28" s="651"/>
      <c r="P28" s="651"/>
      <c r="Q28" s="651"/>
      <c r="R28" s="651"/>
      <c r="S28" s="651"/>
      <c r="T28" s="651"/>
      <c r="U28" s="651"/>
      <c r="V28" s="651"/>
      <c r="W28" s="651"/>
      <c r="X28" s="651"/>
      <c r="Y28" s="651"/>
      <c r="Z28" s="652" t="s">
        <v>232</v>
      </c>
      <c r="AA28" s="651"/>
      <c r="AB28" s="651"/>
      <c r="AC28" s="651"/>
      <c r="AD28" s="651"/>
      <c r="AE28" s="651"/>
      <c r="AF28" s="651"/>
      <c r="AG28" s="651"/>
      <c r="AH28" s="651"/>
      <c r="AI28" s="901"/>
      <c r="AJ28" s="901"/>
      <c r="AK28" s="901"/>
      <c r="AL28" s="651"/>
      <c r="AM28" s="651"/>
      <c r="AN28" s="651"/>
      <c r="AO28" s="651"/>
      <c r="AP28" s="651"/>
      <c r="AQ28" s="651"/>
      <c r="AR28" s="651"/>
      <c r="AS28" s="651"/>
      <c r="AT28" s="651"/>
      <c r="AU28" s="652" t="s">
        <v>232</v>
      </c>
      <c r="AV28" s="652" t="s">
        <v>232</v>
      </c>
      <c r="AW28" s="652" t="s">
        <v>232</v>
      </c>
      <c r="AX28" s="652" t="s">
        <v>232</v>
      </c>
      <c r="AY28" s="652" t="s">
        <v>232</v>
      </c>
      <c r="AZ28" s="652" t="s">
        <v>232</v>
      </c>
      <c r="BA28" s="652" t="s">
        <v>232</v>
      </c>
      <c r="BB28" s="652" t="s">
        <v>232</v>
      </c>
      <c r="BC28" s="652" t="s">
        <v>232</v>
      </c>
      <c r="BD28" s="652" t="s">
        <v>232</v>
      </c>
      <c r="BE28" s="652" t="s">
        <v>232</v>
      </c>
      <c r="BF28" s="652" t="s">
        <v>232</v>
      </c>
      <c r="BG28" s="652" t="s">
        <v>232</v>
      </c>
      <c r="BH28" s="652" t="s">
        <v>232</v>
      </c>
      <c r="BI28" s="652" t="s">
        <v>232</v>
      </c>
      <c r="BJ28" s="652" t="s">
        <v>232</v>
      </c>
      <c r="BK28" s="651"/>
      <c r="BL28" s="652" t="s">
        <v>232</v>
      </c>
      <c r="BM28" s="652" t="s">
        <v>232</v>
      </c>
      <c r="BN28" s="652" t="s">
        <v>232</v>
      </c>
      <c r="BO28" s="652" t="s">
        <v>232</v>
      </c>
      <c r="BP28" s="652" t="s">
        <v>232</v>
      </c>
      <c r="BQ28" s="652" t="s">
        <v>232</v>
      </c>
      <c r="BR28" s="652" t="s">
        <v>232</v>
      </c>
      <c r="BS28" s="652" t="s">
        <v>232</v>
      </c>
      <c r="BT28" s="652" t="s">
        <v>232</v>
      </c>
      <c r="BU28" s="652" t="s">
        <v>232</v>
      </c>
      <c r="BV28" s="652" t="s">
        <v>232</v>
      </c>
      <c r="BW28" s="652" t="s">
        <v>232</v>
      </c>
      <c r="BX28" s="652" t="s">
        <v>232</v>
      </c>
      <c r="BY28" s="652" t="s">
        <v>232</v>
      </c>
      <c r="BZ28" s="652" t="s">
        <v>232</v>
      </c>
      <c r="CA28" s="652" t="s">
        <v>232</v>
      </c>
      <c r="CB28" s="652" t="s">
        <v>232</v>
      </c>
      <c r="CC28" s="652" t="s">
        <v>232</v>
      </c>
      <c r="CD28" s="652" t="s">
        <v>232</v>
      </c>
      <c r="CE28" s="652" t="s">
        <v>232</v>
      </c>
      <c r="CF28" s="652" t="s">
        <v>232</v>
      </c>
      <c r="CG28" s="652" t="s">
        <v>232</v>
      </c>
      <c r="CH28" s="652" t="s">
        <v>232</v>
      </c>
      <c r="CI28" s="652" t="s">
        <v>232</v>
      </c>
      <c r="CJ28" s="652" t="s">
        <v>232</v>
      </c>
      <c r="CK28" s="652" t="s">
        <v>232</v>
      </c>
      <c r="CL28" s="652" t="s">
        <v>232</v>
      </c>
      <c r="CM28" s="652" t="s">
        <v>232</v>
      </c>
      <c r="CN28" s="652" t="s">
        <v>232</v>
      </c>
      <c r="CO28" s="652" t="s">
        <v>232</v>
      </c>
      <c r="CP28" s="652" t="s">
        <v>232</v>
      </c>
      <c r="CQ28" s="652" t="s">
        <v>232</v>
      </c>
      <c r="CR28" s="652" t="s">
        <v>232</v>
      </c>
      <c r="CS28" s="652" t="s">
        <v>232</v>
      </c>
      <c r="CT28" s="652" t="s">
        <v>232</v>
      </c>
      <c r="CU28" s="652" t="s">
        <v>232</v>
      </c>
      <c r="CV28" s="652" t="s">
        <v>232</v>
      </c>
      <c r="CW28" s="652" t="s">
        <v>232</v>
      </c>
      <c r="CX28" s="652" t="s">
        <v>232</v>
      </c>
      <c r="CY28" s="652" t="s">
        <v>232</v>
      </c>
      <c r="CZ28" s="652" t="s">
        <v>232</v>
      </c>
      <c r="DA28" s="652" t="s">
        <v>232</v>
      </c>
      <c r="DB28" s="652" t="s">
        <v>232</v>
      </c>
      <c r="DC28" s="652" t="s">
        <v>232</v>
      </c>
      <c r="DD28" s="652" t="s">
        <v>232</v>
      </c>
      <c r="DE28" s="652" t="s">
        <v>232</v>
      </c>
      <c r="DF28" s="652" t="s">
        <v>232</v>
      </c>
      <c r="DG28" s="652" t="s">
        <v>232</v>
      </c>
      <c r="DH28" s="652" t="s">
        <v>232</v>
      </c>
      <c r="DI28" s="652" t="s">
        <v>232</v>
      </c>
      <c r="DJ28" s="652" t="s">
        <v>232</v>
      </c>
      <c r="DK28" s="652" t="s">
        <v>232</v>
      </c>
      <c r="DL28" s="652" t="s">
        <v>232</v>
      </c>
      <c r="DM28" s="652" t="s">
        <v>232</v>
      </c>
      <c r="DN28" s="652" t="s">
        <v>232</v>
      </c>
      <c r="DO28" s="652" t="s">
        <v>232</v>
      </c>
      <c r="DP28" s="652" t="s">
        <v>232</v>
      </c>
      <c r="DQ28" s="652" t="s">
        <v>232</v>
      </c>
      <c r="DR28" s="652" t="s">
        <v>232</v>
      </c>
      <c r="DS28" s="652" t="s">
        <v>232</v>
      </c>
      <c r="DT28" s="652" t="s">
        <v>232</v>
      </c>
      <c r="DU28" s="652" t="s">
        <v>232</v>
      </c>
      <c r="DV28" s="652" t="s">
        <v>232</v>
      </c>
      <c r="DW28" s="652" t="s">
        <v>232</v>
      </c>
      <c r="DX28" s="652" t="s">
        <v>232</v>
      </c>
      <c r="DY28" s="652" t="s">
        <v>232</v>
      </c>
      <c r="DZ28" s="652" t="s">
        <v>232</v>
      </c>
      <c r="EA28" s="652" t="s">
        <v>232</v>
      </c>
      <c r="EB28" s="652" t="s">
        <v>232</v>
      </c>
      <c r="EC28" s="652" t="s">
        <v>232</v>
      </c>
      <c r="ED28" s="652" t="s">
        <v>232</v>
      </c>
      <c r="EE28" s="652" t="s">
        <v>232</v>
      </c>
      <c r="EF28" s="652" t="s">
        <v>232</v>
      </c>
      <c r="EG28" s="652" t="s">
        <v>232</v>
      </c>
      <c r="EH28" s="652" t="s">
        <v>232</v>
      </c>
      <c r="EI28" s="652" t="s">
        <v>232</v>
      </c>
      <c r="EJ28" s="652" t="s">
        <v>232</v>
      </c>
      <c r="EK28" s="652" t="s">
        <v>232</v>
      </c>
      <c r="EL28" s="652" t="s">
        <v>232</v>
      </c>
      <c r="EM28" s="652" t="s">
        <v>232</v>
      </c>
      <c r="EN28" s="652" t="s">
        <v>232</v>
      </c>
      <c r="EO28" s="652" t="s">
        <v>232</v>
      </c>
      <c r="EP28" s="652" t="s">
        <v>232</v>
      </c>
      <c r="EQ28" s="652" t="s">
        <v>232</v>
      </c>
      <c r="ER28" s="652" t="s">
        <v>232</v>
      </c>
      <c r="ES28" s="652" t="s">
        <v>232</v>
      </c>
      <c r="ET28" s="652" t="s">
        <v>232</v>
      </c>
      <c r="EU28" s="652" t="s">
        <v>232</v>
      </c>
      <c r="EV28" s="652" t="s">
        <v>232</v>
      </c>
      <c r="EW28" s="652" t="s">
        <v>232</v>
      </c>
      <c r="EX28" s="652" t="s">
        <v>232</v>
      </c>
      <c r="EY28" s="652" t="s">
        <v>232</v>
      </c>
      <c r="EZ28" s="652" t="s">
        <v>232</v>
      </c>
      <c r="FA28" s="652" t="s">
        <v>232</v>
      </c>
      <c r="FB28" s="652" t="s">
        <v>232</v>
      </c>
      <c r="FC28" s="652" t="s">
        <v>232</v>
      </c>
      <c r="FD28" s="652" t="s">
        <v>232</v>
      </c>
      <c r="FE28" s="652" t="s">
        <v>232</v>
      </c>
      <c r="FF28" s="652" t="s">
        <v>232</v>
      </c>
      <c r="FG28" s="652" t="s">
        <v>232</v>
      </c>
      <c r="FH28" s="652" t="s">
        <v>232</v>
      </c>
      <c r="FI28" s="652" t="s">
        <v>232</v>
      </c>
      <c r="FJ28" s="652" t="s">
        <v>232</v>
      </c>
      <c r="FK28" s="652" t="s">
        <v>232</v>
      </c>
      <c r="FL28" s="652" t="s">
        <v>232</v>
      </c>
      <c r="FM28" s="652" t="s">
        <v>232</v>
      </c>
      <c r="FN28" s="652" t="s">
        <v>232</v>
      </c>
      <c r="FO28" s="652" t="s">
        <v>232</v>
      </c>
      <c r="FP28" s="652" t="s">
        <v>232</v>
      </c>
      <c r="FQ28" s="652" t="s">
        <v>232</v>
      </c>
      <c r="FR28" s="652" t="s">
        <v>232</v>
      </c>
      <c r="FS28" s="652" t="s">
        <v>232</v>
      </c>
      <c r="FT28" s="652" t="s">
        <v>232</v>
      </c>
      <c r="FU28" s="652" t="s">
        <v>232</v>
      </c>
      <c r="FV28" s="652" t="s">
        <v>232</v>
      </c>
      <c r="FW28" s="652" t="s">
        <v>232</v>
      </c>
      <c r="FX28" s="652" t="s">
        <v>232</v>
      </c>
      <c r="FY28" s="652" t="s">
        <v>232</v>
      </c>
      <c r="FZ28" s="652" t="s">
        <v>232</v>
      </c>
      <c r="GA28" s="652" t="s">
        <v>232</v>
      </c>
      <c r="GB28" s="652" t="s">
        <v>232</v>
      </c>
      <c r="GC28" s="652" t="s">
        <v>232</v>
      </c>
      <c r="GD28" s="652" t="s">
        <v>232</v>
      </c>
      <c r="GE28" s="652" t="s">
        <v>232</v>
      </c>
      <c r="GF28" s="652" t="s">
        <v>232</v>
      </c>
      <c r="GG28" s="652" t="s">
        <v>232</v>
      </c>
      <c r="GH28" s="652" t="s">
        <v>232</v>
      </c>
      <c r="GI28" s="652" t="s">
        <v>232</v>
      </c>
      <c r="GJ28" s="652" t="s">
        <v>232</v>
      </c>
      <c r="GK28" s="652" t="s">
        <v>232</v>
      </c>
      <c r="GL28" s="652" t="s">
        <v>232</v>
      </c>
      <c r="GM28" s="652" t="s">
        <v>232</v>
      </c>
      <c r="GN28" s="652" t="s">
        <v>232</v>
      </c>
      <c r="GO28" s="652" t="s">
        <v>232</v>
      </c>
      <c r="GP28" s="652" t="s">
        <v>232</v>
      </c>
      <c r="GQ28" s="652" t="s">
        <v>232</v>
      </c>
      <c r="GR28" s="652" t="s">
        <v>232</v>
      </c>
      <c r="GS28" s="652" t="s">
        <v>232</v>
      </c>
      <c r="GT28" s="652" t="s">
        <v>232</v>
      </c>
      <c r="GU28" s="652" t="s">
        <v>232</v>
      </c>
      <c r="GV28" s="652" t="s">
        <v>232</v>
      </c>
      <c r="GW28" s="652" t="s">
        <v>232</v>
      </c>
      <c r="GX28" s="652" t="s">
        <v>232</v>
      </c>
      <c r="GY28" s="652" t="s">
        <v>232</v>
      </c>
      <c r="GZ28" s="652" t="s">
        <v>232</v>
      </c>
      <c r="HA28" s="652" t="s">
        <v>232</v>
      </c>
      <c r="HB28" s="652" t="s">
        <v>232</v>
      </c>
      <c r="HC28" s="652" t="s">
        <v>232</v>
      </c>
      <c r="HD28" s="652" t="s">
        <v>232</v>
      </c>
      <c r="HE28" s="652" t="s">
        <v>232</v>
      </c>
      <c r="HF28" s="652" t="s">
        <v>232</v>
      </c>
      <c r="HG28" s="652" t="s">
        <v>232</v>
      </c>
      <c r="HH28" s="652" t="s">
        <v>232</v>
      </c>
      <c r="HI28" s="652" t="s">
        <v>232</v>
      </c>
      <c r="HJ28" s="652" t="s">
        <v>232</v>
      </c>
      <c r="HK28" s="652" t="s">
        <v>232</v>
      </c>
      <c r="HL28" s="652" t="s">
        <v>232</v>
      </c>
      <c r="HM28" s="652" t="s">
        <v>232</v>
      </c>
      <c r="HN28" s="652" t="s">
        <v>232</v>
      </c>
      <c r="HO28" s="652" t="s">
        <v>232</v>
      </c>
      <c r="HP28" s="652" t="s">
        <v>232</v>
      </c>
      <c r="HQ28" s="652" t="s">
        <v>232</v>
      </c>
      <c r="HR28" s="652" t="s">
        <v>232</v>
      </c>
      <c r="HS28" s="652" t="s">
        <v>232</v>
      </c>
      <c r="HT28" s="652" t="s">
        <v>232</v>
      </c>
      <c r="HU28" s="652" t="s">
        <v>232</v>
      </c>
      <c r="HV28" s="652" t="s">
        <v>232</v>
      </c>
      <c r="HW28" s="652" t="s">
        <v>232</v>
      </c>
      <c r="HX28" s="652" t="s">
        <v>232</v>
      </c>
      <c r="HY28" s="652" t="s">
        <v>232</v>
      </c>
      <c r="HZ28" s="652" t="s">
        <v>232</v>
      </c>
      <c r="IA28" s="652" t="s">
        <v>232</v>
      </c>
      <c r="IB28" s="652" t="s">
        <v>232</v>
      </c>
      <c r="IC28" s="652" t="s">
        <v>232</v>
      </c>
      <c r="ID28" s="652" t="s">
        <v>232</v>
      </c>
      <c r="IE28" s="652" t="s">
        <v>232</v>
      </c>
      <c r="IF28" s="652" t="s">
        <v>232</v>
      </c>
      <c r="IG28" s="652" t="s">
        <v>232</v>
      </c>
      <c r="IH28" s="652" t="s">
        <v>232</v>
      </c>
      <c r="II28" s="652" t="s">
        <v>232</v>
      </c>
      <c r="IJ28" s="652" t="s">
        <v>232</v>
      </c>
      <c r="IK28" s="652" t="s">
        <v>232</v>
      </c>
      <c r="IL28" s="652" t="s">
        <v>232</v>
      </c>
      <c r="IM28" s="652" t="s">
        <v>232</v>
      </c>
      <c r="IN28" s="652" t="s">
        <v>232</v>
      </c>
      <c r="IO28" s="652" t="s">
        <v>232</v>
      </c>
      <c r="IP28" s="652" t="s">
        <v>232</v>
      </c>
      <c r="IQ28" s="652" t="s">
        <v>232</v>
      </c>
    </row>
    <row r="29" spans="1:251" ht="12.75" customHeight="1" x14ac:dyDescent="0.25">
      <c r="A29" s="652" t="s">
        <v>232</v>
      </c>
      <c r="B29" s="652" t="s">
        <v>232</v>
      </c>
      <c r="C29" s="651"/>
      <c r="D29" s="651"/>
      <c r="E29" s="651"/>
      <c r="F29" s="651"/>
      <c r="G29" s="651"/>
      <c r="H29" s="651"/>
      <c r="I29" s="651"/>
      <c r="J29" s="651"/>
      <c r="K29" s="651"/>
      <c r="L29" s="651"/>
      <c r="M29" s="651"/>
      <c r="N29" s="651"/>
      <c r="O29" s="651"/>
      <c r="P29" s="651"/>
      <c r="Q29" s="651"/>
      <c r="R29" s="651"/>
      <c r="S29" s="651"/>
      <c r="T29" s="651"/>
      <c r="U29" s="651"/>
      <c r="V29" s="651"/>
      <c r="W29" s="651"/>
      <c r="X29" s="651"/>
      <c r="Y29" s="651"/>
      <c r="Z29" s="652" t="s">
        <v>232</v>
      </c>
      <c r="AA29" s="651"/>
      <c r="AB29" s="651"/>
      <c r="AC29" s="651"/>
      <c r="AD29" s="651"/>
      <c r="AE29" s="651"/>
      <c r="AF29" s="651"/>
      <c r="AG29" s="651"/>
      <c r="AH29" s="651"/>
      <c r="AI29" s="901"/>
      <c r="AJ29" s="901"/>
      <c r="AK29" s="901"/>
      <c r="AL29" s="651"/>
      <c r="AM29" s="651"/>
      <c r="AN29" s="651"/>
      <c r="AO29" s="651"/>
      <c r="AP29" s="651"/>
      <c r="AQ29" s="651"/>
      <c r="AR29" s="651"/>
      <c r="AS29" s="651"/>
      <c r="AT29" s="651"/>
      <c r="AU29" s="652" t="s">
        <v>232</v>
      </c>
      <c r="AV29" s="652" t="s">
        <v>232</v>
      </c>
      <c r="AW29" s="652" t="s">
        <v>232</v>
      </c>
      <c r="AX29" s="652" t="s">
        <v>232</v>
      </c>
      <c r="AY29" s="652" t="s">
        <v>232</v>
      </c>
      <c r="AZ29" s="652" t="s">
        <v>232</v>
      </c>
      <c r="BA29" s="652" t="s">
        <v>232</v>
      </c>
      <c r="BB29" s="652" t="s">
        <v>232</v>
      </c>
      <c r="BC29" s="652" t="s">
        <v>232</v>
      </c>
      <c r="BD29" s="652" t="s">
        <v>232</v>
      </c>
      <c r="BE29" s="652" t="s">
        <v>232</v>
      </c>
      <c r="BF29" s="652" t="s">
        <v>232</v>
      </c>
      <c r="BG29" s="652" t="s">
        <v>232</v>
      </c>
      <c r="BH29" s="652" t="s">
        <v>232</v>
      </c>
      <c r="BI29" s="652" t="s">
        <v>232</v>
      </c>
      <c r="BJ29" s="652" t="s">
        <v>232</v>
      </c>
      <c r="BK29" s="651"/>
      <c r="BL29" s="652" t="s">
        <v>232</v>
      </c>
      <c r="BM29" s="652" t="s">
        <v>232</v>
      </c>
      <c r="BN29" s="652" t="s">
        <v>232</v>
      </c>
      <c r="BO29" s="652" t="s">
        <v>232</v>
      </c>
      <c r="BP29" s="652" t="s">
        <v>232</v>
      </c>
      <c r="BQ29" s="652" t="s">
        <v>232</v>
      </c>
      <c r="BR29" s="652" t="s">
        <v>232</v>
      </c>
      <c r="BS29" s="652" t="s">
        <v>232</v>
      </c>
      <c r="BT29" s="652" t="s">
        <v>232</v>
      </c>
      <c r="BU29" s="652" t="s">
        <v>232</v>
      </c>
      <c r="BV29" s="652" t="s">
        <v>232</v>
      </c>
      <c r="BW29" s="652" t="s">
        <v>232</v>
      </c>
      <c r="BX29" s="652" t="s">
        <v>232</v>
      </c>
      <c r="BY29" s="652" t="s">
        <v>232</v>
      </c>
      <c r="BZ29" s="652" t="s">
        <v>232</v>
      </c>
      <c r="CA29" s="652" t="s">
        <v>232</v>
      </c>
      <c r="CB29" s="652" t="s">
        <v>232</v>
      </c>
      <c r="CC29" s="652" t="s">
        <v>232</v>
      </c>
      <c r="CD29" s="652" t="s">
        <v>232</v>
      </c>
      <c r="CE29" s="652" t="s">
        <v>232</v>
      </c>
      <c r="CF29" s="652" t="s">
        <v>232</v>
      </c>
      <c r="CG29" s="652" t="s">
        <v>232</v>
      </c>
      <c r="CH29" s="652" t="s">
        <v>232</v>
      </c>
      <c r="CI29" s="652" t="s">
        <v>232</v>
      </c>
      <c r="CJ29" s="652" t="s">
        <v>232</v>
      </c>
      <c r="CK29" s="652" t="s">
        <v>232</v>
      </c>
      <c r="CL29" s="652" t="s">
        <v>232</v>
      </c>
      <c r="CM29" s="652" t="s">
        <v>232</v>
      </c>
      <c r="CN29" s="652" t="s">
        <v>232</v>
      </c>
      <c r="CO29" s="652" t="s">
        <v>232</v>
      </c>
      <c r="CP29" s="652" t="s">
        <v>232</v>
      </c>
      <c r="CQ29" s="652" t="s">
        <v>232</v>
      </c>
      <c r="CR29" s="652" t="s">
        <v>232</v>
      </c>
      <c r="CS29" s="652" t="s">
        <v>232</v>
      </c>
      <c r="CT29" s="652" t="s">
        <v>232</v>
      </c>
      <c r="CU29" s="652" t="s">
        <v>232</v>
      </c>
      <c r="CV29" s="652" t="s">
        <v>232</v>
      </c>
      <c r="CW29" s="652" t="s">
        <v>232</v>
      </c>
      <c r="CX29" s="652" t="s">
        <v>232</v>
      </c>
      <c r="CY29" s="652" t="s">
        <v>232</v>
      </c>
      <c r="CZ29" s="652" t="s">
        <v>232</v>
      </c>
      <c r="DA29" s="652" t="s">
        <v>232</v>
      </c>
      <c r="DB29" s="652" t="s">
        <v>232</v>
      </c>
      <c r="DC29" s="652" t="s">
        <v>232</v>
      </c>
      <c r="DD29" s="652" t="s">
        <v>232</v>
      </c>
      <c r="DE29" s="652" t="s">
        <v>232</v>
      </c>
      <c r="DF29" s="652" t="s">
        <v>232</v>
      </c>
      <c r="DG29" s="652" t="s">
        <v>232</v>
      </c>
      <c r="DH29" s="652" t="s">
        <v>232</v>
      </c>
      <c r="DI29" s="652" t="s">
        <v>232</v>
      </c>
      <c r="DJ29" s="652" t="s">
        <v>232</v>
      </c>
      <c r="DK29" s="652" t="s">
        <v>232</v>
      </c>
      <c r="DL29" s="652" t="s">
        <v>232</v>
      </c>
      <c r="DM29" s="652" t="s">
        <v>232</v>
      </c>
      <c r="DN29" s="652" t="s">
        <v>232</v>
      </c>
      <c r="DO29" s="652" t="s">
        <v>232</v>
      </c>
      <c r="DP29" s="652" t="s">
        <v>232</v>
      </c>
      <c r="DQ29" s="652" t="s">
        <v>232</v>
      </c>
      <c r="DR29" s="652" t="s">
        <v>232</v>
      </c>
      <c r="DS29" s="652" t="s">
        <v>232</v>
      </c>
      <c r="DT29" s="652" t="s">
        <v>232</v>
      </c>
      <c r="DU29" s="652" t="s">
        <v>232</v>
      </c>
      <c r="DV29" s="652" t="s">
        <v>232</v>
      </c>
      <c r="DW29" s="652" t="s">
        <v>232</v>
      </c>
      <c r="DX29" s="652" t="s">
        <v>232</v>
      </c>
      <c r="DY29" s="652" t="s">
        <v>232</v>
      </c>
      <c r="DZ29" s="652" t="s">
        <v>232</v>
      </c>
      <c r="EA29" s="652" t="s">
        <v>232</v>
      </c>
      <c r="EB29" s="652" t="s">
        <v>232</v>
      </c>
      <c r="EC29" s="652" t="s">
        <v>232</v>
      </c>
      <c r="ED29" s="652" t="s">
        <v>232</v>
      </c>
      <c r="EE29" s="652" t="s">
        <v>232</v>
      </c>
      <c r="EF29" s="652" t="s">
        <v>232</v>
      </c>
      <c r="EG29" s="652" t="s">
        <v>232</v>
      </c>
      <c r="EH29" s="652" t="s">
        <v>232</v>
      </c>
      <c r="EI29" s="652" t="s">
        <v>232</v>
      </c>
      <c r="EJ29" s="652" t="s">
        <v>232</v>
      </c>
      <c r="EK29" s="652" t="s">
        <v>232</v>
      </c>
      <c r="EL29" s="652" t="s">
        <v>232</v>
      </c>
      <c r="EM29" s="652" t="s">
        <v>232</v>
      </c>
      <c r="EN29" s="652" t="s">
        <v>232</v>
      </c>
      <c r="EO29" s="652" t="s">
        <v>232</v>
      </c>
      <c r="EP29" s="652" t="s">
        <v>232</v>
      </c>
      <c r="EQ29" s="652" t="s">
        <v>232</v>
      </c>
      <c r="ER29" s="652" t="s">
        <v>232</v>
      </c>
      <c r="ES29" s="652" t="s">
        <v>232</v>
      </c>
      <c r="ET29" s="652" t="s">
        <v>232</v>
      </c>
      <c r="EU29" s="652" t="s">
        <v>232</v>
      </c>
      <c r="EV29" s="652" t="s">
        <v>232</v>
      </c>
      <c r="EW29" s="652" t="s">
        <v>232</v>
      </c>
      <c r="EX29" s="652" t="s">
        <v>232</v>
      </c>
      <c r="EY29" s="652" t="s">
        <v>232</v>
      </c>
      <c r="EZ29" s="652" t="s">
        <v>232</v>
      </c>
      <c r="FA29" s="652" t="s">
        <v>232</v>
      </c>
      <c r="FB29" s="652" t="s">
        <v>232</v>
      </c>
      <c r="FC29" s="652" t="s">
        <v>232</v>
      </c>
      <c r="FD29" s="652" t="s">
        <v>232</v>
      </c>
      <c r="FE29" s="652" t="s">
        <v>232</v>
      </c>
      <c r="FF29" s="652" t="s">
        <v>232</v>
      </c>
      <c r="FG29" s="652" t="s">
        <v>232</v>
      </c>
      <c r="FH29" s="652" t="s">
        <v>232</v>
      </c>
      <c r="FI29" s="652" t="s">
        <v>232</v>
      </c>
      <c r="FJ29" s="652" t="s">
        <v>232</v>
      </c>
      <c r="FK29" s="652" t="s">
        <v>232</v>
      </c>
      <c r="FL29" s="652" t="s">
        <v>232</v>
      </c>
      <c r="FM29" s="652" t="s">
        <v>232</v>
      </c>
      <c r="FN29" s="652" t="s">
        <v>232</v>
      </c>
      <c r="FO29" s="652" t="s">
        <v>232</v>
      </c>
      <c r="FP29" s="652" t="s">
        <v>232</v>
      </c>
      <c r="FQ29" s="652" t="s">
        <v>232</v>
      </c>
      <c r="FR29" s="652" t="s">
        <v>232</v>
      </c>
      <c r="FS29" s="652" t="s">
        <v>232</v>
      </c>
      <c r="FT29" s="652" t="s">
        <v>232</v>
      </c>
      <c r="FU29" s="652" t="s">
        <v>232</v>
      </c>
      <c r="FV29" s="652" t="s">
        <v>232</v>
      </c>
      <c r="FW29" s="652" t="s">
        <v>232</v>
      </c>
      <c r="FX29" s="652" t="s">
        <v>232</v>
      </c>
      <c r="FY29" s="652" t="s">
        <v>232</v>
      </c>
      <c r="FZ29" s="652" t="s">
        <v>232</v>
      </c>
      <c r="GA29" s="652" t="s">
        <v>232</v>
      </c>
      <c r="GB29" s="652" t="s">
        <v>232</v>
      </c>
      <c r="GC29" s="652" t="s">
        <v>232</v>
      </c>
      <c r="GD29" s="652" t="s">
        <v>232</v>
      </c>
      <c r="GE29" s="652" t="s">
        <v>232</v>
      </c>
      <c r="GF29" s="652" t="s">
        <v>232</v>
      </c>
      <c r="GG29" s="652" t="s">
        <v>232</v>
      </c>
      <c r="GH29" s="652" t="s">
        <v>232</v>
      </c>
      <c r="GI29" s="652" t="s">
        <v>232</v>
      </c>
      <c r="GJ29" s="652" t="s">
        <v>232</v>
      </c>
      <c r="GK29" s="652" t="s">
        <v>232</v>
      </c>
      <c r="GL29" s="652" t="s">
        <v>232</v>
      </c>
      <c r="GM29" s="652" t="s">
        <v>232</v>
      </c>
      <c r="GN29" s="652" t="s">
        <v>232</v>
      </c>
      <c r="GO29" s="652" t="s">
        <v>232</v>
      </c>
      <c r="GP29" s="652" t="s">
        <v>232</v>
      </c>
      <c r="GQ29" s="652" t="s">
        <v>232</v>
      </c>
      <c r="GR29" s="652" t="s">
        <v>232</v>
      </c>
      <c r="GS29" s="652" t="s">
        <v>232</v>
      </c>
      <c r="GT29" s="652" t="s">
        <v>232</v>
      </c>
      <c r="GU29" s="652" t="s">
        <v>232</v>
      </c>
      <c r="GV29" s="652" t="s">
        <v>232</v>
      </c>
      <c r="GW29" s="652" t="s">
        <v>232</v>
      </c>
      <c r="GX29" s="652" t="s">
        <v>232</v>
      </c>
      <c r="GY29" s="652" t="s">
        <v>232</v>
      </c>
      <c r="GZ29" s="652" t="s">
        <v>232</v>
      </c>
      <c r="HA29" s="652" t="s">
        <v>232</v>
      </c>
      <c r="HB29" s="652" t="s">
        <v>232</v>
      </c>
      <c r="HC29" s="652" t="s">
        <v>232</v>
      </c>
      <c r="HD29" s="652" t="s">
        <v>232</v>
      </c>
      <c r="HE29" s="652" t="s">
        <v>232</v>
      </c>
      <c r="HF29" s="652" t="s">
        <v>232</v>
      </c>
      <c r="HG29" s="652" t="s">
        <v>232</v>
      </c>
      <c r="HH29" s="652" t="s">
        <v>232</v>
      </c>
      <c r="HI29" s="652" t="s">
        <v>232</v>
      </c>
      <c r="HJ29" s="652" t="s">
        <v>232</v>
      </c>
      <c r="HK29" s="652" t="s">
        <v>232</v>
      </c>
      <c r="HL29" s="652" t="s">
        <v>232</v>
      </c>
      <c r="HM29" s="652" t="s">
        <v>232</v>
      </c>
      <c r="HN29" s="652" t="s">
        <v>232</v>
      </c>
      <c r="HO29" s="652" t="s">
        <v>232</v>
      </c>
      <c r="HP29" s="652" t="s">
        <v>232</v>
      </c>
      <c r="HQ29" s="652" t="s">
        <v>232</v>
      </c>
      <c r="HR29" s="652" t="s">
        <v>232</v>
      </c>
      <c r="HS29" s="652" t="s">
        <v>232</v>
      </c>
      <c r="HT29" s="652" t="s">
        <v>232</v>
      </c>
      <c r="HU29" s="652" t="s">
        <v>232</v>
      </c>
      <c r="HV29" s="652" t="s">
        <v>232</v>
      </c>
      <c r="HW29" s="652" t="s">
        <v>232</v>
      </c>
      <c r="HX29" s="652" t="s">
        <v>232</v>
      </c>
      <c r="HY29" s="652" t="s">
        <v>232</v>
      </c>
      <c r="HZ29" s="652" t="s">
        <v>232</v>
      </c>
      <c r="IA29" s="652" t="s">
        <v>232</v>
      </c>
      <c r="IB29" s="652" t="s">
        <v>232</v>
      </c>
      <c r="IC29" s="652" t="s">
        <v>232</v>
      </c>
      <c r="ID29" s="652" t="s">
        <v>232</v>
      </c>
      <c r="IE29" s="652" t="s">
        <v>232</v>
      </c>
      <c r="IF29" s="652" t="s">
        <v>232</v>
      </c>
      <c r="IG29" s="652" t="s">
        <v>232</v>
      </c>
      <c r="IH29" s="652" t="s">
        <v>232</v>
      </c>
      <c r="II29" s="652" t="s">
        <v>232</v>
      </c>
      <c r="IJ29" s="652" t="s">
        <v>232</v>
      </c>
      <c r="IK29" s="652" t="s">
        <v>232</v>
      </c>
      <c r="IL29" s="652" t="s">
        <v>232</v>
      </c>
      <c r="IM29" s="652" t="s">
        <v>232</v>
      </c>
      <c r="IN29" s="652" t="s">
        <v>232</v>
      </c>
      <c r="IO29" s="652" t="s">
        <v>232</v>
      </c>
      <c r="IP29" s="652" t="s">
        <v>232</v>
      </c>
      <c r="IQ29" s="652" t="s">
        <v>232</v>
      </c>
    </row>
    <row r="30" spans="1:251" ht="12.75" customHeight="1" x14ac:dyDescent="0.25">
      <c r="A30" s="652" t="s">
        <v>232</v>
      </c>
      <c r="B30" s="652" t="s">
        <v>232</v>
      </c>
      <c r="C30" s="651"/>
      <c r="D30" s="651"/>
      <c r="E30" s="651"/>
      <c r="F30" s="651"/>
      <c r="G30" s="651"/>
      <c r="H30" s="651"/>
      <c r="I30" s="651"/>
      <c r="J30" s="651"/>
      <c r="K30" s="651"/>
      <c r="L30" s="651"/>
      <c r="M30" s="651"/>
      <c r="N30" s="651"/>
      <c r="O30" s="651"/>
      <c r="P30" s="651"/>
      <c r="Q30" s="651"/>
      <c r="R30" s="651"/>
      <c r="S30" s="651"/>
      <c r="T30" s="651"/>
      <c r="U30" s="651"/>
      <c r="V30" s="651"/>
      <c r="W30" s="651"/>
      <c r="X30" s="651"/>
      <c r="Y30" s="651"/>
      <c r="Z30" s="652" t="s">
        <v>232</v>
      </c>
      <c r="AA30" s="651"/>
      <c r="AB30" s="651"/>
      <c r="AC30" s="651"/>
      <c r="AD30" s="651"/>
      <c r="AE30" s="651"/>
      <c r="AF30" s="651"/>
      <c r="AG30" s="651"/>
      <c r="AH30" s="651"/>
      <c r="AI30" s="901"/>
      <c r="AJ30" s="901"/>
      <c r="AK30" s="901"/>
      <c r="AL30" s="651"/>
      <c r="AM30" s="651"/>
      <c r="AN30" s="651"/>
      <c r="AO30" s="651"/>
      <c r="AP30" s="651"/>
      <c r="AQ30" s="651"/>
      <c r="AR30" s="651"/>
      <c r="AS30" s="651"/>
      <c r="AT30" s="651"/>
      <c r="AU30" s="652" t="s">
        <v>232</v>
      </c>
      <c r="AV30" s="652" t="s">
        <v>232</v>
      </c>
      <c r="AW30" s="652" t="s">
        <v>232</v>
      </c>
      <c r="AX30" s="652" t="s">
        <v>232</v>
      </c>
      <c r="AY30" s="652" t="s">
        <v>232</v>
      </c>
      <c r="AZ30" s="652" t="s">
        <v>232</v>
      </c>
      <c r="BA30" s="652" t="s">
        <v>232</v>
      </c>
      <c r="BB30" s="652" t="s">
        <v>232</v>
      </c>
      <c r="BC30" s="652" t="s">
        <v>232</v>
      </c>
      <c r="BD30" s="652" t="s">
        <v>232</v>
      </c>
      <c r="BE30" s="652" t="s">
        <v>232</v>
      </c>
      <c r="BF30" s="652" t="s">
        <v>232</v>
      </c>
      <c r="BG30" s="652" t="s">
        <v>232</v>
      </c>
      <c r="BH30" s="652" t="s">
        <v>232</v>
      </c>
      <c r="BI30" s="652" t="s">
        <v>232</v>
      </c>
      <c r="BJ30" s="652" t="s">
        <v>232</v>
      </c>
      <c r="BK30" s="651"/>
      <c r="BL30" s="652" t="s">
        <v>232</v>
      </c>
      <c r="BM30" s="652" t="s">
        <v>232</v>
      </c>
      <c r="BN30" s="652" t="s">
        <v>232</v>
      </c>
      <c r="BO30" s="652" t="s">
        <v>232</v>
      </c>
      <c r="BP30" s="652" t="s">
        <v>232</v>
      </c>
      <c r="BQ30" s="652" t="s">
        <v>232</v>
      </c>
      <c r="BR30" s="652" t="s">
        <v>232</v>
      </c>
      <c r="BS30" s="652" t="s">
        <v>232</v>
      </c>
      <c r="BT30" s="652" t="s">
        <v>232</v>
      </c>
      <c r="BU30" s="652" t="s">
        <v>232</v>
      </c>
      <c r="BV30" s="652" t="s">
        <v>232</v>
      </c>
      <c r="BW30" s="652" t="s">
        <v>232</v>
      </c>
      <c r="BX30" s="652" t="s">
        <v>232</v>
      </c>
      <c r="BY30" s="652" t="s">
        <v>232</v>
      </c>
      <c r="BZ30" s="652" t="s">
        <v>232</v>
      </c>
      <c r="CA30" s="652" t="s">
        <v>232</v>
      </c>
      <c r="CB30" s="652" t="s">
        <v>232</v>
      </c>
      <c r="CC30" s="652" t="s">
        <v>232</v>
      </c>
      <c r="CD30" s="652" t="s">
        <v>232</v>
      </c>
      <c r="CE30" s="652" t="s">
        <v>232</v>
      </c>
      <c r="CF30" s="652" t="s">
        <v>232</v>
      </c>
      <c r="CG30" s="652" t="s">
        <v>232</v>
      </c>
      <c r="CH30" s="652" t="s">
        <v>232</v>
      </c>
      <c r="CI30" s="652" t="s">
        <v>232</v>
      </c>
      <c r="CJ30" s="652" t="s">
        <v>232</v>
      </c>
      <c r="CK30" s="652" t="s">
        <v>232</v>
      </c>
      <c r="CL30" s="652" t="s">
        <v>232</v>
      </c>
      <c r="CM30" s="652" t="s">
        <v>232</v>
      </c>
      <c r="CN30" s="652" t="s">
        <v>232</v>
      </c>
      <c r="CO30" s="652" t="s">
        <v>232</v>
      </c>
      <c r="CP30" s="652" t="s">
        <v>232</v>
      </c>
      <c r="CQ30" s="652" t="s">
        <v>232</v>
      </c>
      <c r="CR30" s="652" t="s">
        <v>232</v>
      </c>
      <c r="CS30" s="652" t="s">
        <v>232</v>
      </c>
      <c r="CT30" s="652" t="s">
        <v>232</v>
      </c>
      <c r="CU30" s="652" t="s">
        <v>232</v>
      </c>
      <c r="CV30" s="652" t="s">
        <v>232</v>
      </c>
      <c r="CW30" s="652" t="s">
        <v>232</v>
      </c>
      <c r="CX30" s="652" t="s">
        <v>232</v>
      </c>
      <c r="CY30" s="652" t="s">
        <v>232</v>
      </c>
      <c r="CZ30" s="652" t="s">
        <v>232</v>
      </c>
      <c r="DA30" s="652" t="s">
        <v>232</v>
      </c>
      <c r="DB30" s="652" t="s">
        <v>232</v>
      </c>
      <c r="DC30" s="652" t="s">
        <v>232</v>
      </c>
      <c r="DD30" s="652" t="s">
        <v>232</v>
      </c>
      <c r="DE30" s="652" t="s">
        <v>232</v>
      </c>
      <c r="DF30" s="652" t="s">
        <v>232</v>
      </c>
      <c r="DG30" s="652" t="s">
        <v>232</v>
      </c>
      <c r="DH30" s="652" t="s">
        <v>232</v>
      </c>
      <c r="DI30" s="652" t="s">
        <v>232</v>
      </c>
      <c r="DJ30" s="652" t="s">
        <v>232</v>
      </c>
      <c r="DK30" s="652" t="s">
        <v>232</v>
      </c>
      <c r="DL30" s="652" t="s">
        <v>232</v>
      </c>
      <c r="DM30" s="652" t="s">
        <v>232</v>
      </c>
      <c r="DN30" s="652" t="s">
        <v>232</v>
      </c>
      <c r="DO30" s="652" t="s">
        <v>232</v>
      </c>
      <c r="DP30" s="652" t="s">
        <v>232</v>
      </c>
      <c r="DQ30" s="652" t="s">
        <v>232</v>
      </c>
      <c r="DR30" s="652" t="s">
        <v>232</v>
      </c>
      <c r="DS30" s="652" t="s">
        <v>232</v>
      </c>
      <c r="DT30" s="652" t="s">
        <v>232</v>
      </c>
      <c r="DU30" s="652" t="s">
        <v>232</v>
      </c>
      <c r="DV30" s="652" t="s">
        <v>232</v>
      </c>
      <c r="DW30" s="652" t="s">
        <v>232</v>
      </c>
      <c r="DX30" s="652" t="s">
        <v>232</v>
      </c>
      <c r="DY30" s="652" t="s">
        <v>232</v>
      </c>
      <c r="DZ30" s="652" t="s">
        <v>232</v>
      </c>
      <c r="EA30" s="652" t="s">
        <v>232</v>
      </c>
      <c r="EB30" s="652" t="s">
        <v>232</v>
      </c>
      <c r="EC30" s="652" t="s">
        <v>232</v>
      </c>
      <c r="ED30" s="652" t="s">
        <v>232</v>
      </c>
      <c r="EE30" s="652" t="s">
        <v>232</v>
      </c>
      <c r="EF30" s="652" t="s">
        <v>232</v>
      </c>
      <c r="EG30" s="652" t="s">
        <v>232</v>
      </c>
      <c r="EH30" s="652" t="s">
        <v>232</v>
      </c>
      <c r="EI30" s="652" t="s">
        <v>232</v>
      </c>
      <c r="EJ30" s="652" t="s">
        <v>232</v>
      </c>
      <c r="EK30" s="652" t="s">
        <v>232</v>
      </c>
      <c r="EL30" s="652" t="s">
        <v>232</v>
      </c>
      <c r="EM30" s="652" t="s">
        <v>232</v>
      </c>
      <c r="EN30" s="652" t="s">
        <v>232</v>
      </c>
      <c r="EO30" s="652" t="s">
        <v>232</v>
      </c>
      <c r="EP30" s="652" t="s">
        <v>232</v>
      </c>
      <c r="EQ30" s="652" t="s">
        <v>232</v>
      </c>
      <c r="ER30" s="652" t="s">
        <v>232</v>
      </c>
      <c r="ES30" s="652" t="s">
        <v>232</v>
      </c>
      <c r="ET30" s="652" t="s">
        <v>232</v>
      </c>
      <c r="EU30" s="652" t="s">
        <v>232</v>
      </c>
      <c r="EV30" s="652" t="s">
        <v>232</v>
      </c>
      <c r="EW30" s="652" t="s">
        <v>232</v>
      </c>
      <c r="EX30" s="652" t="s">
        <v>232</v>
      </c>
      <c r="EY30" s="652" t="s">
        <v>232</v>
      </c>
      <c r="EZ30" s="652" t="s">
        <v>232</v>
      </c>
      <c r="FA30" s="652" t="s">
        <v>232</v>
      </c>
      <c r="FB30" s="652" t="s">
        <v>232</v>
      </c>
      <c r="FC30" s="652" t="s">
        <v>232</v>
      </c>
      <c r="FD30" s="652" t="s">
        <v>232</v>
      </c>
      <c r="FE30" s="652" t="s">
        <v>232</v>
      </c>
      <c r="FF30" s="652" t="s">
        <v>232</v>
      </c>
      <c r="FG30" s="652" t="s">
        <v>232</v>
      </c>
      <c r="FH30" s="652" t="s">
        <v>232</v>
      </c>
      <c r="FI30" s="652" t="s">
        <v>232</v>
      </c>
      <c r="FJ30" s="652" t="s">
        <v>232</v>
      </c>
      <c r="FK30" s="652" t="s">
        <v>232</v>
      </c>
      <c r="FL30" s="652" t="s">
        <v>232</v>
      </c>
      <c r="FM30" s="652" t="s">
        <v>232</v>
      </c>
      <c r="FN30" s="652" t="s">
        <v>232</v>
      </c>
      <c r="FO30" s="652" t="s">
        <v>232</v>
      </c>
      <c r="FP30" s="652" t="s">
        <v>232</v>
      </c>
      <c r="FQ30" s="652" t="s">
        <v>232</v>
      </c>
      <c r="FR30" s="652" t="s">
        <v>232</v>
      </c>
      <c r="FS30" s="652" t="s">
        <v>232</v>
      </c>
      <c r="FT30" s="652" t="s">
        <v>232</v>
      </c>
      <c r="FU30" s="652" t="s">
        <v>232</v>
      </c>
      <c r="FV30" s="652" t="s">
        <v>232</v>
      </c>
      <c r="FW30" s="652" t="s">
        <v>232</v>
      </c>
      <c r="FX30" s="652" t="s">
        <v>232</v>
      </c>
      <c r="FY30" s="652" t="s">
        <v>232</v>
      </c>
      <c r="FZ30" s="652" t="s">
        <v>232</v>
      </c>
      <c r="GA30" s="652" t="s">
        <v>232</v>
      </c>
      <c r="GB30" s="652" t="s">
        <v>232</v>
      </c>
      <c r="GC30" s="652" t="s">
        <v>232</v>
      </c>
      <c r="GD30" s="652" t="s">
        <v>232</v>
      </c>
      <c r="GE30" s="652" t="s">
        <v>232</v>
      </c>
      <c r="GF30" s="652" t="s">
        <v>232</v>
      </c>
      <c r="GG30" s="652" t="s">
        <v>232</v>
      </c>
      <c r="GH30" s="652" t="s">
        <v>232</v>
      </c>
      <c r="GI30" s="652" t="s">
        <v>232</v>
      </c>
      <c r="GJ30" s="652" t="s">
        <v>232</v>
      </c>
      <c r="GK30" s="652" t="s">
        <v>232</v>
      </c>
      <c r="GL30" s="652" t="s">
        <v>232</v>
      </c>
      <c r="GM30" s="652" t="s">
        <v>232</v>
      </c>
      <c r="GN30" s="652" t="s">
        <v>232</v>
      </c>
      <c r="GO30" s="652" t="s">
        <v>232</v>
      </c>
      <c r="GP30" s="652" t="s">
        <v>232</v>
      </c>
      <c r="GQ30" s="652" t="s">
        <v>232</v>
      </c>
      <c r="GR30" s="652" t="s">
        <v>232</v>
      </c>
      <c r="GS30" s="652" t="s">
        <v>232</v>
      </c>
      <c r="GT30" s="652" t="s">
        <v>232</v>
      </c>
      <c r="GU30" s="652" t="s">
        <v>232</v>
      </c>
      <c r="GV30" s="652" t="s">
        <v>232</v>
      </c>
      <c r="GW30" s="652" t="s">
        <v>232</v>
      </c>
      <c r="GX30" s="652" t="s">
        <v>232</v>
      </c>
      <c r="GY30" s="652" t="s">
        <v>232</v>
      </c>
      <c r="GZ30" s="652" t="s">
        <v>232</v>
      </c>
      <c r="HA30" s="652" t="s">
        <v>232</v>
      </c>
      <c r="HB30" s="652" t="s">
        <v>232</v>
      </c>
      <c r="HC30" s="652" t="s">
        <v>232</v>
      </c>
      <c r="HD30" s="652" t="s">
        <v>232</v>
      </c>
      <c r="HE30" s="652" t="s">
        <v>232</v>
      </c>
      <c r="HF30" s="652" t="s">
        <v>232</v>
      </c>
      <c r="HG30" s="652" t="s">
        <v>232</v>
      </c>
      <c r="HH30" s="652" t="s">
        <v>232</v>
      </c>
      <c r="HI30" s="652" t="s">
        <v>232</v>
      </c>
      <c r="HJ30" s="652" t="s">
        <v>232</v>
      </c>
      <c r="HK30" s="652" t="s">
        <v>232</v>
      </c>
      <c r="HL30" s="652" t="s">
        <v>232</v>
      </c>
      <c r="HM30" s="652" t="s">
        <v>232</v>
      </c>
      <c r="HN30" s="652" t="s">
        <v>232</v>
      </c>
      <c r="HO30" s="652" t="s">
        <v>232</v>
      </c>
      <c r="HP30" s="652" t="s">
        <v>232</v>
      </c>
      <c r="HQ30" s="652" t="s">
        <v>232</v>
      </c>
      <c r="HR30" s="652" t="s">
        <v>232</v>
      </c>
      <c r="HS30" s="652" t="s">
        <v>232</v>
      </c>
      <c r="HT30" s="652" t="s">
        <v>232</v>
      </c>
      <c r="HU30" s="652" t="s">
        <v>232</v>
      </c>
      <c r="HV30" s="652" t="s">
        <v>232</v>
      </c>
      <c r="HW30" s="652" t="s">
        <v>232</v>
      </c>
      <c r="HX30" s="652" t="s">
        <v>232</v>
      </c>
      <c r="HY30" s="652" t="s">
        <v>232</v>
      </c>
      <c r="HZ30" s="652" t="s">
        <v>232</v>
      </c>
      <c r="IA30" s="652" t="s">
        <v>232</v>
      </c>
      <c r="IB30" s="652" t="s">
        <v>232</v>
      </c>
      <c r="IC30" s="652" t="s">
        <v>232</v>
      </c>
      <c r="ID30" s="652" t="s">
        <v>232</v>
      </c>
      <c r="IE30" s="652" t="s">
        <v>232</v>
      </c>
      <c r="IF30" s="652" t="s">
        <v>232</v>
      </c>
      <c r="IG30" s="652" t="s">
        <v>232</v>
      </c>
      <c r="IH30" s="652" t="s">
        <v>232</v>
      </c>
      <c r="II30" s="652" t="s">
        <v>232</v>
      </c>
      <c r="IJ30" s="652" t="s">
        <v>232</v>
      </c>
      <c r="IK30" s="652" t="s">
        <v>232</v>
      </c>
      <c r="IL30" s="652" t="s">
        <v>232</v>
      </c>
      <c r="IM30" s="652" t="s">
        <v>232</v>
      </c>
      <c r="IN30" s="652" t="s">
        <v>232</v>
      </c>
      <c r="IO30" s="652" t="s">
        <v>232</v>
      </c>
      <c r="IP30" s="652" t="s">
        <v>232</v>
      </c>
      <c r="IQ30" s="652" t="s">
        <v>232</v>
      </c>
    </row>
    <row r="31" spans="1:251" ht="12.75" customHeight="1" x14ac:dyDescent="0.25">
      <c r="A31" s="652" t="s">
        <v>232</v>
      </c>
      <c r="B31" s="652" t="s">
        <v>232</v>
      </c>
      <c r="C31" s="651"/>
      <c r="D31" s="651"/>
      <c r="E31" s="651"/>
      <c r="F31" s="651"/>
      <c r="G31" s="651"/>
      <c r="H31" s="651"/>
      <c r="I31" s="651"/>
      <c r="J31" s="651"/>
      <c r="K31" s="651"/>
      <c r="L31" s="651"/>
      <c r="M31" s="651"/>
      <c r="N31" s="651"/>
      <c r="O31" s="651"/>
      <c r="P31" s="651"/>
      <c r="Q31" s="651"/>
      <c r="R31" s="651"/>
      <c r="S31" s="651"/>
      <c r="T31" s="651"/>
      <c r="U31" s="651"/>
      <c r="V31" s="651"/>
      <c r="W31" s="651"/>
      <c r="X31" s="651"/>
      <c r="Y31" s="651"/>
      <c r="Z31" s="652" t="s">
        <v>232</v>
      </c>
      <c r="AA31" s="651"/>
      <c r="AB31" s="651"/>
      <c r="AC31" s="651"/>
      <c r="AD31" s="651"/>
      <c r="AE31" s="651"/>
      <c r="AF31" s="651"/>
      <c r="AG31" s="651"/>
      <c r="AH31" s="651"/>
      <c r="AI31" s="901"/>
      <c r="AJ31" s="901"/>
      <c r="AK31" s="901"/>
      <c r="AL31" s="651"/>
      <c r="AM31" s="651"/>
      <c r="AN31" s="651"/>
      <c r="AO31" s="651"/>
      <c r="AP31" s="651"/>
      <c r="AQ31" s="651"/>
      <c r="AR31" s="651"/>
      <c r="AS31" s="651"/>
      <c r="AT31" s="651"/>
      <c r="AU31" s="652" t="s">
        <v>232</v>
      </c>
      <c r="AV31" s="652" t="s">
        <v>232</v>
      </c>
      <c r="AW31" s="652" t="s">
        <v>232</v>
      </c>
      <c r="AX31" s="652" t="s">
        <v>232</v>
      </c>
      <c r="AY31" s="652" t="s">
        <v>232</v>
      </c>
      <c r="AZ31" s="652" t="s">
        <v>232</v>
      </c>
      <c r="BA31" s="652" t="s">
        <v>232</v>
      </c>
      <c r="BB31" s="652" t="s">
        <v>232</v>
      </c>
      <c r="BC31" s="652" t="s">
        <v>232</v>
      </c>
      <c r="BD31" s="652" t="s">
        <v>232</v>
      </c>
      <c r="BE31" s="652" t="s">
        <v>232</v>
      </c>
      <c r="BF31" s="652" t="s">
        <v>232</v>
      </c>
      <c r="BG31" s="652" t="s">
        <v>232</v>
      </c>
      <c r="BH31" s="652" t="s">
        <v>232</v>
      </c>
      <c r="BI31" s="652" t="s">
        <v>232</v>
      </c>
      <c r="BJ31" s="652" t="s">
        <v>232</v>
      </c>
      <c r="BK31" s="651"/>
      <c r="BL31" s="652" t="s">
        <v>232</v>
      </c>
      <c r="BM31" s="652" t="s">
        <v>232</v>
      </c>
      <c r="BN31" s="652" t="s">
        <v>232</v>
      </c>
      <c r="BO31" s="652" t="s">
        <v>232</v>
      </c>
      <c r="BP31" s="652" t="s">
        <v>232</v>
      </c>
      <c r="BQ31" s="652" t="s">
        <v>232</v>
      </c>
      <c r="BR31" s="652" t="s">
        <v>232</v>
      </c>
      <c r="BS31" s="652" t="s">
        <v>232</v>
      </c>
      <c r="BT31" s="652" t="s">
        <v>232</v>
      </c>
      <c r="BU31" s="652" t="s">
        <v>232</v>
      </c>
      <c r="BV31" s="652" t="s">
        <v>232</v>
      </c>
      <c r="BW31" s="652" t="s">
        <v>232</v>
      </c>
      <c r="BX31" s="652" t="s">
        <v>232</v>
      </c>
      <c r="BY31" s="652" t="s">
        <v>232</v>
      </c>
      <c r="BZ31" s="652" t="s">
        <v>232</v>
      </c>
      <c r="CA31" s="652" t="s">
        <v>232</v>
      </c>
      <c r="CB31" s="652" t="s">
        <v>232</v>
      </c>
      <c r="CC31" s="652" t="s">
        <v>232</v>
      </c>
      <c r="CD31" s="652" t="s">
        <v>232</v>
      </c>
      <c r="CE31" s="652" t="s">
        <v>232</v>
      </c>
      <c r="CF31" s="652" t="s">
        <v>232</v>
      </c>
      <c r="CG31" s="652" t="s">
        <v>232</v>
      </c>
      <c r="CH31" s="652" t="s">
        <v>232</v>
      </c>
      <c r="CI31" s="652" t="s">
        <v>232</v>
      </c>
      <c r="CJ31" s="652" t="s">
        <v>232</v>
      </c>
      <c r="CK31" s="652" t="s">
        <v>232</v>
      </c>
      <c r="CL31" s="652" t="s">
        <v>232</v>
      </c>
      <c r="CM31" s="652" t="s">
        <v>232</v>
      </c>
      <c r="CN31" s="652" t="s">
        <v>232</v>
      </c>
      <c r="CO31" s="652" t="s">
        <v>232</v>
      </c>
      <c r="CP31" s="652" t="s">
        <v>232</v>
      </c>
      <c r="CQ31" s="652" t="s">
        <v>232</v>
      </c>
      <c r="CR31" s="652" t="s">
        <v>232</v>
      </c>
      <c r="CS31" s="652" t="s">
        <v>232</v>
      </c>
      <c r="CT31" s="652" t="s">
        <v>232</v>
      </c>
      <c r="CU31" s="652" t="s">
        <v>232</v>
      </c>
      <c r="CV31" s="652" t="s">
        <v>232</v>
      </c>
      <c r="CW31" s="652" t="s">
        <v>232</v>
      </c>
      <c r="CX31" s="652" t="s">
        <v>232</v>
      </c>
      <c r="CY31" s="652" t="s">
        <v>232</v>
      </c>
      <c r="CZ31" s="652" t="s">
        <v>232</v>
      </c>
      <c r="DA31" s="652" t="s">
        <v>232</v>
      </c>
      <c r="DB31" s="652" t="s">
        <v>232</v>
      </c>
      <c r="DC31" s="652" t="s">
        <v>232</v>
      </c>
      <c r="DD31" s="652" t="s">
        <v>232</v>
      </c>
      <c r="DE31" s="652" t="s">
        <v>232</v>
      </c>
      <c r="DF31" s="652" t="s">
        <v>232</v>
      </c>
      <c r="DG31" s="652" t="s">
        <v>232</v>
      </c>
      <c r="DH31" s="652" t="s">
        <v>232</v>
      </c>
      <c r="DI31" s="652" t="s">
        <v>232</v>
      </c>
      <c r="DJ31" s="652" t="s">
        <v>232</v>
      </c>
      <c r="DK31" s="652" t="s">
        <v>232</v>
      </c>
      <c r="DL31" s="652" t="s">
        <v>232</v>
      </c>
      <c r="DM31" s="652" t="s">
        <v>232</v>
      </c>
      <c r="DN31" s="652" t="s">
        <v>232</v>
      </c>
      <c r="DO31" s="652" t="s">
        <v>232</v>
      </c>
      <c r="DP31" s="652" t="s">
        <v>232</v>
      </c>
      <c r="DQ31" s="652" t="s">
        <v>232</v>
      </c>
      <c r="DR31" s="652" t="s">
        <v>232</v>
      </c>
      <c r="DS31" s="652" t="s">
        <v>232</v>
      </c>
      <c r="DT31" s="652" t="s">
        <v>232</v>
      </c>
      <c r="DU31" s="652" t="s">
        <v>232</v>
      </c>
      <c r="DV31" s="652" t="s">
        <v>232</v>
      </c>
      <c r="DW31" s="652" t="s">
        <v>232</v>
      </c>
      <c r="DX31" s="652" t="s">
        <v>232</v>
      </c>
      <c r="DY31" s="652" t="s">
        <v>232</v>
      </c>
      <c r="DZ31" s="652" t="s">
        <v>232</v>
      </c>
      <c r="EA31" s="652" t="s">
        <v>232</v>
      </c>
      <c r="EB31" s="652" t="s">
        <v>232</v>
      </c>
      <c r="EC31" s="652" t="s">
        <v>232</v>
      </c>
      <c r="ED31" s="652" t="s">
        <v>232</v>
      </c>
      <c r="EE31" s="652" t="s">
        <v>232</v>
      </c>
      <c r="EF31" s="652" t="s">
        <v>232</v>
      </c>
      <c r="EG31" s="652" t="s">
        <v>232</v>
      </c>
      <c r="EH31" s="652" t="s">
        <v>232</v>
      </c>
      <c r="EI31" s="652" t="s">
        <v>232</v>
      </c>
      <c r="EJ31" s="652" t="s">
        <v>232</v>
      </c>
      <c r="EK31" s="652" t="s">
        <v>232</v>
      </c>
      <c r="EL31" s="652" t="s">
        <v>232</v>
      </c>
      <c r="EM31" s="652" t="s">
        <v>232</v>
      </c>
      <c r="EN31" s="652" t="s">
        <v>232</v>
      </c>
      <c r="EO31" s="652" t="s">
        <v>232</v>
      </c>
      <c r="EP31" s="652" t="s">
        <v>232</v>
      </c>
      <c r="EQ31" s="652" t="s">
        <v>232</v>
      </c>
      <c r="ER31" s="652" t="s">
        <v>232</v>
      </c>
      <c r="ES31" s="652" t="s">
        <v>232</v>
      </c>
      <c r="ET31" s="652" t="s">
        <v>232</v>
      </c>
      <c r="EU31" s="652" t="s">
        <v>232</v>
      </c>
      <c r="EV31" s="652" t="s">
        <v>232</v>
      </c>
      <c r="EW31" s="652" t="s">
        <v>232</v>
      </c>
      <c r="EX31" s="652" t="s">
        <v>232</v>
      </c>
      <c r="EY31" s="652" t="s">
        <v>232</v>
      </c>
      <c r="EZ31" s="652" t="s">
        <v>232</v>
      </c>
      <c r="FA31" s="652" t="s">
        <v>232</v>
      </c>
      <c r="FB31" s="652" t="s">
        <v>232</v>
      </c>
      <c r="FC31" s="652" t="s">
        <v>232</v>
      </c>
      <c r="FD31" s="652" t="s">
        <v>232</v>
      </c>
      <c r="FE31" s="652" t="s">
        <v>232</v>
      </c>
      <c r="FF31" s="652" t="s">
        <v>232</v>
      </c>
      <c r="FG31" s="652" t="s">
        <v>232</v>
      </c>
      <c r="FH31" s="652" t="s">
        <v>232</v>
      </c>
      <c r="FI31" s="652" t="s">
        <v>232</v>
      </c>
      <c r="FJ31" s="652" t="s">
        <v>232</v>
      </c>
      <c r="FK31" s="652" t="s">
        <v>232</v>
      </c>
      <c r="FL31" s="652" t="s">
        <v>232</v>
      </c>
      <c r="FM31" s="652" t="s">
        <v>232</v>
      </c>
      <c r="FN31" s="652" t="s">
        <v>232</v>
      </c>
      <c r="FO31" s="652" t="s">
        <v>232</v>
      </c>
      <c r="FP31" s="652" t="s">
        <v>232</v>
      </c>
      <c r="FQ31" s="652" t="s">
        <v>232</v>
      </c>
      <c r="FR31" s="652" t="s">
        <v>232</v>
      </c>
      <c r="FS31" s="652" t="s">
        <v>232</v>
      </c>
      <c r="FT31" s="652" t="s">
        <v>232</v>
      </c>
      <c r="FU31" s="652" t="s">
        <v>232</v>
      </c>
      <c r="FV31" s="652" t="s">
        <v>232</v>
      </c>
      <c r="FW31" s="652" t="s">
        <v>232</v>
      </c>
      <c r="FX31" s="652" t="s">
        <v>232</v>
      </c>
      <c r="FY31" s="652" t="s">
        <v>232</v>
      </c>
      <c r="FZ31" s="652" t="s">
        <v>232</v>
      </c>
      <c r="GA31" s="652" t="s">
        <v>232</v>
      </c>
      <c r="GB31" s="652" t="s">
        <v>232</v>
      </c>
      <c r="GC31" s="652" t="s">
        <v>232</v>
      </c>
      <c r="GD31" s="652" t="s">
        <v>232</v>
      </c>
      <c r="GE31" s="652" t="s">
        <v>232</v>
      </c>
      <c r="GF31" s="652" t="s">
        <v>232</v>
      </c>
      <c r="GG31" s="652" t="s">
        <v>232</v>
      </c>
      <c r="GH31" s="652" t="s">
        <v>232</v>
      </c>
      <c r="GI31" s="652" t="s">
        <v>232</v>
      </c>
      <c r="GJ31" s="652" t="s">
        <v>232</v>
      </c>
      <c r="GK31" s="652" t="s">
        <v>232</v>
      </c>
      <c r="GL31" s="652" t="s">
        <v>232</v>
      </c>
      <c r="GM31" s="652" t="s">
        <v>232</v>
      </c>
      <c r="GN31" s="652" t="s">
        <v>232</v>
      </c>
      <c r="GO31" s="652" t="s">
        <v>232</v>
      </c>
      <c r="GP31" s="652" t="s">
        <v>232</v>
      </c>
      <c r="GQ31" s="652" t="s">
        <v>232</v>
      </c>
      <c r="GR31" s="652" t="s">
        <v>232</v>
      </c>
      <c r="GS31" s="652" t="s">
        <v>232</v>
      </c>
      <c r="GT31" s="652" t="s">
        <v>232</v>
      </c>
      <c r="GU31" s="652" t="s">
        <v>232</v>
      </c>
      <c r="GV31" s="652" t="s">
        <v>232</v>
      </c>
      <c r="GW31" s="652" t="s">
        <v>232</v>
      </c>
      <c r="GX31" s="652" t="s">
        <v>232</v>
      </c>
      <c r="GY31" s="652" t="s">
        <v>232</v>
      </c>
      <c r="GZ31" s="652" t="s">
        <v>232</v>
      </c>
      <c r="HA31" s="652" t="s">
        <v>232</v>
      </c>
      <c r="HB31" s="652" t="s">
        <v>232</v>
      </c>
      <c r="HC31" s="652" t="s">
        <v>232</v>
      </c>
      <c r="HD31" s="652" t="s">
        <v>232</v>
      </c>
      <c r="HE31" s="652" t="s">
        <v>232</v>
      </c>
      <c r="HF31" s="652" t="s">
        <v>232</v>
      </c>
      <c r="HG31" s="652" t="s">
        <v>232</v>
      </c>
      <c r="HH31" s="652" t="s">
        <v>232</v>
      </c>
      <c r="HI31" s="652" t="s">
        <v>232</v>
      </c>
      <c r="HJ31" s="652" t="s">
        <v>232</v>
      </c>
      <c r="HK31" s="652" t="s">
        <v>232</v>
      </c>
      <c r="HL31" s="652" t="s">
        <v>232</v>
      </c>
      <c r="HM31" s="652" t="s">
        <v>232</v>
      </c>
      <c r="HN31" s="652" t="s">
        <v>232</v>
      </c>
      <c r="HO31" s="652" t="s">
        <v>232</v>
      </c>
      <c r="HP31" s="652" t="s">
        <v>232</v>
      </c>
      <c r="HQ31" s="652" t="s">
        <v>232</v>
      </c>
      <c r="HR31" s="652" t="s">
        <v>232</v>
      </c>
      <c r="HS31" s="652" t="s">
        <v>232</v>
      </c>
      <c r="HT31" s="652" t="s">
        <v>232</v>
      </c>
      <c r="HU31" s="652" t="s">
        <v>232</v>
      </c>
      <c r="HV31" s="652" t="s">
        <v>232</v>
      </c>
      <c r="HW31" s="652" t="s">
        <v>232</v>
      </c>
      <c r="HX31" s="652" t="s">
        <v>232</v>
      </c>
      <c r="HY31" s="652" t="s">
        <v>232</v>
      </c>
      <c r="HZ31" s="652" t="s">
        <v>232</v>
      </c>
      <c r="IA31" s="652" t="s">
        <v>232</v>
      </c>
      <c r="IB31" s="652" t="s">
        <v>232</v>
      </c>
      <c r="IC31" s="652" t="s">
        <v>232</v>
      </c>
      <c r="ID31" s="652" t="s">
        <v>232</v>
      </c>
      <c r="IE31" s="652" t="s">
        <v>232</v>
      </c>
      <c r="IF31" s="652" t="s">
        <v>232</v>
      </c>
      <c r="IG31" s="652" t="s">
        <v>232</v>
      </c>
      <c r="IH31" s="652" t="s">
        <v>232</v>
      </c>
      <c r="II31" s="652" t="s">
        <v>232</v>
      </c>
      <c r="IJ31" s="652" t="s">
        <v>232</v>
      </c>
      <c r="IK31" s="652" t="s">
        <v>232</v>
      </c>
      <c r="IL31" s="652" t="s">
        <v>232</v>
      </c>
      <c r="IM31" s="652" t="s">
        <v>232</v>
      </c>
      <c r="IN31" s="652" t="s">
        <v>232</v>
      </c>
      <c r="IO31" s="652" t="s">
        <v>232</v>
      </c>
      <c r="IP31" s="652" t="s">
        <v>232</v>
      </c>
      <c r="IQ31" s="652" t="s">
        <v>232</v>
      </c>
    </row>
    <row r="32" spans="1:251" ht="12.75" customHeight="1" x14ac:dyDescent="0.25">
      <c r="A32" s="652" t="s">
        <v>232</v>
      </c>
      <c r="B32" s="652" t="s">
        <v>232</v>
      </c>
      <c r="C32" s="651"/>
      <c r="D32" s="651"/>
      <c r="E32" s="651"/>
      <c r="F32" s="651"/>
      <c r="G32" s="651"/>
      <c r="H32" s="651"/>
      <c r="I32" s="651"/>
      <c r="J32" s="651"/>
      <c r="K32" s="651"/>
      <c r="L32" s="651"/>
      <c r="M32" s="651"/>
      <c r="N32" s="651"/>
      <c r="O32" s="651"/>
      <c r="P32" s="651"/>
      <c r="Q32" s="651"/>
      <c r="R32" s="651"/>
      <c r="S32" s="651"/>
      <c r="T32" s="651"/>
      <c r="U32" s="651"/>
      <c r="V32" s="651"/>
      <c r="W32" s="651"/>
      <c r="X32" s="651"/>
      <c r="Y32" s="651"/>
      <c r="Z32" s="652" t="s">
        <v>232</v>
      </c>
      <c r="AA32" s="651"/>
      <c r="AB32" s="651"/>
      <c r="AC32" s="651"/>
      <c r="AD32" s="651"/>
      <c r="AE32" s="651"/>
      <c r="AF32" s="651"/>
      <c r="AG32" s="651"/>
      <c r="AH32" s="651"/>
      <c r="AI32" s="651"/>
      <c r="AJ32" s="651"/>
      <c r="AK32" s="651"/>
      <c r="AL32" s="651"/>
      <c r="AM32" s="651"/>
      <c r="AN32" s="651"/>
      <c r="AO32" s="651"/>
      <c r="AP32" s="651"/>
      <c r="AQ32" s="651"/>
      <c r="AR32" s="651"/>
      <c r="AS32" s="651"/>
      <c r="AT32" s="651"/>
      <c r="AU32" s="652" t="s">
        <v>232</v>
      </c>
      <c r="AV32" s="652" t="s">
        <v>232</v>
      </c>
      <c r="AW32" s="652" t="s">
        <v>232</v>
      </c>
      <c r="AX32" s="652" t="s">
        <v>232</v>
      </c>
      <c r="AY32" s="652" t="s">
        <v>232</v>
      </c>
      <c r="AZ32" s="652" t="s">
        <v>232</v>
      </c>
      <c r="BA32" s="652" t="s">
        <v>232</v>
      </c>
      <c r="BB32" s="652" t="s">
        <v>232</v>
      </c>
      <c r="BC32" s="652" t="s">
        <v>232</v>
      </c>
      <c r="BD32" s="652" t="s">
        <v>232</v>
      </c>
      <c r="BE32" s="652" t="s">
        <v>232</v>
      </c>
      <c r="BF32" s="652" t="s">
        <v>232</v>
      </c>
      <c r="BG32" s="652" t="s">
        <v>232</v>
      </c>
      <c r="BH32" s="652" t="s">
        <v>232</v>
      </c>
      <c r="BI32" s="652" t="s">
        <v>232</v>
      </c>
      <c r="BJ32" s="652" t="s">
        <v>232</v>
      </c>
      <c r="BK32" s="651"/>
      <c r="BL32" s="652" t="s">
        <v>232</v>
      </c>
      <c r="BM32" s="652" t="s">
        <v>232</v>
      </c>
      <c r="BN32" s="652" t="s">
        <v>232</v>
      </c>
      <c r="BO32" s="652" t="s">
        <v>232</v>
      </c>
      <c r="BP32" s="652" t="s">
        <v>232</v>
      </c>
      <c r="BQ32" s="652" t="s">
        <v>232</v>
      </c>
      <c r="BR32" s="652" t="s">
        <v>232</v>
      </c>
      <c r="BS32" s="652" t="s">
        <v>232</v>
      </c>
      <c r="BT32" s="652" t="s">
        <v>232</v>
      </c>
      <c r="BU32" s="652" t="s">
        <v>232</v>
      </c>
      <c r="BV32" s="652" t="s">
        <v>232</v>
      </c>
      <c r="BW32" s="652" t="s">
        <v>232</v>
      </c>
      <c r="BX32" s="652" t="s">
        <v>232</v>
      </c>
      <c r="BY32" s="652" t="s">
        <v>232</v>
      </c>
      <c r="BZ32" s="652" t="s">
        <v>232</v>
      </c>
      <c r="CA32" s="652" t="s">
        <v>232</v>
      </c>
      <c r="CB32" s="652" t="s">
        <v>232</v>
      </c>
      <c r="CC32" s="652" t="s">
        <v>232</v>
      </c>
      <c r="CD32" s="652" t="s">
        <v>232</v>
      </c>
      <c r="CE32" s="652" t="s">
        <v>232</v>
      </c>
      <c r="CF32" s="652" t="s">
        <v>232</v>
      </c>
      <c r="CG32" s="652" t="s">
        <v>232</v>
      </c>
      <c r="CH32" s="652" t="s">
        <v>232</v>
      </c>
      <c r="CI32" s="652" t="s">
        <v>232</v>
      </c>
      <c r="CJ32" s="652" t="s">
        <v>232</v>
      </c>
      <c r="CK32" s="652" t="s">
        <v>232</v>
      </c>
      <c r="CL32" s="652" t="s">
        <v>232</v>
      </c>
      <c r="CM32" s="652" t="s">
        <v>232</v>
      </c>
      <c r="CN32" s="652" t="s">
        <v>232</v>
      </c>
      <c r="CO32" s="652" t="s">
        <v>232</v>
      </c>
      <c r="CP32" s="652" t="s">
        <v>232</v>
      </c>
      <c r="CQ32" s="652" t="s">
        <v>232</v>
      </c>
      <c r="CR32" s="652" t="s">
        <v>232</v>
      </c>
      <c r="CS32" s="652" t="s">
        <v>232</v>
      </c>
      <c r="CT32" s="652" t="s">
        <v>232</v>
      </c>
      <c r="CU32" s="652" t="s">
        <v>232</v>
      </c>
      <c r="CV32" s="652" t="s">
        <v>232</v>
      </c>
      <c r="CW32" s="652" t="s">
        <v>232</v>
      </c>
      <c r="CX32" s="652" t="s">
        <v>232</v>
      </c>
      <c r="CY32" s="652" t="s">
        <v>232</v>
      </c>
      <c r="CZ32" s="652" t="s">
        <v>232</v>
      </c>
      <c r="DA32" s="652" t="s">
        <v>232</v>
      </c>
      <c r="DB32" s="652" t="s">
        <v>232</v>
      </c>
      <c r="DC32" s="652" t="s">
        <v>232</v>
      </c>
      <c r="DD32" s="652" t="s">
        <v>232</v>
      </c>
      <c r="DE32" s="652" t="s">
        <v>232</v>
      </c>
      <c r="DF32" s="652" t="s">
        <v>232</v>
      </c>
      <c r="DG32" s="652" t="s">
        <v>232</v>
      </c>
      <c r="DH32" s="652" t="s">
        <v>232</v>
      </c>
      <c r="DI32" s="652" t="s">
        <v>232</v>
      </c>
      <c r="DJ32" s="652" t="s">
        <v>232</v>
      </c>
      <c r="DK32" s="652" t="s">
        <v>232</v>
      </c>
      <c r="DL32" s="652" t="s">
        <v>232</v>
      </c>
      <c r="DM32" s="652" t="s">
        <v>232</v>
      </c>
      <c r="DN32" s="652" t="s">
        <v>232</v>
      </c>
      <c r="DO32" s="652" t="s">
        <v>232</v>
      </c>
      <c r="DP32" s="652" t="s">
        <v>232</v>
      </c>
      <c r="DQ32" s="652" t="s">
        <v>232</v>
      </c>
      <c r="DR32" s="652" t="s">
        <v>232</v>
      </c>
      <c r="DS32" s="652" t="s">
        <v>232</v>
      </c>
      <c r="DT32" s="652" t="s">
        <v>232</v>
      </c>
      <c r="DU32" s="652" t="s">
        <v>232</v>
      </c>
      <c r="DV32" s="652" t="s">
        <v>232</v>
      </c>
      <c r="DW32" s="652" t="s">
        <v>232</v>
      </c>
      <c r="DX32" s="652" t="s">
        <v>232</v>
      </c>
      <c r="DY32" s="652" t="s">
        <v>232</v>
      </c>
      <c r="DZ32" s="652" t="s">
        <v>232</v>
      </c>
      <c r="EA32" s="652" t="s">
        <v>232</v>
      </c>
      <c r="EB32" s="652" t="s">
        <v>232</v>
      </c>
      <c r="EC32" s="652" t="s">
        <v>232</v>
      </c>
      <c r="ED32" s="652" t="s">
        <v>232</v>
      </c>
      <c r="EE32" s="652" t="s">
        <v>232</v>
      </c>
      <c r="EF32" s="652" t="s">
        <v>232</v>
      </c>
      <c r="EG32" s="652" t="s">
        <v>232</v>
      </c>
      <c r="EH32" s="652" t="s">
        <v>232</v>
      </c>
      <c r="EI32" s="652" t="s">
        <v>232</v>
      </c>
      <c r="EJ32" s="652" t="s">
        <v>232</v>
      </c>
      <c r="EK32" s="652" t="s">
        <v>232</v>
      </c>
      <c r="EL32" s="652" t="s">
        <v>232</v>
      </c>
      <c r="EM32" s="652" t="s">
        <v>232</v>
      </c>
      <c r="EN32" s="652" t="s">
        <v>232</v>
      </c>
      <c r="EO32" s="652" t="s">
        <v>232</v>
      </c>
      <c r="EP32" s="652" t="s">
        <v>232</v>
      </c>
      <c r="EQ32" s="652" t="s">
        <v>232</v>
      </c>
      <c r="ER32" s="652" t="s">
        <v>232</v>
      </c>
      <c r="ES32" s="652" t="s">
        <v>232</v>
      </c>
      <c r="ET32" s="652" t="s">
        <v>232</v>
      </c>
      <c r="EU32" s="652" t="s">
        <v>232</v>
      </c>
      <c r="EV32" s="652" t="s">
        <v>232</v>
      </c>
      <c r="EW32" s="652" t="s">
        <v>232</v>
      </c>
      <c r="EX32" s="652" t="s">
        <v>232</v>
      </c>
      <c r="EY32" s="652" t="s">
        <v>232</v>
      </c>
      <c r="EZ32" s="652" t="s">
        <v>232</v>
      </c>
      <c r="FA32" s="652" t="s">
        <v>232</v>
      </c>
      <c r="FB32" s="652" t="s">
        <v>232</v>
      </c>
      <c r="FC32" s="652" t="s">
        <v>232</v>
      </c>
      <c r="FD32" s="652" t="s">
        <v>232</v>
      </c>
      <c r="FE32" s="652" t="s">
        <v>232</v>
      </c>
      <c r="FF32" s="652" t="s">
        <v>232</v>
      </c>
      <c r="FG32" s="652" t="s">
        <v>232</v>
      </c>
      <c r="FH32" s="652" t="s">
        <v>232</v>
      </c>
      <c r="FI32" s="652" t="s">
        <v>232</v>
      </c>
      <c r="FJ32" s="652" t="s">
        <v>232</v>
      </c>
      <c r="FK32" s="652" t="s">
        <v>232</v>
      </c>
      <c r="FL32" s="652" t="s">
        <v>232</v>
      </c>
      <c r="FM32" s="652" t="s">
        <v>232</v>
      </c>
      <c r="FN32" s="652" t="s">
        <v>232</v>
      </c>
      <c r="FO32" s="652" t="s">
        <v>232</v>
      </c>
      <c r="FP32" s="652" t="s">
        <v>232</v>
      </c>
      <c r="FQ32" s="652" t="s">
        <v>232</v>
      </c>
      <c r="FR32" s="652" t="s">
        <v>232</v>
      </c>
      <c r="FS32" s="652" t="s">
        <v>232</v>
      </c>
      <c r="FT32" s="652" t="s">
        <v>232</v>
      </c>
      <c r="FU32" s="652" t="s">
        <v>232</v>
      </c>
      <c r="FV32" s="652" t="s">
        <v>232</v>
      </c>
      <c r="FW32" s="652" t="s">
        <v>232</v>
      </c>
      <c r="FX32" s="652" t="s">
        <v>232</v>
      </c>
      <c r="FY32" s="652" t="s">
        <v>232</v>
      </c>
      <c r="FZ32" s="652" t="s">
        <v>232</v>
      </c>
      <c r="GA32" s="652" t="s">
        <v>232</v>
      </c>
      <c r="GB32" s="652" t="s">
        <v>232</v>
      </c>
      <c r="GC32" s="652" t="s">
        <v>232</v>
      </c>
      <c r="GD32" s="652" t="s">
        <v>232</v>
      </c>
      <c r="GE32" s="652" t="s">
        <v>232</v>
      </c>
      <c r="GF32" s="652" t="s">
        <v>232</v>
      </c>
      <c r="GG32" s="652" t="s">
        <v>232</v>
      </c>
      <c r="GH32" s="652" t="s">
        <v>232</v>
      </c>
      <c r="GI32" s="652" t="s">
        <v>232</v>
      </c>
      <c r="GJ32" s="652" t="s">
        <v>232</v>
      </c>
      <c r="GK32" s="652" t="s">
        <v>232</v>
      </c>
      <c r="GL32" s="652" t="s">
        <v>232</v>
      </c>
      <c r="GM32" s="652" t="s">
        <v>232</v>
      </c>
      <c r="GN32" s="652" t="s">
        <v>232</v>
      </c>
      <c r="GO32" s="652" t="s">
        <v>232</v>
      </c>
      <c r="GP32" s="652" t="s">
        <v>232</v>
      </c>
      <c r="GQ32" s="652" t="s">
        <v>232</v>
      </c>
      <c r="GR32" s="652" t="s">
        <v>232</v>
      </c>
      <c r="GS32" s="652" t="s">
        <v>232</v>
      </c>
      <c r="GT32" s="652" t="s">
        <v>232</v>
      </c>
      <c r="GU32" s="652" t="s">
        <v>232</v>
      </c>
      <c r="GV32" s="652" t="s">
        <v>232</v>
      </c>
      <c r="GW32" s="652" t="s">
        <v>232</v>
      </c>
      <c r="GX32" s="652" t="s">
        <v>232</v>
      </c>
      <c r="GY32" s="652" t="s">
        <v>232</v>
      </c>
      <c r="GZ32" s="652" t="s">
        <v>232</v>
      </c>
      <c r="HA32" s="652" t="s">
        <v>232</v>
      </c>
      <c r="HB32" s="652" t="s">
        <v>232</v>
      </c>
      <c r="HC32" s="652" t="s">
        <v>232</v>
      </c>
      <c r="HD32" s="652" t="s">
        <v>232</v>
      </c>
      <c r="HE32" s="652" t="s">
        <v>232</v>
      </c>
      <c r="HF32" s="652" t="s">
        <v>232</v>
      </c>
      <c r="HG32" s="652" t="s">
        <v>232</v>
      </c>
      <c r="HH32" s="652" t="s">
        <v>232</v>
      </c>
      <c r="HI32" s="652" t="s">
        <v>232</v>
      </c>
      <c r="HJ32" s="652" t="s">
        <v>232</v>
      </c>
      <c r="HK32" s="652" t="s">
        <v>232</v>
      </c>
      <c r="HL32" s="652" t="s">
        <v>232</v>
      </c>
      <c r="HM32" s="652" t="s">
        <v>232</v>
      </c>
      <c r="HN32" s="652" t="s">
        <v>232</v>
      </c>
      <c r="HO32" s="652" t="s">
        <v>232</v>
      </c>
      <c r="HP32" s="652" t="s">
        <v>232</v>
      </c>
      <c r="HQ32" s="652" t="s">
        <v>232</v>
      </c>
      <c r="HR32" s="652" t="s">
        <v>232</v>
      </c>
      <c r="HS32" s="652" t="s">
        <v>232</v>
      </c>
      <c r="HT32" s="652" t="s">
        <v>232</v>
      </c>
      <c r="HU32" s="652" t="s">
        <v>232</v>
      </c>
      <c r="HV32" s="652" t="s">
        <v>232</v>
      </c>
      <c r="HW32" s="652" t="s">
        <v>232</v>
      </c>
      <c r="HX32" s="652" t="s">
        <v>232</v>
      </c>
      <c r="HY32" s="652" t="s">
        <v>232</v>
      </c>
      <c r="HZ32" s="652" t="s">
        <v>232</v>
      </c>
      <c r="IA32" s="652" t="s">
        <v>232</v>
      </c>
      <c r="IB32" s="652" t="s">
        <v>232</v>
      </c>
      <c r="IC32" s="652" t="s">
        <v>232</v>
      </c>
      <c r="ID32" s="652" t="s">
        <v>232</v>
      </c>
      <c r="IE32" s="652" t="s">
        <v>232</v>
      </c>
      <c r="IF32" s="652" t="s">
        <v>232</v>
      </c>
      <c r="IG32" s="652" t="s">
        <v>232</v>
      </c>
      <c r="IH32" s="652" t="s">
        <v>232</v>
      </c>
      <c r="II32" s="652" t="s">
        <v>232</v>
      </c>
      <c r="IJ32" s="652" t="s">
        <v>232</v>
      </c>
      <c r="IK32" s="652" t="s">
        <v>232</v>
      </c>
      <c r="IL32" s="652" t="s">
        <v>232</v>
      </c>
      <c r="IM32" s="652" t="s">
        <v>232</v>
      </c>
      <c r="IN32" s="652" t="s">
        <v>232</v>
      </c>
      <c r="IO32" s="652" t="s">
        <v>232</v>
      </c>
      <c r="IP32" s="652" t="s">
        <v>232</v>
      </c>
      <c r="IQ32" s="652" t="s">
        <v>232</v>
      </c>
    </row>
    <row r="33" spans="1:251" ht="12.75" customHeight="1" x14ac:dyDescent="0.25">
      <c r="A33" s="652" t="s">
        <v>232</v>
      </c>
      <c r="B33" s="652" t="s">
        <v>232</v>
      </c>
      <c r="C33" s="651"/>
      <c r="D33" s="651"/>
      <c r="E33" s="651"/>
      <c r="F33" s="651"/>
      <c r="G33" s="651"/>
      <c r="H33" s="651"/>
      <c r="I33" s="651"/>
      <c r="J33" s="651"/>
      <c r="K33" s="651"/>
      <c r="L33" s="651"/>
      <c r="M33" s="651"/>
      <c r="N33" s="651"/>
      <c r="O33" s="651"/>
      <c r="P33" s="651"/>
      <c r="Q33" s="651"/>
      <c r="R33" s="651"/>
      <c r="S33" s="651"/>
      <c r="T33" s="651"/>
      <c r="U33" s="651"/>
      <c r="V33" s="651"/>
      <c r="W33" s="651"/>
      <c r="X33" s="651"/>
      <c r="Y33" s="651"/>
      <c r="Z33" s="652" t="s">
        <v>232</v>
      </c>
      <c r="AA33" s="651"/>
      <c r="AB33" s="651"/>
      <c r="AC33" s="651"/>
      <c r="AD33" s="651"/>
      <c r="AE33" s="651"/>
      <c r="AF33" s="651"/>
      <c r="AG33" s="651"/>
      <c r="AH33" s="651"/>
      <c r="AI33" s="651"/>
      <c r="AJ33" s="651"/>
      <c r="AK33" s="651"/>
      <c r="AL33" s="651"/>
      <c r="AM33" s="651"/>
      <c r="AN33" s="651"/>
      <c r="AO33" s="651"/>
      <c r="AP33" s="651"/>
      <c r="AQ33" s="651"/>
      <c r="AR33" s="651"/>
      <c r="AS33" s="651"/>
      <c r="AT33" s="651"/>
      <c r="AU33" s="652" t="s">
        <v>232</v>
      </c>
      <c r="AV33" s="652" t="s">
        <v>232</v>
      </c>
      <c r="AW33" s="652" t="s">
        <v>232</v>
      </c>
      <c r="AX33" s="652" t="s">
        <v>232</v>
      </c>
      <c r="AY33" s="652" t="s">
        <v>232</v>
      </c>
      <c r="AZ33" s="652" t="s">
        <v>232</v>
      </c>
      <c r="BA33" s="652" t="s">
        <v>232</v>
      </c>
      <c r="BB33" s="652" t="s">
        <v>232</v>
      </c>
      <c r="BC33" s="652" t="s">
        <v>232</v>
      </c>
      <c r="BD33" s="652" t="s">
        <v>232</v>
      </c>
      <c r="BE33" s="652" t="s">
        <v>232</v>
      </c>
      <c r="BF33" s="652" t="s">
        <v>232</v>
      </c>
      <c r="BG33" s="652" t="s">
        <v>232</v>
      </c>
      <c r="BH33" s="652" t="s">
        <v>232</v>
      </c>
      <c r="BI33" s="652" t="s">
        <v>232</v>
      </c>
      <c r="BJ33" s="652" t="s">
        <v>232</v>
      </c>
      <c r="BK33" s="651"/>
      <c r="BL33" s="652" t="s">
        <v>232</v>
      </c>
      <c r="BM33" s="652" t="s">
        <v>232</v>
      </c>
      <c r="BN33" s="652" t="s">
        <v>232</v>
      </c>
      <c r="BO33" s="652" t="s">
        <v>232</v>
      </c>
      <c r="BP33" s="652" t="s">
        <v>232</v>
      </c>
      <c r="BQ33" s="652" t="s">
        <v>232</v>
      </c>
      <c r="BR33" s="652" t="s">
        <v>232</v>
      </c>
      <c r="BS33" s="652" t="s">
        <v>232</v>
      </c>
      <c r="BT33" s="652" t="s">
        <v>232</v>
      </c>
      <c r="BU33" s="652" t="s">
        <v>232</v>
      </c>
      <c r="BV33" s="652" t="s">
        <v>232</v>
      </c>
      <c r="BW33" s="652" t="s">
        <v>232</v>
      </c>
      <c r="BX33" s="652" t="s">
        <v>232</v>
      </c>
      <c r="BY33" s="652" t="s">
        <v>232</v>
      </c>
      <c r="BZ33" s="652" t="s">
        <v>232</v>
      </c>
      <c r="CA33" s="652" t="s">
        <v>232</v>
      </c>
      <c r="CB33" s="652" t="s">
        <v>232</v>
      </c>
      <c r="CC33" s="652" t="s">
        <v>232</v>
      </c>
      <c r="CD33" s="652" t="s">
        <v>232</v>
      </c>
      <c r="CE33" s="652" t="s">
        <v>232</v>
      </c>
      <c r="CF33" s="652" t="s">
        <v>232</v>
      </c>
      <c r="CG33" s="652" t="s">
        <v>232</v>
      </c>
      <c r="CH33" s="652" t="s">
        <v>232</v>
      </c>
      <c r="CI33" s="652" t="s">
        <v>232</v>
      </c>
      <c r="CJ33" s="652" t="s">
        <v>232</v>
      </c>
      <c r="CK33" s="652" t="s">
        <v>232</v>
      </c>
      <c r="CL33" s="652" t="s">
        <v>232</v>
      </c>
      <c r="CM33" s="652" t="s">
        <v>232</v>
      </c>
      <c r="CN33" s="652" t="s">
        <v>232</v>
      </c>
      <c r="CO33" s="652" t="s">
        <v>232</v>
      </c>
      <c r="CP33" s="652" t="s">
        <v>232</v>
      </c>
      <c r="CQ33" s="652" t="s">
        <v>232</v>
      </c>
      <c r="CR33" s="652" t="s">
        <v>232</v>
      </c>
      <c r="CS33" s="652" t="s">
        <v>232</v>
      </c>
      <c r="CT33" s="652" t="s">
        <v>232</v>
      </c>
      <c r="CU33" s="652" t="s">
        <v>232</v>
      </c>
      <c r="CV33" s="652" t="s">
        <v>232</v>
      </c>
      <c r="CW33" s="652" t="s">
        <v>232</v>
      </c>
      <c r="CX33" s="652" t="s">
        <v>232</v>
      </c>
      <c r="CY33" s="652" t="s">
        <v>232</v>
      </c>
      <c r="CZ33" s="652" t="s">
        <v>232</v>
      </c>
      <c r="DA33" s="652" t="s">
        <v>232</v>
      </c>
      <c r="DB33" s="652" t="s">
        <v>232</v>
      </c>
      <c r="DC33" s="652" t="s">
        <v>232</v>
      </c>
      <c r="DD33" s="652" t="s">
        <v>232</v>
      </c>
      <c r="DE33" s="652" t="s">
        <v>232</v>
      </c>
      <c r="DF33" s="652" t="s">
        <v>232</v>
      </c>
      <c r="DG33" s="652" t="s">
        <v>232</v>
      </c>
      <c r="DH33" s="652" t="s">
        <v>232</v>
      </c>
      <c r="DI33" s="652" t="s">
        <v>232</v>
      </c>
      <c r="DJ33" s="652" t="s">
        <v>232</v>
      </c>
      <c r="DK33" s="652" t="s">
        <v>232</v>
      </c>
      <c r="DL33" s="652" t="s">
        <v>232</v>
      </c>
      <c r="DM33" s="652" t="s">
        <v>232</v>
      </c>
      <c r="DN33" s="652" t="s">
        <v>232</v>
      </c>
      <c r="DO33" s="652" t="s">
        <v>232</v>
      </c>
      <c r="DP33" s="652" t="s">
        <v>232</v>
      </c>
      <c r="DQ33" s="652" t="s">
        <v>232</v>
      </c>
      <c r="DR33" s="652" t="s">
        <v>232</v>
      </c>
      <c r="DS33" s="652" t="s">
        <v>232</v>
      </c>
      <c r="DT33" s="652" t="s">
        <v>232</v>
      </c>
      <c r="DU33" s="652" t="s">
        <v>232</v>
      </c>
      <c r="DV33" s="652" t="s">
        <v>232</v>
      </c>
      <c r="DW33" s="652" t="s">
        <v>232</v>
      </c>
      <c r="DX33" s="652" t="s">
        <v>232</v>
      </c>
      <c r="DY33" s="652" t="s">
        <v>232</v>
      </c>
      <c r="DZ33" s="652" t="s">
        <v>232</v>
      </c>
      <c r="EA33" s="652" t="s">
        <v>232</v>
      </c>
      <c r="EB33" s="652" t="s">
        <v>232</v>
      </c>
      <c r="EC33" s="652" t="s">
        <v>232</v>
      </c>
      <c r="ED33" s="652" t="s">
        <v>232</v>
      </c>
      <c r="EE33" s="652" t="s">
        <v>232</v>
      </c>
      <c r="EF33" s="652" t="s">
        <v>232</v>
      </c>
      <c r="EG33" s="652" t="s">
        <v>232</v>
      </c>
      <c r="EH33" s="652" t="s">
        <v>232</v>
      </c>
      <c r="EI33" s="652" t="s">
        <v>232</v>
      </c>
      <c r="EJ33" s="652" t="s">
        <v>232</v>
      </c>
      <c r="EK33" s="652" t="s">
        <v>232</v>
      </c>
      <c r="EL33" s="652" t="s">
        <v>232</v>
      </c>
      <c r="EM33" s="652" t="s">
        <v>232</v>
      </c>
      <c r="EN33" s="652" t="s">
        <v>232</v>
      </c>
      <c r="EO33" s="652" t="s">
        <v>232</v>
      </c>
      <c r="EP33" s="652" t="s">
        <v>232</v>
      </c>
      <c r="EQ33" s="652" t="s">
        <v>232</v>
      </c>
      <c r="ER33" s="652" t="s">
        <v>232</v>
      </c>
      <c r="ES33" s="652" t="s">
        <v>232</v>
      </c>
      <c r="ET33" s="652" t="s">
        <v>232</v>
      </c>
      <c r="EU33" s="652" t="s">
        <v>232</v>
      </c>
      <c r="EV33" s="652" t="s">
        <v>232</v>
      </c>
      <c r="EW33" s="652" t="s">
        <v>232</v>
      </c>
      <c r="EX33" s="652" t="s">
        <v>232</v>
      </c>
      <c r="EY33" s="652" t="s">
        <v>232</v>
      </c>
      <c r="EZ33" s="652" t="s">
        <v>232</v>
      </c>
      <c r="FA33" s="652" t="s">
        <v>232</v>
      </c>
      <c r="FB33" s="652" t="s">
        <v>232</v>
      </c>
      <c r="FC33" s="652" t="s">
        <v>232</v>
      </c>
      <c r="FD33" s="652" t="s">
        <v>232</v>
      </c>
      <c r="FE33" s="652" t="s">
        <v>232</v>
      </c>
      <c r="FF33" s="652" t="s">
        <v>232</v>
      </c>
      <c r="FG33" s="652" t="s">
        <v>232</v>
      </c>
      <c r="FH33" s="652" t="s">
        <v>232</v>
      </c>
      <c r="FI33" s="652" t="s">
        <v>232</v>
      </c>
      <c r="FJ33" s="652" t="s">
        <v>232</v>
      </c>
      <c r="FK33" s="652" t="s">
        <v>232</v>
      </c>
      <c r="FL33" s="652" t="s">
        <v>232</v>
      </c>
      <c r="FM33" s="652" t="s">
        <v>232</v>
      </c>
      <c r="FN33" s="652" t="s">
        <v>232</v>
      </c>
      <c r="FO33" s="652" t="s">
        <v>232</v>
      </c>
      <c r="FP33" s="652" t="s">
        <v>232</v>
      </c>
      <c r="FQ33" s="652" t="s">
        <v>232</v>
      </c>
      <c r="FR33" s="652" t="s">
        <v>232</v>
      </c>
      <c r="FS33" s="652" t="s">
        <v>232</v>
      </c>
      <c r="FT33" s="652" t="s">
        <v>232</v>
      </c>
      <c r="FU33" s="652" t="s">
        <v>232</v>
      </c>
      <c r="FV33" s="652" t="s">
        <v>232</v>
      </c>
      <c r="FW33" s="652" t="s">
        <v>232</v>
      </c>
      <c r="FX33" s="652" t="s">
        <v>232</v>
      </c>
      <c r="FY33" s="652" t="s">
        <v>232</v>
      </c>
      <c r="FZ33" s="652" t="s">
        <v>232</v>
      </c>
      <c r="GA33" s="652" t="s">
        <v>232</v>
      </c>
      <c r="GB33" s="652" t="s">
        <v>232</v>
      </c>
      <c r="GC33" s="652" t="s">
        <v>232</v>
      </c>
      <c r="GD33" s="652" t="s">
        <v>232</v>
      </c>
      <c r="GE33" s="652" t="s">
        <v>232</v>
      </c>
      <c r="GF33" s="652" t="s">
        <v>232</v>
      </c>
      <c r="GG33" s="652" t="s">
        <v>232</v>
      </c>
      <c r="GH33" s="652" t="s">
        <v>232</v>
      </c>
      <c r="GI33" s="652" t="s">
        <v>232</v>
      </c>
      <c r="GJ33" s="652" t="s">
        <v>232</v>
      </c>
      <c r="GK33" s="652" t="s">
        <v>232</v>
      </c>
      <c r="GL33" s="652" t="s">
        <v>232</v>
      </c>
      <c r="GM33" s="652" t="s">
        <v>232</v>
      </c>
      <c r="GN33" s="652" t="s">
        <v>232</v>
      </c>
      <c r="GO33" s="652" t="s">
        <v>232</v>
      </c>
      <c r="GP33" s="652" t="s">
        <v>232</v>
      </c>
      <c r="GQ33" s="652" t="s">
        <v>232</v>
      </c>
      <c r="GR33" s="652" t="s">
        <v>232</v>
      </c>
      <c r="GS33" s="652" t="s">
        <v>232</v>
      </c>
      <c r="GT33" s="652" t="s">
        <v>232</v>
      </c>
      <c r="GU33" s="652" t="s">
        <v>232</v>
      </c>
      <c r="GV33" s="652" t="s">
        <v>232</v>
      </c>
      <c r="GW33" s="652" t="s">
        <v>232</v>
      </c>
      <c r="GX33" s="652" t="s">
        <v>232</v>
      </c>
      <c r="GY33" s="652" t="s">
        <v>232</v>
      </c>
      <c r="GZ33" s="652" t="s">
        <v>232</v>
      </c>
      <c r="HA33" s="652" t="s">
        <v>232</v>
      </c>
      <c r="HB33" s="652" t="s">
        <v>232</v>
      </c>
      <c r="HC33" s="652" t="s">
        <v>232</v>
      </c>
      <c r="HD33" s="652" t="s">
        <v>232</v>
      </c>
      <c r="HE33" s="652" t="s">
        <v>232</v>
      </c>
      <c r="HF33" s="652" t="s">
        <v>232</v>
      </c>
      <c r="HG33" s="652" t="s">
        <v>232</v>
      </c>
      <c r="HH33" s="652" t="s">
        <v>232</v>
      </c>
      <c r="HI33" s="652" t="s">
        <v>232</v>
      </c>
      <c r="HJ33" s="652" t="s">
        <v>232</v>
      </c>
      <c r="HK33" s="652" t="s">
        <v>232</v>
      </c>
      <c r="HL33" s="652" t="s">
        <v>232</v>
      </c>
      <c r="HM33" s="652" t="s">
        <v>232</v>
      </c>
      <c r="HN33" s="652" t="s">
        <v>232</v>
      </c>
      <c r="HO33" s="652" t="s">
        <v>232</v>
      </c>
      <c r="HP33" s="652" t="s">
        <v>232</v>
      </c>
      <c r="HQ33" s="652" t="s">
        <v>232</v>
      </c>
      <c r="HR33" s="652" t="s">
        <v>232</v>
      </c>
      <c r="HS33" s="652" t="s">
        <v>232</v>
      </c>
      <c r="HT33" s="652" t="s">
        <v>232</v>
      </c>
      <c r="HU33" s="652" t="s">
        <v>232</v>
      </c>
      <c r="HV33" s="652" t="s">
        <v>232</v>
      </c>
      <c r="HW33" s="652" t="s">
        <v>232</v>
      </c>
      <c r="HX33" s="652" t="s">
        <v>232</v>
      </c>
      <c r="HY33" s="652" t="s">
        <v>232</v>
      </c>
      <c r="HZ33" s="652" t="s">
        <v>232</v>
      </c>
      <c r="IA33" s="652" t="s">
        <v>232</v>
      </c>
      <c r="IB33" s="652" t="s">
        <v>232</v>
      </c>
      <c r="IC33" s="652" t="s">
        <v>232</v>
      </c>
      <c r="ID33" s="652" t="s">
        <v>232</v>
      </c>
      <c r="IE33" s="652" t="s">
        <v>232</v>
      </c>
      <c r="IF33" s="652" t="s">
        <v>232</v>
      </c>
      <c r="IG33" s="652" t="s">
        <v>232</v>
      </c>
      <c r="IH33" s="652" t="s">
        <v>232</v>
      </c>
      <c r="II33" s="652" t="s">
        <v>232</v>
      </c>
      <c r="IJ33" s="652" t="s">
        <v>232</v>
      </c>
      <c r="IK33" s="652" t="s">
        <v>232</v>
      </c>
      <c r="IL33" s="652" t="s">
        <v>232</v>
      </c>
      <c r="IM33" s="652" t="s">
        <v>232</v>
      </c>
      <c r="IN33" s="652" t="s">
        <v>232</v>
      </c>
      <c r="IO33" s="652" t="s">
        <v>232</v>
      </c>
      <c r="IP33" s="652" t="s">
        <v>232</v>
      </c>
      <c r="IQ33" s="652" t="s">
        <v>232</v>
      </c>
    </row>
    <row r="34" spans="1:251" ht="12.75" customHeight="1" x14ac:dyDescent="0.25">
      <c r="A34" s="652" t="s">
        <v>232</v>
      </c>
      <c r="B34" s="652" t="s">
        <v>232</v>
      </c>
      <c r="C34" s="651"/>
      <c r="D34" s="651"/>
      <c r="E34" s="651"/>
      <c r="F34" s="651"/>
      <c r="G34" s="651"/>
      <c r="H34" s="651"/>
      <c r="I34" s="651"/>
      <c r="J34" s="651"/>
      <c r="K34" s="651"/>
      <c r="L34" s="651"/>
      <c r="M34" s="651"/>
      <c r="N34" s="651"/>
      <c r="O34" s="651"/>
      <c r="P34" s="651"/>
      <c r="Q34" s="651"/>
      <c r="R34" s="651"/>
      <c r="S34" s="651"/>
      <c r="T34" s="651"/>
      <c r="U34" s="651"/>
      <c r="V34" s="651"/>
      <c r="W34" s="651"/>
      <c r="X34" s="651"/>
      <c r="Y34" s="651"/>
      <c r="Z34" s="652" t="s">
        <v>232</v>
      </c>
      <c r="AA34" s="651"/>
      <c r="AB34" s="651"/>
      <c r="AC34" s="651"/>
      <c r="AD34" s="651"/>
      <c r="AE34" s="651"/>
      <c r="AF34" s="651"/>
      <c r="AG34" s="651"/>
      <c r="AH34" s="651"/>
      <c r="AI34" s="651"/>
      <c r="AJ34" s="651"/>
      <c r="AK34" s="651"/>
      <c r="AL34" s="651"/>
      <c r="AM34" s="651"/>
      <c r="AN34" s="651"/>
      <c r="AO34" s="651"/>
      <c r="AP34" s="651"/>
      <c r="AQ34" s="651"/>
      <c r="AR34" s="651"/>
      <c r="AS34" s="651"/>
      <c r="AT34" s="651"/>
      <c r="AU34" s="652" t="s">
        <v>232</v>
      </c>
      <c r="AV34" s="652" t="s">
        <v>232</v>
      </c>
      <c r="AW34" s="652" t="s">
        <v>232</v>
      </c>
      <c r="AX34" s="652" t="s">
        <v>232</v>
      </c>
      <c r="AY34" s="652" t="s">
        <v>232</v>
      </c>
      <c r="AZ34" s="652" t="s">
        <v>232</v>
      </c>
      <c r="BA34" s="652" t="s">
        <v>232</v>
      </c>
      <c r="BB34" s="652" t="s">
        <v>232</v>
      </c>
      <c r="BC34" s="652" t="s">
        <v>232</v>
      </c>
      <c r="BD34" s="652" t="s">
        <v>232</v>
      </c>
      <c r="BE34" s="652" t="s">
        <v>232</v>
      </c>
      <c r="BF34" s="652" t="s">
        <v>232</v>
      </c>
      <c r="BG34" s="652" t="s">
        <v>232</v>
      </c>
      <c r="BH34" s="652" t="s">
        <v>232</v>
      </c>
      <c r="BI34" s="652" t="s">
        <v>232</v>
      </c>
      <c r="BJ34" s="652" t="s">
        <v>232</v>
      </c>
      <c r="BK34" s="651"/>
      <c r="BL34" s="652" t="s">
        <v>232</v>
      </c>
      <c r="BM34" s="652" t="s">
        <v>232</v>
      </c>
      <c r="BN34" s="652" t="s">
        <v>232</v>
      </c>
      <c r="BO34" s="652" t="s">
        <v>232</v>
      </c>
      <c r="BP34" s="652" t="s">
        <v>232</v>
      </c>
      <c r="BQ34" s="652" t="s">
        <v>232</v>
      </c>
      <c r="BR34" s="652" t="s">
        <v>232</v>
      </c>
      <c r="BS34" s="652" t="s">
        <v>232</v>
      </c>
      <c r="BT34" s="652" t="s">
        <v>232</v>
      </c>
      <c r="BU34" s="652" t="s">
        <v>232</v>
      </c>
      <c r="BV34" s="652" t="s">
        <v>232</v>
      </c>
      <c r="BW34" s="652" t="s">
        <v>232</v>
      </c>
      <c r="BX34" s="652" t="s">
        <v>232</v>
      </c>
      <c r="BY34" s="652" t="s">
        <v>232</v>
      </c>
      <c r="BZ34" s="652" t="s">
        <v>232</v>
      </c>
      <c r="CA34" s="652" t="s">
        <v>232</v>
      </c>
      <c r="CB34" s="652" t="s">
        <v>232</v>
      </c>
      <c r="CC34" s="652" t="s">
        <v>232</v>
      </c>
      <c r="CD34" s="652" t="s">
        <v>232</v>
      </c>
      <c r="CE34" s="652" t="s">
        <v>232</v>
      </c>
      <c r="CF34" s="652" t="s">
        <v>232</v>
      </c>
      <c r="CG34" s="652" t="s">
        <v>232</v>
      </c>
      <c r="CH34" s="652" t="s">
        <v>232</v>
      </c>
      <c r="CI34" s="652" t="s">
        <v>232</v>
      </c>
      <c r="CJ34" s="652" t="s">
        <v>232</v>
      </c>
      <c r="CK34" s="652" t="s">
        <v>232</v>
      </c>
      <c r="CL34" s="652" t="s">
        <v>232</v>
      </c>
      <c r="CM34" s="652" t="s">
        <v>232</v>
      </c>
      <c r="CN34" s="652" t="s">
        <v>232</v>
      </c>
      <c r="CO34" s="652" t="s">
        <v>232</v>
      </c>
      <c r="CP34" s="652" t="s">
        <v>232</v>
      </c>
      <c r="CQ34" s="652" t="s">
        <v>232</v>
      </c>
      <c r="CR34" s="652" t="s">
        <v>232</v>
      </c>
      <c r="CS34" s="652" t="s">
        <v>232</v>
      </c>
      <c r="CT34" s="652" t="s">
        <v>232</v>
      </c>
      <c r="CU34" s="652" t="s">
        <v>232</v>
      </c>
      <c r="CV34" s="652" t="s">
        <v>232</v>
      </c>
      <c r="CW34" s="652" t="s">
        <v>232</v>
      </c>
      <c r="CX34" s="652" t="s">
        <v>232</v>
      </c>
      <c r="CY34" s="652" t="s">
        <v>232</v>
      </c>
      <c r="CZ34" s="652" t="s">
        <v>232</v>
      </c>
      <c r="DA34" s="652" t="s">
        <v>232</v>
      </c>
      <c r="DB34" s="652" t="s">
        <v>232</v>
      </c>
      <c r="DC34" s="652" t="s">
        <v>232</v>
      </c>
      <c r="DD34" s="652" t="s">
        <v>232</v>
      </c>
      <c r="DE34" s="652" t="s">
        <v>232</v>
      </c>
      <c r="DF34" s="652" t="s">
        <v>232</v>
      </c>
      <c r="DG34" s="652" t="s">
        <v>232</v>
      </c>
      <c r="DH34" s="652" t="s">
        <v>232</v>
      </c>
      <c r="DI34" s="652" t="s">
        <v>232</v>
      </c>
      <c r="DJ34" s="652" t="s">
        <v>232</v>
      </c>
      <c r="DK34" s="652" t="s">
        <v>232</v>
      </c>
      <c r="DL34" s="652" t="s">
        <v>232</v>
      </c>
      <c r="DM34" s="652" t="s">
        <v>232</v>
      </c>
      <c r="DN34" s="652" t="s">
        <v>232</v>
      </c>
      <c r="DO34" s="652" t="s">
        <v>232</v>
      </c>
      <c r="DP34" s="652" t="s">
        <v>232</v>
      </c>
      <c r="DQ34" s="652" t="s">
        <v>232</v>
      </c>
      <c r="DR34" s="652" t="s">
        <v>232</v>
      </c>
      <c r="DS34" s="652" t="s">
        <v>232</v>
      </c>
      <c r="DT34" s="652" t="s">
        <v>232</v>
      </c>
      <c r="DU34" s="652" t="s">
        <v>232</v>
      </c>
      <c r="DV34" s="652" t="s">
        <v>232</v>
      </c>
      <c r="DW34" s="652" t="s">
        <v>232</v>
      </c>
      <c r="DX34" s="652" t="s">
        <v>232</v>
      </c>
      <c r="DY34" s="652" t="s">
        <v>232</v>
      </c>
      <c r="DZ34" s="652" t="s">
        <v>232</v>
      </c>
      <c r="EA34" s="652" t="s">
        <v>232</v>
      </c>
      <c r="EB34" s="652" t="s">
        <v>232</v>
      </c>
      <c r="EC34" s="652" t="s">
        <v>232</v>
      </c>
      <c r="ED34" s="652" t="s">
        <v>232</v>
      </c>
      <c r="EE34" s="652" t="s">
        <v>232</v>
      </c>
      <c r="EF34" s="652" t="s">
        <v>232</v>
      </c>
      <c r="EG34" s="652" t="s">
        <v>232</v>
      </c>
      <c r="EH34" s="652" t="s">
        <v>232</v>
      </c>
      <c r="EI34" s="652" t="s">
        <v>232</v>
      </c>
      <c r="EJ34" s="652" t="s">
        <v>232</v>
      </c>
      <c r="EK34" s="652" t="s">
        <v>232</v>
      </c>
      <c r="EL34" s="652" t="s">
        <v>232</v>
      </c>
      <c r="EM34" s="652" t="s">
        <v>232</v>
      </c>
      <c r="EN34" s="652" t="s">
        <v>232</v>
      </c>
      <c r="EO34" s="652" t="s">
        <v>232</v>
      </c>
      <c r="EP34" s="652" t="s">
        <v>232</v>
      </c>
      <c r="EQ34" s="652" t="s">
        <v>232</v>
      </c>
      <c r="ER34" s="652" t="s">
        <v>232</v>
      </c>
      <c r="ES34" s="652" t="s">
        <v>232</v>
      </c>
      <c r="ET34" s="652" t="s">
        <v>232</v>
      </c>
      <c r="EU34" s="652" t="s">
        <v>232</v>
      </c>
      <c r="EV34" s="652" t="s">
        <v>232</v>
      </c>
      <c r="EW34" s="652" t="s">
        <v>232</v>
      </c>
      <c r="EX34" s="652" t="s">
        <v>232</v>
      </c>
      <c r="EY34" s="652" t="s">
        <v>232</v>
      </c>
      <c r="EZ34" s="652" t="s">
        <v>232</v>
      </c>
      <c r="FA34" s="652" t="s">
        <v>232</v>
      </c>
      <c r="FB34" s="652" t="s">
        <v>232</v>
      </c>
      <c r="FC34" s="652" t="s">
        <v>232</v>
      </c>
      <c r="FD34" s="652" t="s">
        <v>232</v>
      </c>
      <c r="FE34" s="652" t="s">
        <v>232</v>
      </c>
      <c r="FF34" s="652" t="s">
        <v>232</v>
      </c>
      <c r="FG34" s="652" t="s">
        <v>232</v>
      </c>
      <c r="FH34" s="652" t="s">
        <v>232</v>
      </c>
      <c r="FI34" s="652" t="s">
        <v>232</v>
      </c>
      <c r="FJ34" s="652" t="s">
        <v>232</v>
      </c>
      <c r="FK34" s="652" t="s">
        <v>232</v>
      </c>
      <c r="FL34" s="652" t="s">
        <v>232</v>
      </c>
      <c r="FM34" s="652" t="s">
        <v>232</v>
      </c>
      <c r="FN34" s="652" t="s">
        <v>232</v>
      </c>
      <c r="FO34" s="652" t="s">
        <v>232</v>
      </c>
      <c r="FP34" s="652" t="s">
        <v>232</v>
      </c>
      <c r="FQ34" s="652" t="s">
        <v>232</v>
      </c>
      <c r="FR34" s="652" t="s">
        <v>232</v>
      </c>
      <c r="FS34" s="652" t="s">
        <v>232</v>
      </c>
      <c r="FT34" s="652" t="s">
        <v>232</v>
      </c>
      <c r="FU34" s="652" t="s">
        <v>232</v>
      </c>
      <c r="FV34" s="652" t="s">
        <v>232</v>
      </c>
      <c r="FW34" s="652" t="s">
        <v>232</v>
      </c>
      <c r="FX34" s="652" t="s">
        <v>232</v>
      </c>
      <c r="FY34" s="652" t="s">
        <v>232</v>
      </c>
      <c r="FZ34" s="652" t="s">
        <v>232</v>
      </c>
      <c r="GA34" s="652" t="s">
        <v>232</v>
      </c>
      <c r="GB34" s="652" t="s">
        <v>232</v>
      </c>
      <c r="GC34" s="652" t="s">
        <v>232</v>
      </c>
      <c r="GD34" s="652" t="s">
        <v>232</v>
      </c>
      <c r="GE34" s="652" t="s">
        <v>232</v>
      </c>
      <c r="GF34" s="652" t="s">
        <v>232</v>
      </c>
      <c r="GG34" s="652" t="s">
        <v>232</v>
      </c>
      <c r="GH34" s="652" t="s">
        <v>232</v>
      </c>
      <c r="GI34" s="652" t="s">
        <v>232</v>
      </c>
      <c r="GJ34" s="652" t="s">
        <v>232</v>
      </c>
      <c r="GK34" s="652" t="s">
        <v>232</v>
      </c>
      <c r="GL34" s="652" t="s">
        <v>232</v>
      </c>
      <c r="GM34" s="652" t="s">
        <v>232</v>
      </c>
      <c r="GN34" s="652" t="s">
        <v>232</v>
      </c>
      <c r="GO34" s="652" t="s">
        <v>232</v>
      </c>
      <c r="GP34" s="652" t="s">
        <v>232</v>
      </c>
      <c r="GQ34" s="652" t="s">
        <v>232</v>
      </c>
      <c r="GR34" s="652" t="s">
        <v>232</v>
      </c>
      <c r="GS34" s="652" t="s">
        <v>232</v>
      </c>
      <c r="GT34" s="652" t="s">
        <v>232</v>
      </c>
      <c r="GU34" s="652" t="s">
        <v>232</v>
      </c>
      <c r="GV34" s="652" t="s">
        <v>232</v>
      </c>
      <c r="GW34" s="652" t="s">
        <v>232</v>
      </c>
      <c r="GX34" s="652" t="s">
        <v>232</v>
      </c>
      <c r="GY34" s="652" t="s">
        <v>232</v>
      </c>
      <c r="GZ34" s="652" t="s">
        <v>232</v>
      </c>
      <c r="HA34" s="652" t="s">
        <v>232</v>
      </c>
      <c r="HB34" s="652" t="s">
        <v>232</v>
      </c>
      <c r="HC34" s="652" t="s">
        <v>232</v>
      </c>
      <c r="HD34" s="652" t="s">
        <v>232</v>
      </c>
      <c r="HE34" s="652" t="s">
        <v>232</v>
      </c>
      <c r="HF34" s="652" t="s">
        <v>232</v>
      </c>
      <c r="HG34" s="652" t="s">
        <v>232</v>
      </c>
      <c r="HH34" s="652" t="s">
        <v>232</v>
      </c>
      <c r="HI34" s="652" t="s">
        <v>232</v>
      </c>
      <c r="HJ34" s="652" t="s">
        <v>232</v>
      </c>
      <c r="HK34" s="652" t="s">
        <v>232</v>
      </c>
      <c r="HL34" s="652" t="s">
        <v>232</v>
      </c>
      <c r="HM34" s="652" t="s">
        <v>232</v>
      </c>
      <c r="HN34" s="652" t="s">
        <v>232</v>
      </c>
      <c r="HO34" s="652" t="s">
        <v>232</v>
      </c>
      <c r="HP34" s="652" t="s">
        <v>232</v>
      </c>
      <c r="HQ34" s="652" t="s">
        <v>232</v>
      </c>
      <c r="HR34" s="652" t="s">
        <v>232</v>
      </c>
      <c r="HS34" s="652" t="s">
        <v>232</v>
      </c>
      <c r="HT34" s="652" t="s">
        <v>232</v>
      </c>
      <c r="HU34" s="652" t="s">
        <v>232</v>
      </c>
      <c r="HV34" s="652" t="s">
        <v>232</v>
      </c>
      <c r="HW34" s="652" t="s">
        <v>232</v>
      </c>
      <c r="HX34" s="652" t="s">
        <v>232</v>
      </c>
      <c r="HY34" s="652" t="s">
        <v>232</v>
      </c>
      <c r="HZ34" s="652" t="s">
        <v>232</v>
      </c>
      <c r="IA34" s="652" t="s">
        <v>232</v>
      </c>
      <c r="IB34" s="652" t="s">
        <v>232</v>
      </c>
      <c r="IC34" s="652" t="s">
        <v>232</v>
      </c>
      <c r="ID34" s="652" t="s">
        <v>232</v>
      </c>
      <c r="IE34" s="652" t="s">
        <v>232</v>
      </c>
      <c r="IF34" s="652" t="s">
        <v>232</v>
      </c>
      <c r="IG34" s="652" t="s">
        <v>232</v>
      </c>
      <c r="IH34" s="652" t="s">
        <v>232</v>
      </c>
      <c r="II34" s="652" t="s">
        <v>232</v>
      </c>
      <c r="IJ34" s="652" t="s">
        <v>232</v>
      </c>
      <c r="IK34" s="652" t="s">
        <v>232</v>
      </c>
      <c r="IL34" s="652" t="s">
        <v>232</v>
      </c>
      <c r="IM34" s="652" t="s">
        <v>232</v>
      </c>
      <c r="IN34" s="652" t="s">
        <v>232</v>
      </c>
      <c r="IO34" s="652" t="s">
        <v>232</v>
      </c>
      <c r="IP34" s="652" t="s">
        <v>232</v>
      </c>
      <c r="IQ34" s="652" t="s">
        <v>232</v>
      </c>
    </row>
    <row r="35" spans="1:251" ht="12.75" customHeight="1" x14ac:dyDescent="0.25">
      <c r="A35" s="652" t="s">
        <v>232</v>
      </c>
      <c r="B35" s="652" t="s">
        <v>232</v>
      </c>
      <c r="C35" s="651"/>
      <c r="D35" s="651"/>
      <c r="E35" s="651"/>
      <c r="F35" s="651"/>
      <c r="G35" s="651"/>
      <c r="H35" s="651"/>
      <c r="I35" s="651"/>
      <c r="J35" s="651"/>
      <c r="K35" s="651"/>
      <c r="L35" s="651"/>
      <c r="M35" s="651"/>
      <c r="N35" s="651"/>
      <c r="O35" s="651"/>
      <c r="P35" s="651"/>
      <c r="Q35" s="651"/>
      <c r="R35" s="651"/>
      <c r="S35" s="651"/>
      <c r="T35" s="651"/>
      <c r="U35" s="651"/>
      <c r="V35" s="651"/>
      <c r="W35" s="651"/>
      <c r="X35" s="651"/>
      <c r="Y35" s="651"/>
      <c r="Z35" s="652" t="s">
        <v>232</v>
      </c>
      <c r="AA35" s="651"/>
      <c r="AB35" s="651"/>
      <c r="AC35" s="651"/>
      <c r="AD35" s="651"/>
      <c r="AE35" s="651"/>
      <c r="AF35" s="651"/>
      <c r="AG35" s="651"/>
      <c r="AH35" s="651"/>
      <c r="AI35" s="651"/>
      <c r="AJ35" s="651"/>
      <c r="AK35" s="651"/>
      <c r="AL35" s="651"/>
      <c r="AM35" s="651"/>
      <c r="AN35" s="651"/>
      <c r="AO35" s="651"/>
      <c r="AP35" s="651"/>
      <c r="AQ35" s="651"/>
      <c r="AR35" s="651"/>
      <c r="AS35" s="651"/>
      <c r="AT35" s="651"/>
      <c r="AU35" s="652" t="s">
        <v>232</v>
      </c>
      <c r="AV35" s="652" t="s">
        <v>232</v>
      </c>
      <c r="AW35" s="652" t="s">
        <v>232</v>
      </c>
      <c r="AX35" s="652" t="s">
        <v>232</v>
      </c>
      <c r="AY35" s="652" t="s">
        <v>232</v>
      </c>
      <c r="AZ35" s="652" t="s">
        <v>232</v>
      </c>
      <c r="BA35" s="652" t="s">
        <v>232</v>
      </c>
      <c r="BB35" s="652" t="s">
        <v>232</v>
      </c>
      <c r="BC35" s="652" t="s">
        <v>232</v>
      </c>
      <c r="BD35" s="652" t="s">
        <v>232</v>
      </c>
      <c r="BE35" s="652" t="s">
        <v>232</v>
      </c>
      <c r="BF35" s="652" t="s">
        <v>232</v>
      </c>
      <c r="BG35" s="652" t="s">
        <v>232</v>
      </c>
      <c r="BH35" s="652" t="s">
        <v>232</v>
      </c>
      <c r="BI35" s="652" t="s">
        <v>232</v>
      </c>
      <c r="BJ35" s="652" t="s">
        <v>232</v>
      </c>
      <c r="BK35" s="651"/>
      <c r="BL35" s="652" t="s">
        <v>232</v>
      </c>
      <c r="BM35" s="652" t="s">
        <v>232</v>
      </c>
      <c r="BN35" s="652" t="s">
        <v>232</v>
      </c>
      <c r="BO35" s="652" t="s">
        <v>232</v>
      </c>
      <c r="BP35" s="652" t="s">
        <v>232</v>
      </c>
      <c r="BQ35" s="652" t="s">
        <v>232</v>
      </c>
      <c r="BR35" s="652" t="s">
        <v>232</v>
      </c>
      <c r="BS35" s="652" t="s">
        <v>232</v>
      </c>
      <c r="BT35" s="652" t="s">
        <v>232</v>
      </c>
      <c r="BU35" s="652" t="s">
        <v>232</v>
      </c>
      <c r="BV35" s="652" t="s">
        <v>232</v>
      </c>
      <c r="BW35" s="652" t="s">
        <v>232</v>
      </c>
      <c r="BX35" s="652" t="s">
        <v>232</v>
      </c>
      <c r="BY35" s="652" t="s">
        <v>232</v>
      </c>
      <c r="BZ35" s="652" t="s">
        <v>232</v>
      </c>
      <c r="CA35" s="652" t="s">
        <v>232</v>
      </c>
      <c r="CB35" s="652" t="s">
        <v>232</v>
      </c>
      <c r="CC35" s="652" t="s">
        <v>232</v>
      </c>
      <c r="CD35" s="652" t="s">
        <v>232</v>
      </c>
      <c r="CE35" s="652" t="s">
        <v>232</v>
      </c>
      <c r="CF35" s="652" t="s">
        <v>232</v>
      </c>
      <c r="CG35" s="652" t="s">
        <v>232</v>
      </c>
      <c r="CH35" s="652" t="s">
        <v>232</v>
      </c>
      <c r="CI35" s="652" t="s">
        <v>232</v>
      </c>
      <c r="CJ35" s="652" t="s">
        <v>232</v>
      </c>
      <c r="CK35" s="652" t="s">
        <v>232</v>
      </c>
      <c r="CL35" s="652" t="s">
        <v>232</v>
      </c>
      <c r="CM35" s="652" t="s">
        <v>232</v>
      </c>
      <c r="CN35" s="652" t="s">
        <v>232</v>
      </c>
      <c r="CO35" s="652" t="s">
        <v>232</v>
      </c>
      <c r="CP35" s="652" t="s">
        <v>232</v>
      </c>
      <c r="CQ35" s="652" t="s">
        <v>232</v>
      </c>
      <c r="CR35" s="652" t="s">
        <v>232</v>
      </c>
      <c r="CS35" s="652" t="s">
        <v>232</v>
      </c>
      <c r="CT35" s="652" t="s">
        <v>232</v>
      </c>
      <c r="CU35" s="652" t="s">
        <v>232</v>
      </c>
      <c r="CV35" s="652" t="s">
        <v>232</v>
      </c>
      <c r="CW35" s="652" t="s">
        <v>232</v>
      </c>
      <c r="CX35" s="652" t="s">
        <v>232</v>
      </c>
      <c r="CY35" s="652" t="s">
        <v>232</v>
      </c>
      <c r="CZ35" s="652" t="s">
        <v>232</v>
      </c>
      <c r="DA35" s="652" t="s">
        <v>232</v>
      </c>
      <c r="DB35" s="652" t="s">
        <v>232</v>
      </c>
      <c r="DC35" s="652" t="s">
        <v>232</v>
      </c>
      <c r="DD35" s="652" t="s">
        <v>232</v>
      </c>
      <c r="DE35" s="652" t="s">
        <v>232</v>
      </c>
      <c r="DF35" s="652" t="s">
        <v>232</v>
      </c>
      <c r="DG35" s="652" t="s">
        <v>232</v>
      </c>
      <c r="DH35" s="652" t="s">
        <v>232</v>
      </c>
      <c r="DI35" s="652" t="s">
        <v>232</v>
      </c>
      <c r="DJ35" s="652" t="s">
        <v>232</v>
      </c>
      <c r="DK35" s="652" t="s">
        <v>232</v>
      </c>
      <c r="DL35" s="652" t="s">
        <v>232</v>
      </c>
      <c r="DM35" s="652" t="s">
        <v>232</v>
      </c>
      <c r="DN35" s="652" t="s">
        <v>232</v>
      </c>
      <c r="DO35" s="652" t="s">
        <v>232</v>
      </c>
      <c r="DP35" s="652" t="s">
        <v>232</v>
      </c>
      <c r="DQ35" s="652" t="s">
        <v>232</v>
      </c>
      <c r="DR35" s="652" t="s">
        <v>232</v>
      </c>
      <c r="DS35" s="652" t="s">
        <v>232</v>
      </c>
      <c r="DT35" s="652" t="s">
        <v>232</v>
      </c>
      <c r="DU35" s="652" t="s">
        <v>232</v>
      </c>
      <c r="DV35" s="652" t="s">
        <v>232</v>
      </c>
      <c r="DW35" s="652" t="s">
        <v>232</v>
      </c>
      <c r="DX35" s="652" t="s">
        <v>232</v>
      </c>
      <c r="DY35" s="652" t="s">
        <v>232</v>
      </c>
      <c r="DZ35" s="652" t="s">
        <v>232</v>
      </c>
      <c r="EA35" s="652" t="s">
        <v>232</v>
      </c>
      <c r="EB35" s="652" t="s">
        <v>232</v>
      </c>
      <c r="EC35" s="652" t="s">
        <v>232</v>
      </c>
      <c r="ED35" s="652" t="s">
        <v>232</v>
      </c>
      <c r="EE35" s="652" t="s">
        <v>232</v>
      </c>
      <c r="EF35" s="652" t="s">
        <v>232</v>
      </c>
      <c r="EG35" s="652" t="s">
        <v>232</v>
      </c>
      <c r="EH35" s="652" t="s">
        <v>232</v>
      </c>
      <c r="EI35" s="652" t="s">
        <v>232</v>
      </c>
      <c r="EJ35" s="652" t="s">
        <v>232</v>
      </c>
      <c r="EK35" s="652" t="s">
        <v>232</v>
      </c>
      <c r="EL35" s="652" t="s">
        <v>232</v>
      </c>
      <c r="EM35" s="652" t="s">
        <v>232</v>
      </c>
      <c r="EN35" s="652" t="s">
        <v>232</v>
      </c>
      <c r="EO35" s="652" t="s">
        <v>232</v>
      </c>
      <c r="EP35" s="652" t="s">
        <v>232</v>
      </c>
      <c r="EQ35" s="652" t="s">
        <v>232</v>
      </c>
      <c r="ER35" s="652" t="s">
        <v>232</v>
      </c>
      <c r="ES35" s="652" t="s">
        <v>232</v>
      </c>
      <c r="ET35" s="652" t="s">
        <v>232</v>
      </c>
      <c r="EU35" s="652" t="s">
        <v>232</v>
      </c>
      <c r="EV35" s="652" t="s">
        <v>232</v>
      </c>
      <c r="EW35" s="652" t="s">
        <v>232</v>
      </c>
      <c r="EX35" s="652" t="s">
        <v>232</v>
      </c>
      <c r="EY35" s="652" t="s">
        <v>232</v>
      </c>
      <c r="EZ35" s="652" t="s">
        <v>232</v>
      </c>
      <c r="FA35" s="652" t="s">
        <v>232</v>
      </c>
      <c r="FB35" s="652" t="s">
        <v>232</v>
      </c>
      <c r="FC35" s="652" t="s">
        <v>232</v>
      </c>
      <c r="FD35" s="652" t="s">
        <v>232</v>
      </c>
      <c r="FE35" s="652" t="s">
        <v>232</v>
      </c>
      <c r="FF35" s="652" t="s">
        <v>232</v>
      </c>
      <c r="FG35" s="652" t="s">
        <v>232</v>
      </c>
      <c r="FH35" s="652" t="s">
        <v>232</v>
      </c>
      <c r="FI35" s="652" t="s">
        <v>232</v>
      </c>
      <c r="FJ35" s="652" t="s">
        <v>232</v>
      </c>
      <c r="FK35" s="652" t="s">
        <v>232</v>
      </c>
      <c r="FL35" s="652" t="s">
        <v>232</v>
      </c>
      <c r="FM35" s="652" t="s">
        <v>232</v>
      </c>
      <c r="FN35" s="652" t="s">
        <v>232</v>
      </c>
      <c r="FO35" s="652" t="s">
        <v>232</v>
      </c>
      <c r="FP35" s="652" t="s">
        <v>232</v>
      </c>
      <c r="FQ35" s="652" t="s">
        <v>232</v>
      </c>
      <c r="FR35" s="652" t="s">
        <v>232</v>
      </c>
      <c r="FS35" s="652" t="s">
        <v>232</v>
      </c>
      <c r="FT35" s="652" t="s">
        <v>232</v>
      </c>
      <c r="FU35" s="652" t="s">
        <v>232</v>
      </c>
      <c r="FV35" s="652" t="s">
        <v>232</v>
      </c>
      <c r="FW35" s="652" t="s">
        <v>232</v>
      </c>
      <c r="FX35" s="652" t="s">
        <v>232</v>
      </c>
      <c r="FY35" s="652" t="s">
        <v>232</v>
      </c>
      <c r="FZ35" s="652" t="s">
        <v>232</v>
      </c>
      <c r="GA35" s="652" t="s">
        <v>232</v>
      </c>
      <c r="GB35" s="652" t="s">
        <v>232</v>
      </c>
      <c r="GC35" s="652" t="s">
        <v>232</v>
      </c>
      <c r="GD35" s="652" t="s">
        <v>232</v>
      </c>
      <c r="GE35" s="652" t="s">
        <v>232</v>
      </c>
      <c r="GF35" s="652" t="s">
        <v>232</v>
      </c>
      <c r="GG35" s="652" t="s">
        <v>232</v>
      </c>
      <c r="GH35" s="652" t="s">
        <v>232</v>
      </c>
      <c r="GI35" s="652" t="s">
        <v>232</v>
      </c>
      <c r="GJ35" s="652" t="s">
        <v>232</v>
      </c>
      <c r="GK35" s="652" t="s">
        <v>232</v>
      </c>
      <c r="GL35" s="652" t="s">
        <v>232</v>
      </c>
      <c r="GM35" s="652" t="s">
        <v>232</v>
      </c>
      <c r="GN35" s="652" t="s">
        <v>232</v>
      </c>
      <c r="GO35" s="652" t="s">
        <v>232</v>
      </c>
      <c r="GP35" s="652" t="s">
        <v>232</v>
      </c>
      <c r="GQ35" s="652" t="s">
        <v>232</v>
      </c>
      <c r="GR35" s="652" t="s">
        <v>232</v>
      </c>
      <c r="GS35" s="652" t="s">
        <v>232</v>
      </c>
      <c r="GT35" s="652" t="s">
        <v>232</v>
      </c>
      <c r="GU35" s="652" t="s">
        <v>232</v>
      </c>
      <c r="GV35" s="652" t="s">
        <v>232</v>
      </c>
      <c r="GW35" s="652" t="s">
        <v>232</v>
      </c>
      <c r="GX35" s="652" t="s">
        <v>232</v>
      </c>
      <c r="GY35" s="652" t="s">
        <v>232</v>
      </c>
      <c r="GZ35" s="652" t="s">
        <v>232</v>
      </c>
      <c r="HA35" s="652" t="s">
        <v>232</v>
      </c>
      <c r="HB35" s="652" t="s">
        <v>232</v>
      </c>
      <c r="HC35" s="652" t="s">
        <v>232</v>
      </c>
      <c r="HD35" s="652" t="s">
        <v>232</v>
      </c>
      <c r="HE35" s="652" t="s">
        <v>232</v>
      </c>
      <c r="HF35" s="652" t="s">
        <v>232</v>
      </c>
      <c r="HG35" s="652" t="s">
        <v>232</v>
      </c>
      <c r="HH35" s="652" t="s">
        <v>232</v>
      </c>
      <c r="HI35" s="652" t="s">
        <v>232</v>
      </c>
      <c r="HJ35" s="652" t="s">
        <v>232</v>
      </c>
      <c r="HK35" s="652" t="s">
        <v>232</v>
      </c>
      <c r="HL35" s="652" t="s">
        <v>232</v>
      </c>
      <c r="HM35" s="652" t="s">
        <v>232</v>
      </c>
      <c r="HN35" s="652" t="s">
        <v>232</v>
      </c>
      <c r="HO35" s="652" t="s">
        <v>232</v>
      </c>
      <c r="HP35" s="652" t="s">
        <v>232</v>
      </c>
      <c r="HQ35" s="652" t="s">
        <v>232</v>
      </c>
      <c r="HR35" s="652" t="s">
        <v>232</v>
      </c>
      <c r="HS35" s="652" t="s">
        <v>232</v>
      </c>
      <c r="HT35" s="652" t="s">
        <v>232</v>
      </c>
      <c r="HU35" s="652" t="s">
        <v>232</v>
      </c>
      <c r="HV35" s="652" t="s">
        <v>232</v>
      </c>
      <c r="HW35" s="652" t="s">
        <v>232</v>
      </c>
      <c r="HX35" s="652" t="s">
        <v>232</v>
      </c>
      <c r="HY35" s="652" t="s">
        <v>232</v>
      </c>
      <c r="HZ35" s="652" t="s">
        <v>232</v>
      </c>
      <c r="IA35" s="652" t="s">
        <v>232</v>
      </c>
      <c r="IB35" s="652" t="s">
        <v>232</v>
      </c>
      <c r="IC35" s="652" t="s">
        <v>232</v>
      </c>
      <c r="ID35" s="652" t="s">
        <v>232</v>
      </c>
      <c r="IE35" s="652" t="s">
        <v>232</v>
      </c>
      <c r="IF35" s="652" t="s">
        <v>232</v>
      </c>
      <c r="IG35" s="652" t="s">
        <v>232</v>
      </c>
      <c r="IH35" s="652" t="s">
        <v>232</v>
      </c>
      <c r="II35" s="652" t="s">
        <v>232</v>
      </c>
      <c r="IJ35" s="652" t="s">
        <v>232</v>
      </c>
      <c r="IK35" s="652" t="s">
        <v>232</v>
      </c>
      <c r="IL35" s="652" t="s">
        <v>232</v>
      </c>
      <c r="IM35" s="652" t="s">
        <v>232</v>
      </c>
      <c r="IN35" s="652" t="s">
        <v>232</v>
      </c>
      <c r="IO35" s="652" t="s">
        <v>232</v>
      </c>
      <c r="IP35" s="652" t="s">
        <v>232</v>
      </c>
      <c r="IQ35" s="652" t="s">
        <v>232</v>
      </c>
    </row>
    <row r="36" spans="1:251" ht="12.75" customHeight="1" x14ac:dyDescent="0.25">
      <c r="A36" s="652" t="s">
        <v>232</v>
      </c>
      <c r="B36" s="652" t="s">
        <v>232</v>
      </c>
      <c r="C36" s="651"/>
      <c r="D36" s="651"/>
      <c r="E36" s="651"/>
      <c r="F36" s="651"/>
      <c r="G36" s="651"/>
      <c r="H36" s="651"/>
      <c r="I36" s="651"/>
      <c r="J36" s="651"/>
      <c r="K36" s="651"/>
      <c r="L36" s="651"/>
      <c r="M36" s="651"/>
      <c r="N36" s="651"/>
      <c r="O36" s="651"/>
      <c r="P36" s="651"/>
      <c r="Q36" s="651"/>
      <c r="R36" s="651"/>
      <c r="S36" s="651"/>
      <c r="T36" s="651"/>
      <c r="U36" s="651"/>
      <c r="V36" s="651"/>
      <c r="W36" s="651"/>
      <c r="X36" s="651"/>
      <c r="Y36" s="651"/>
      <c r="Z36" s="652" t="s">
        <v>232</v>
      </c>
      <c r="AA36" s="651"/>
      <c r="AB36" s="651"/>
      <c r="AC36" s="651"/>
      <c r="AD36" s="651"/>
      <c r="AE36" s="651"/>
      <c r="AF36" s="651"/>
      <c r="AG36" s="651"/>
      <c r="AH36" s="651"/>
      <c r="AI36" s="651"/>
      <c r="AJ36" s="651"/>
      <c r="AK36" s="651"/>
      <c r="AL36" s="651"/>
      <c r="AM36" s="651"/>
      <c r="AN36" s="651"/>
      <c r="AO36" s="651"/>
      <c r="AP36" s="651"/>
      <c r="AQ36" s="651"/>
      <c r="AR36" s="651"/>
      <c r="AS36" s="651"/>
      <c r="AT36" s="651"/>
      <c r="AU36" s="652" t="s">
        <v>232</v>
      </c>
      <c r="AV36" s="652" t="s">
        <v>232</v>
      </c>
      <c r="AW36" s="652" t="s">
        <v>232</v>
      </c>
      <c r="AX36" s="652" t="s">
        <v>232</v>
      </c>
      <c r="AY36" s="652" t="s">
        <v>232</v>
      </c>
      <c r="AZ36" s="652" t="s">
        <v>232</v>
      </c>
      <c r="BA36" s="652" t="s">
        <v>232</v>
      </c>
      <c r="BB36" s="652" t="s">
        <v>232</v>
      </c>
      <c r="BC36" s="652" t="s">
        <v>232</v>
      </c>
      <c r="BD36" s="652" t="s">
        <v>232</v>
      </c>
      <c r="BE36" s="652" t="s">
        <v>232</v>
      </c>
      <c r="BF36" s="652" t="s">
        <v>232</v>
      </c>
      <c r="BG36" s="652" t="s">
        <v>232</v>
      </c>
      <c r="BH36" s="652" t="s">
        <v>232</v>
      </c>
      <c r="BI36" s="652" t="s">
        <v>232</v>
      </c>
      <c r="BJ36" s="652" t="s">
        <v>232</v>
      </c>
      <c r="BK36" s="651"/>
      <c r="BL36" s="652" t="s">
        <v>232</v>
      </c>
      <c r="BM36" s="652" t="s">
        <v>232</v>
      </c>
      <c r="BN36" s="652" t="s">
        <v>232</v>
      </c>
      <c r="BO36" s="652" t="s">
        <v>232</v>
      </c>
      <c r="BP36" s="652" t="s">
        <v>232</v>
      </c>
      <c r="BQ36" s="652" t="s">
        <v>232</v>
      </c>
      <c r="BR36" s="652" t="s">
        <v>232</v>
      </c>
      <c r="BS36" s="652" t="s">
        <v>232</v>
      </c>
      <c r="BT36" s="652" t="s">
        <v>232</v>
      </c>
      <c r="BU36" s="652" t="s">
        <v>232</v>
      </c>
      <c r="BV36" s="652" t="s">
        <v>232</v>
      </c>
      <c r="BW36" s="652" t="s">
        <v>232</v>
      </c>
      <c r="BX36" s="652" t="s">
        <v>232</v>
      </c>
      <c r="BY36" s="652" t="s">
        <v>232</v>
      </c>
      <c r="BZ36" s="652" t="s">
        <v>232</v>
      </c>
      <c r="CA36" s="652" t="s">
        <v>232</v>
      </c>
      <c r="CB36" s="652" t="s">
        <v>232</v>
      </c>
      <c r="CC36" s="652" t="s">
        <v>232</v>
      </c>
      <c r="CD36" s="652" t="s">
        <v>232</v>
      </c>
      <c r="CE36" s="652" t="s">
        <v>232</v>
      </c>
      <c r="CF36" s="652" t="s">
        <v>232</v>
      </c>
      <c r="CG36" s="652" t="s">
        <v>232</v>
      </c>
      <c r="CH36" s="652" t="s">
        <v>232</v>
      </c>
      <c r="CI36" s="652" t="s">
        <v>232</v>
      </c>
      <c r="CJ36" s="652" t="s">
        <v>232</v>
      </c>
      <c r="CK36" s="652" t="s">
        <v>232</v>
      </c>
      <c r="CL36" s="652" t="s">
        <v>232</v>
      </c>
      <c r="CM36" s="652" t="s">
        <v>232</v>
      </c>
      <c r="CN36" s="652" t="s">
        <v>232</v>
      </c>
      <c r="CO36" s="652" t="s">
        <v>232</v>
      </c>
      <c r="CP36" s="652" t="s">
        <v>232</v>
      </c>
      <c r="CQ36" s="652" t="s">
        <v>232</v>
      </c>
      <c r="CR36" s="652" t="s">
        <v>232</v>
      </c>
      <c r="CS36" s="652" t="s">
        <v>232</v>
      </c>
      <c r="CT36" s="652" t="s">
        <v>232</v>
      </c>
      <c r="CU36" s="652" t="s">
        <v>232</v>
      </c>
      <c r="CV36" s="652" t="s">
        <v>232</v>
      </c>
      <c r="CW36" s="652" t="s">
        <v>232</v>
      </c>
      <c r="CX36" s="652" t="s">
        <v>232</v>
      </c>
      <c r="CY36" s="652" t="s">
        <v>232</v>
      </c>
      <c r="CZ36" s="652" t="s">
        <v>232</v>
      </c>
      <c r="DA36" s="652" t="s">
        <v>232</v>
      </c>
      <c r="DB36" s="652" t="s">
        <v>232</v>
      </c>
      <c r="DC36" s="652" t="s">
        <v>232</v>
      </c>
      <c r="DD36" s="652" t="s">
        <v>232</v>
      </c>
      <c r="DE36" s="652" t="s">
        <v>232</v>
      </c>
      <c r="DF36" s="652" t="s">
        <v>232</v>
      </c>
      <c r="DG36" s="652" t="s">
        <v>232</v>
      </c>
      <c r="DH36" s="652" t="s">
        <v>232</v>
      </c>
      <c r="DI36" s="652" t="s">
        <v>232</v>
      </c>
      <c r="DJ36" s="652" t="s">
        <v>232</v>
      </c>
      <c r="DK36" s="652" t="s">
        <v>232</v>
      </c>
      <c r="DL36" s="652" t="s">
        <v>232</v>
      </c>
      <c r="DM36" s="652" t="s">
        <v>232</v>
      </c>
      <c r="DN36" s="652" t="s">
        <v>232</v>
      </c>
      <c r="DO36" s="652" t="s">
        <v>232</v>
      </c>
      <c r="DP36" s="652" t="s">
        <v>232</v>
      </c>
      <c r="DQ36" s="652" t="s">
        <v>232</v>
      </c>
      <c r="DR36" s="652" t="s">
        <v>232</v>
      </c>
      <c r="DS36" s="652" t="s">
        <v>232</v>
      </c>
      <c r="DT36" s="652" t="s">
        <v>232</v>
      </c>
      <c r="DU36" s="652" t="s">
        <v>232</v>
      </c>
      <c r="DV36" s="652" t="s">
        <v>232</v>
      </c>
      <c r="DW36" s="652" t="s">
        <v>232</v>
      </c>
      <c r="DX36" s="652" t="s">
        <v>232</v>
      </c>
      <c r="DY36" s="652" t="s">
        <v>232</v>
      </c>
      <c r="DZ36" s="652" t="s">
        <v>232</v>
      </c>
      <c r="EA36" s="652" t="s">
        <v>232</v>
      </c>
      <c r="EB36" s="652" t="s">
        <v>232</v>
      </c>
      <c r="EC36" s="652" t="s">
        <v>232</v>
      </c>
      <c r="ED36" s="652" t="s">
        <v>232</v>
      </c>
      <c r="EE36" s="652" t="s">
        <v>232</v>
      </c>
      <c r="EF36" s="652" t="s">
        <v>232</v>
      </c>
      <c r="EG36" s="652" t="s">
        <v>232</v>
      </c>
      <c r="EH36" s="652" t="s">
        <v>232</v>
      </c>
      <c r="EI36" s="652" t="s">
        <v>232</v>
      </c>
      <c r="EJ36" s="652" t="s">
        <v>232</v>
      </c>
      <c r="EK36" s="652" t="s">
        <v>232</v>
      </c>
      <c r="EL36" s="652" t="s">
        <v>232</v>
      </c>
      <c r="EM36" s="652" t="s">
        <v>232</v>
      </c>
      <c r="EN36" s="652" t="s">
        <v>232</v>
      </c>
      <c r="EO36" s="652" t="s">
        <v>232</v>
      </c>
      <c r="EP36" s="652" t="s">
        <v>232</v>
      </c>
      <c r="EQ36" s="652" t="s">
        <v>232</v>
      </c>
      <c r="ER36" s="652" t="s">
        <v>232</v>
      </c>
      <c r="ES36" s="652" t="s">
        <v>232</v>
      </c>
      <c r="ET36" s="652" t="s">
        <v>232</v>
      </c>
      <c r="EU36" s="652" t="s">
        <v>232</v>
      </c>
      <c r="EV36" s="652" t="s">
        <v>232</v>
      </c>
      <c r="EW36" s="652" t="s">
        <v>232</v>
      </c>
      <c r="EX36" s="652" t="s">
        <v>232</v>
      </c>
      <c r="EY36" s="652" t="s">
        <v>232</v>
      </c>
      <c r="EZ36" s="652" t="s">
        <v>232</v>
      </c>
      <c r="FA36" s="652" t="s">
        <v>232</v>
      </c>
      <c r="FB36" s="652" t="s">
        <v>232</v>
      </c>
      <c r="FC36" s="652" t="s">
        <v>232</v>
      </c>
      <c r="FD36" s="652" t="s">
        <v>232</v>
      </c>
      <c r="FE36" s="652" t="s">
        <v>232</v>
      </c>
      <c r="FF36" s="652" t="s">
        <v>232</v>
      </c>
      <c r="FG36" s="652" t="s">
        <v>232</v>
      </c>
      <c r="FH36" s="652" t="s">
        <v>232</v>
      </c>
      <c r="FI36" s="652" t="s">
        <v>232</v>
      </c>
      <c r="FJ36" s="652" t="s">
        <v>232</v>
      </c>
      <c r="FK36" s="652" t="s">
        <v>232</v>
      </c>
      <c r="FL36" s="652" t="s">
        <v>232</v>
      </c>
      <c r="FM36" s="652" t="s">
        <v>232</v>
      </c>
      <c r="FN36" s="652" t="s">
        <v>232</v>
      </c>
      <c r="FO36" s="652" t="s">
        <v>232</v>
      </c>
      <c r="FP36" s="652" t="s">
        <v>232</v>
      </c>
      <c r="FQ36" s="652" t="s">
        <v>232</v>
      </c>
      <c r="FR36" s="652" t="s">
        <v>232</v>
      </c>
      <c r="FS36" s="652" t="s">
        <v>232</v>
      </c>
      <c r="FT36" s="652" t="s">
        <v>232</v>
      </c>
      <c r="FU36" s="652" t="s">
        <v>232</v>
      </c>
      <c r="FV36" s="652" t="s">
        <v>232</v>
      </c>
      <c r="FW36" s="652" t="s">
        <v>232</v>
      </c>
      <c r="FX36" s="652" t="s">
        <v>232</v>
      </c>
      <c r="FY36" s="652" t="s">
        <v>232</v>
      </c>
      <c r="FZ36" s="652" t="s">
        <v>232</v>
      </c>
      <c r="GA36" s="652" t="s">
        <v>232</v>
      </c>
      <c r="GB36" s="652" t="s">
        <v>232</v>
      </c>
      <c r="GC36" s="652" t="s">
        <v>232</v>
      </c>
      <c r="GD36" s="652" t="s">
        <v>232</v>
      </c>
      <c r="GE36" s="652" t="s">
        <v>232</v>
      </c>
      <c r="GF36" s="652" t="s">
        <v>232</v>
      </c>
      <c r="GG36" s="652" t="s">
        <v>232</v>
      </c>
      <c r="GH36" s="652" t="s">
        <v>232</v>
      </c>
      <c r="GI36" s="652" t="s">
        <v>232</v>
      </c>
      <c r="GJ36" s="652" t="s">
        <v>232</v>
      </c>
      <c r="GK36" s="652" t="s">
        <v>232</v>
      </c>
      <c r="GL36" s="652" t="s">
        <v>232</v>
      </c>
      <c r="GM36" s="652" t="s">
        <v>232</v>
      </c>
      <c r="GN36" s="652" t="s">
        <v>232</v>
      </c>
      <c r="GO36" s="652" t="s">
        <v>232</v>
      </c>
      <c r="GP36" s="652" t="s">
        <v>232</v>
      </c>
      <c r="GQ36" s="652" t="s">
        <v>232</v>
      </c>
      <c r="GR36" s="652" t="s">
        <v>232</v>
      </c>
      <c r="GS36" s="652" t="s">
        <v>232</v>
      </c>
      <c r="GT36" s="652" t="s">
        <v>232</v>
      </c>
      <c r="GU36" s="652" t="s">
        <v>232</v>
      </c>
      <c r="GV36" s="652" t="s">
        <v>232</v>
      </c>
      <c r="GW36" s="652" t="s">
        <v>232</v>
      </c>
      <c r="GX36" s="652" t="s">
        <v>232</v>
      </c>
      <c r="GY36" s="652" t="s">
        <v>232</v>
      </c>
      <c r="GZ36" s="652" t="s">
        <v>232</v>
      </c>
      <c r="HA36" s="652" t="s">
        <v>232</v>
      </c>
      <c r="HB36" s="652" t="s">
        <v>232</v>
      </c>
      <c r="HC36" s="652" t="s">
        <v>232</v>
      </c>
      <c r="HD36" s="652" t="s">
        <v>232</v>
      </c>
      <c r="HE36" s="652" t="s">
        <v>232</v>
      </c>
      <c r="HF36" s="652" t="s">
        <v>232</v>
      </c>
      <c r="HG36" s="652" t="s">
        <v>232</v>
      </c>
      <c r="HH36" s="652" t="s">
        <v>232</v>
      </c>
      <c r="HI36" s="652" t="s">
        <v>232</v>
      </c>
      <c r="HJ36" s="652" t="s">
        <v>232</v>
      </c>
      <c r="HK36" s="652" t="s">
        <v>232</v>
      </c>
      <c r="HL36" s="652" t="s">
        <v>232</v>
      </c>
      <c r="HM36" s="652" t="s">
        <v>232</v>
      </c>
      <c r="HN36" s="652" t="s">
        <v>232</v>
      </c>
      <c r="HO36" s="652" t="s">
        <v>232</v>
      </c>
      <c r="HP36" s="652" t="s">
        <v>232</v>
      </c>
      <c r="HQ36" s="652" t="s">
        <v>232</v>
      </c>
      <c r="HR36" s="652" t="s">
        <v>232</v>
      </c>
      <c r="HS36" s="652" t="s">
        <v>232</v>
      </c>
      <c r="HT36" s="652" t="s">
        <v>232</v>
      </c>
      <c r="HU36" s="652" t="s">
        <v>232</v>
      </c>
      <c r="HV36" s="652" t="s">
        <v>232</v>
      </c>
      <c r="HW36" s="652" t="s">
        <v>232</v>
      </c>
      <c r="HX36" s="652" t="s">
        <v>232</v>
      </c>
      <c r="HY36" s="652" t="s">
        <v>232</v>
      </c>
      <c r="HZ36" s="652" t="s">
        <v>232</v>
      </c>
      <c r="IA36" s="652" t="s">
        <v>232</v>
      </c>
      <c r="IB36" s="652" t="s">
        <v>232</v>
      </c>
      <c r="IC36" s="652" t="s">
        <v>232</v>
      </c>
      <c r="ID36" s="652" t="s">
        <v>232</v>
      </c>
      <c r="IE36" s="652" t="s">
        <v>232</v>
      </c>
      <c r="IF36" s="652" t="s">
        <v>232</v>
      </c>
      <c r="IG36" s="652" t="s">
        <v>232</v>
      </c>
      <c r="IH36" s="652" t="s">
        <v>232</v>
      </c>
      <c r="II36" s="652" t="s">
        <v>232</v>
      </c>
      <c r="IJ36" s="652" t="s">
        <v>232</v>
      </c>
      <c r="IK36" s="652" t="s">
        <v>232</v>
      </c>
      <c r="IL36" s="652" t="s">
        <v>232</v>
      </c>
      <c r="IM36" s="652" t="s">
        <v>232</v>
      </c>
      <c r="IN36" s="652" t="s">
        <v>232</v>
      </c>
      <c r="IO36" s="652" t="s">
        <v>232</v>
      </c>
      <c r="IP36" s="652" t="s">
        <v>232</v>
      </c>
      <c r="IQ36" s="652" t="s">
        <v>232</v>
      </c>
    </row>
    <row r="37" spans="1:251" ht="12.75" customHeight="1" x14ac:dyDescent="0.25">
      <c r="A37" s="652" t="s">
        <v>232</v>
      </c>
      <c r="B37" s="652" t="s">
        <v>232</v>
      </c>
      <c r="C37" s="651"/>
      <c r="D37" s="651"/>
      <c r="E37" s="651"/>
      <c r="F37" s="651"/>
      <c r="G37" s="651"/>
      <c r="H37" s="651"/>
      <c r="I37" s="651"/>
      <c r="J37" s="651"/>
      <c r="K37" s="651"/>
      <c r="L37" s="651"/>
      <c r="M37" s="651"/>
      <c r="N37" s="651"/>
      <c r="O37" s="651"/>
      <c r="P37" s="651"/>
      <c r="Q37" s="651"/>
      <c r="R37" s="651"/>
      <c r="S37" s="651"/>
      <c r="T37" s="651"/>
      <c r="U37" s="651"/>
      <c r="V37" s="651"/>
      <c r="W37" s="651"/>
      <c r="X37" s="651"/>
      <c r="Y37" s="651"/>
      <c r="Z37" s="652" t="s">
        <v>232</v>
      </c>
      <c r="AA37" s="651"/>
      <c r="AB37" s="651"/>
      <c r="AC37" s="651"/>
      <c r="AD37" s="651"/>
      <c r="AE37" s="651"/>
      <c r="AF37" s="651"/>
      <c r="AG37" s="651"/>
      <c r="AH37" s="651"/>
      <c r="AI37" s="651"/>
      <c r="AJ37" s="651"/>
      <c r="AK37" s="651"/>
      <c r="AL37" s="651"/>
      <c r="AM37" s="651"/>
      <c r="AN37" s="651"/>
      <c r="AO37" s="651"/>
      <c r="AP37" s="651"/>
      <c r="AQ37" s="651"/>
      <c r="AR37" s="651"/>
      <c r="AS37" s="651"/>
      <c r="AT37" s="651"/>
      <c r="AU37" s="652" t="s">
        <v>232</v>
      </c>
      <c r="AV37" s="652" t="s">
        <v>232</v>
      </c>
      <c r="AW37" s="652" t="s">
        <v>232</v>
      </c>
      <c r="AX37" s="652" t="s">
        <v>232</v>
      </c>
      <c r="AY37" s="652" t="s">
        <v>232</v>
      </c>
      <c r="AZ37" s="652" t="s">
        <v>232</v>
      </c>
      <c r="BA37" s="652" t="s">
        <v>232</v>
      </c>
      <c r="BB37" s="652" t="s">
        <v>232</v>
      </c>
      <c r="BC37" s="652" t="s">
        <v>232</v>
      </c>
      <c r="BD37" s="652" t="s">
        <v>232</v>
      </c>
      <c r="BE37" s="652" t="s">
        <v>232</v>
      </c>
      <c r="BF37" s="652" t="s">
        <v>232</v>
      </c>
      <c r="BG37" s="652" t="s">
        <v>232</v>
      </c>
      <c r="BH37" s="652" t="s">
        <v>232</v>
      </c>
      <c r="BI37" s="652" t="s">
        <v>232</v>
      </c>
      <c r="BJ37" s="652" t="s">
        <v>232</v>
      </c>
      <c r="BK37" s="651"/>
      <c r="BL37" s="652" t="s">
        <v>232</v>
      </c>
      <c r="BM37" s="652" t="s">
        <v>232</v>
      </c>
      <c r="BN37" s="652" t="s">
        <v>232</v>
      </c>
      <c r="BO37" s="652" t="s">
        <v>232</v>
      </c>
      <c r="BP37" s="652" t="s">
        <v>232</v>
      </c>
      <c r="BQ37" s="652" t="s">
        <v>232</v>
      </c>
      <c r="BR37" s="652" t="s">
        <v>232</v>
      </c>
      <c r="BS37" s="652" t="s">
        <v>232</v>
      </c>
      <c r="BT37" s="652" t="s">
        <v>232</v>
      </c>
      <c r="BU37" s="652" t="s">
        <v>232</v>
      </c>
      <c r="BV37" s="652" t="s">
        <v>232</v>
      </c>
      <c r="BW37" s="652" t="s">
        <v>232</v>
      </c>
      <c r="BX37" s="652" t="s">
        <v>232</v>
      </c>
      <c r="BY37" s="652" t="s">
        <v>232</v>
      </c>
      <c r="BZ37" s="652" t="s">
        <v>232</v>
      </c>
      <c r="CA37" s="652" t="s">
        <v>232</v>
      </c>
      <c r="CB37" s="652" t="s">
        <v>232</v>
      </c>
      <c r="CC37" s="652" t="s">
        <v>232</v>
      </c>
      <c r="CD37" s="652" t="s">
        <v>232</v>
      </c>
      <c r="CE37" s="652" t="s">
        <v>232</v>
      </c>
      <c r="CF37" s="652" t="s">
        <v>232</v>
      </c>
      <c r="CG37" s="652" t="s">
        <v>232</v>
      </c>
      <c r="CH37" s="652" t="s">
        <v>232</v>
      </c>
      <c r="CI37" s="652" t="s">
        <v>232</v>
      </c>
      <c r="CJ37" s="652" t="s">
        <v>232</v>
      </c>
      <c r="CK37" s="652" t="s">
        <v>232</v>
      </c>
      <c r="CL37" s="652" t="s">
        <v>232</v>
      </c>
      <c r="CM37" s="652" t="s">
        <v>232</v>
      </c>
      <c r="CN37" s="652" t="s">
        <v>232</v>
      </c>
      <c r="CO37" s="652" t="s">
        <v>232</v>
      </c>
      <c r="CP37" s="652" t="s">
        <v>232</v>
      </c>
      <c r="CQ37" s="652" t="s">
        <v>232</v>
      </c>
      <c r="CR37" s="652" t="s">
        <v>232</v>
      </c>
      <c r="CS37" s="652" t="s">
        <v>232</v>
      </c>
      <c r="CT37" s="652" t="s">
        <v>232</v>
      </c>
      <c r="CU37" s="652" t="s">
        <v>232</v>
      </c>
      <c r="CV37" s="652" t="s">
        <v>232</v>
      </c>
      <c r="CW37" s="652" t="s">
        <v>232</v>
      </c>
      <c r="CX37" s="652" t="s">
        <v>232</v>
      </c>
      <c r="CY37" s="652" t="s">
        <v>232</v>
      </c>
      <c r="CZ37" s="652" t="s">
        <v>232</v>
      </c>
      <c r="DA37" s="652" t="s">
        <v>232</v>
      </c>
      <c r="DB37" s="652" t="s">
        <v>232</v>
      </c>
      <c r="DC37" s="652" t="s">
        <v>232</v>
      </c>
      <c r="DD37" s="652" t="s">
        <v>232</v>
      </c>
      <c r="DE37" s="652" t="s">
        <v>232</v>
      </c>
      <c r="DF37" s="652" t="s">
        <v>232</v>
      </c>
      <c r="DG37" s="652" t="s">
        <v>232</v>
      </c>
      <c r="DH37" s="652" t="s">
        <v>232</v>
      </c>
      <c r="DI37" s="652" t="s">
        <v>232</v>
      </c>
      <c r="DJ37" s="652" t="s">
        <v>232</v>
      </c>
      <c r="DK37" s="652" t="s">
        <v>232</v>
      </c>
      <c r="DL37" s="652" t="s">
        <v>232</v>
      </c>
      <c r="DM37" s="652" t="s">
        <v>232</v>
      </c>
      <c r="DN37" s="652" t="s">
        <v>232</v>
      </c>
      <c r="DO37" s="652" t="s">
        <v>232</v>
      </c>
      <c r="DP37" s="652" t="s">
        <v>232</v>
      </c>
      <c r="DQ37" s="652" t="s">
        <v>232</v>
      </c>
      <c r="DR37" s="652" t="s">
        <v>232</v>
      </c>
      <c r="DS37" s="652" t="s">
        <v>232</v>
      </c>
      <c r="DT37" s="652" t="s">
        <v>232</v>
      </c>
      <c r="DU37" s="652" t="s">
        <v>232</v>
      </c>
      <c r="DV37" s="652" t="s">
        <v>232</v>
      </c>
      <c r="DW37" s="652" t="s">
        <v>232</v>
      </c>
      <c r="DX37" s="652" t="s">
        <v>232</v>
      </c>
      <c r="DY37" s="652" t="s">
        <v>232</v>
      </c>
      <c r="DZ37" s="652" t="s">
        <v>232</v>
      </c>
      <c r="EA37" s="652" t="s">
        <v>232</v>
      </c>
      <c r="EB37" s="652" t="s">
        <v>232</v>
      </c>
      <c r="EC37" s="652" t="s">
        <v>232</v>
      </c>
      <c r="ED37" s="652" t="s">
        <v>232</v>
      </c>
      <c r="EE37" s="652" t="s">
        <v>232</v>
      </c>
      <c r="EF37" s="652" t="s">
        <v>232</v>
      </c>
      <c r="EG37" s="652" t="s">
        <v>232</v>
      </c>
      <c r="EH37" s="652" t="s">
        <v>232</v>
      </c>
      <c r="EI37" s="652" t="s">
        <v>232</v>
      </c>
      <c r="EJ37" s="652" t="s">
        <v>232</v>
      </c>
      <c r="EK37" s="652" t="s">
        <v>232</v>
      </c>
      <c r="EL37" s="652" t="s">
        <v>232</v>
      </c>
      <c r="EM37" s="652" t="s">
        <v>232</v>
      </c>
      <c r="EN37" s="652" t="s">
        <v>232</v>
      </c>
      <c r="EO37" s="652" t="s">
        <v>232</v>
      </c>
      <c r="EP37" s="652" t="s">
        <v>232</v>
      </c>
      <c r="EQ37" s="652" t="s">
        <v>232</v>
      </c>
      <c r="ER37" s="652" t="s">
        <v>232</v>
      </c>
      <c r="ES37" s="652" t="s">
        <v>232</v>
      </c>
      <c r="ET37" s="652" t="s">
        <v>232</v>
      </c>
      <c r="EU37" s="652" t="s">
        <v>232</v>
      </c>
      <c r="EV37" s="652" t="s">
        <v>232</v>
      </c>
      <c r="EW37" s="652" t="s">
        <v>232</v>
      </c>
      <c r="EX37" s="652" t="s">
        <v>232</v>
      </c>
      <c r="EY37" s="652" t="s">
        <v>232</v>
      </c>
      <c r="EZ37" s="652" t="s">
        <v>232</v>
      </c>
      <c r="FA37" s="652" t="s">
        <v>232</v>
      </c>
      <c r="FB37" s="652" t="s">
        <v>232</v>
      </c>
      <c r="FC37" s="652" t="s">
        <v>232</v>
      </c>
      <c r="FD37" s="652" t="s">
        <v>232</v>
      </c>
      <c r="FE37" s="652" t="s">
        <v>232</v>
      </c>
      <c r="FF37" s="652" t="s">
        <v>232</v>
      </c>
      <c r="FG37" s="652" t="s">
        <v>232</v>
      </c>
      <c r="FH37" s="652" t="s">
        <v>232</v>
      </c>
      <c r="FI37" s="652" t="s">
        <v>232</v>
      </c>
      <c r="FJ37" s="652" t="s">
        <v>232</v>
      </c>
      <c r="FK37" s="652" t="s">
        <v>232</v>
      </c>
      <c r="FL37" s="652" t="s">
        <v>232</v>
      </c>
      <c r="FM37" s="652" t="s">
        <v>232</v>
      </c>
      <c r="FN37" s="652" t="s">
        <v>232</v>
      </c>
      <c r="FO37" s="652" t="s">
        <v>232</v>
      </c>
      <c r="FP37" s="652" t="s">
        <v>232</v>
      </c>
      <c r="FQ37" s="652" t="s">
        <v>232</v>
      </c>
      <c r="FR37" s="652" t="s">
        <v>232</v>
      </c>
      <c r="FS37" s="652" t="s">
        <v>232</v>
      </c>
      <c r="FT37" s="652" t="s">
        <v>232</v>
      </c>
      <c r="FU37" s="652" t="s">
        <v>232</v>
      </c>
      <c r="FV37" s="652" t="s">
        <v>232</v>
      </c>
      <c r="FW37" s="652" t="s">
        <v>232</v>
      </c>
      <c r="FX37" s="652" t="s">
        <v>232</v>
      </c>
      <c r="FY37" s="652" t="s">
        <v>232</v>
      </c>
      <c r="FZ37" s="652" t="s">
        <v>232</v>
      </c>
      <c r="GA37" s="652" t="s">
        <v>232</v>
      </c>
      <c r="GB37" s="652" t="s">
        <v>232</v>
      </c>
      <c r="GC37" s="652" t="s">
        <v>232</v>
      </c>
      <c r="GD37" s="652" t="s">
        <v>232</v>
      </c>
      <c r="GE37" s="652" t="s">
        <v>232</v>
      </c>
      <c r="GF37" s="652" t="s">
        <v>232</v>
      </c>
      <c r="GG37" s="652" t="s">
        <v>232</v>
      </c>
      <c r="GH37" s="652" t="s">
        <v>232</v>
      </c>
      <c r="GI37" s="652" t="s">
        <v>232</v>
      </c>
      <c r="GJ37" s="652" t="s">
        <v>232</v>
      </c>
      <c r="GK37" s="652" t="s">
        <v>232</v>
      </c>
      <c r="GL37" s="652" t="s">
        <v>232</v>
      </c>
      <c r="GM37" s="652" t="s">
        <v>232</v>
      </c>
      <c r="GN37" s="652" t="s">
        <v>232</v>
      </c>
      <c r="GO37" s="652" t="s">
        <v>232</v>
      </c>
      <c r="GP37" s="652" t="s">
        <v>232</v>
      </c>
      <c r="GQ37" s="652" t="s">
        <v>232</v>
      </c>
      <c r="GR37" s="652" t="s">
        <v>232</v>
      </c>
      <c r="GS37" s="652" t="s">
        <v>232</v>
      </c>
      <c r="GT37" s="652" t="s">
        <v>232</v>
      </c>
      <c r="GU37" s="652" t="s">
        <v>232</v>
      </c>
      <c r="GV37" s="652" t="s">
        <v>232</v>
      </c>
      <c r="GW37" s="652" t="s">
        <v>232</v>
      </c>
      <c r="GX37" s="652" t="s">
        <v>232</v>
      </c>
      <c r="GY37" s="652" t="s">
        <v>232</v>
      </c>
      <c r="GZ37" s="652" t="s">
        <v>232</v>
      </c>
      <c r="HA37" s="652" t="s">
        <v>232</v>
      </c>
      <c r="HB37" s="652" t="s">
        <v>232</v>
      </c>
      <c r="HC37" s="652" t="s">
        <v>232</v>
      </c>
      <c r="HD37" s="652" t="s">
        <v>232</v>
      </c>
      <c r="HE37" s="652" t="s">
        <v>232</v>
      </c>
      <c r="HF37" s="652" t="s">
        <v>232</v>
      </c>
      <c r="HG37" s="652" t="s">
        <v>232</v>
      </c>
      <c r="HH37" s="652" t="s">
        <v>232</v>
      </c>
      <c r="HI37" s="652" t="s">
        <v>232</v>
      </c>
      <c r="HJ37" s="652" t="s">
        <v>232</v>
      </c>
      <c r="HK37" s="652" t="s">
        <v>232</v>
      </c>
      <c r="HL37" s="652" t="s">
        <v>232</v>
      </c>
      <c r="HM37" s="652" t="s">
        <v>232</v>
      </c>
      <c r="HN37" s="652" t="s">
        <v>232</v>
      </c>
      <c r="HO37" s="652" t="s">
        <v>232</v>
      </c>
      <c r="HP37" s="652" t="s">
        <v>232</v>
      </c>
      <c r="HQ37" s="652" t="s">
        <v>232</v>
      </c>
      <c r="HR37" s="652" t="s">
        <v>232</v>
      </c>
      <c r="HS37" s="652" t="s">
        <v>232</v>
      </c>
      <c r="HT37" s="652" t="s">
        <v>232</v>
      </c>
      <c r="HU37" s="652" t="s">
        <v>232</v>
      </c>
      <c r="HV37" s="652" t="s">
        <v>232</v>
      </c>
      <c r="HW37" s="652" t="s">
        <v>232</v>
      </c>
      <c r="HX37" s="652" t="s">
        <v>232</v>
      </c>
      <c r="HY37" s="652" t="s">
        <v>232</v>
      </c>
      <c r="HZ37" s="652" t="s">
        <v>232</v>
      </c>
      <c r="IA37" s="652" t="s">
        <v>232</v>
      </c>
      <c r="IB37" s="652" t="s">
        <v>232</v>
      </c>
      <c r="IC37" s="652" t="s">
        <v>232</v>
      </c>
      <c r="ID37" s="652" t="s">
        <v>232</v>
      </c>
      <c r="IE37" s="652" t="s">
        <v>232</v>
      </c>
      <c r="IF37" s="652" t="s">
        <v>232</v>
      </c>
      <c r="IG37" s="652" t="s">
        <v>232</v>
      </c>
      <c r="IH37" s="652" t="s">
        <v>232</v>
      </c>
      <c r="II37" s="652" t="s">
        <v>232</v>
      </c>
      <c r="IJ37" s="652" t="s">
        <v>232</v>
      </c>
      <c r="IK37" s="652" t="s">
        <v>232</v>
      </c>
      <c r="IL37" s="652" t="s">
        <v>232</v>
      </c>
      <c r="IM37" s="652" t="s">
        <v>232</v>
      </c>
      <c r="IN37" s="652" t="s">
        <v>232</v>
      </c>
      <c r="IO37" s="652" t="s">
        <v>232</v>
      </c>
      <c r="IP37" s="652" t="s">
        <v>232</v>
      </c>
      <c r="IQ37" s="652" t="s">
        <v>232</v>
      </c>
    </row>
    <row r="38" spans="1:251" ht="12.75" customHeight="1" x14ac:dyDescent="0.25">
      <c r="A38" s="652" t="s">
        <v>232</v>
      </c>
      <c r="B38" s="652" t="s">
        <v>232</v>
      </c>
      <c r="C38" s="651"/>
      <c r="D38" s="651"/>
      <c r="E38" s="651"/>
      <c r="F38" s="651"/>
      <c r="G38" s="651"/>
      <c r="H38" s="651"/>
      <c r="I38" s="651"/>
      <c r="J38" s="651"/>
      <c r="K38" s="651"/>
      <c r="L38" s="651"/>
      <c r="M38" s="651"/>
      <c r="N38" s="651"/>
      <c r="O38" s="651"/>
      <c r="P38" s="651"/>
      <c r="Q38" s="651"/>
      <c r="R38" s="651"/>
      <c r="S38" s="651"/>
      <c r="T38" s="651"/>
      <c r="U38" s="651"/>
      <c r="V38" s="651"/>
      <c r="W38" s="651"/>
      <c r="X38" s="651"/>
      <c r="Y38" s="651"/>
      <c r="Z38" s="652" t="s">
        <v>232</v>
      </c>
      <c r="AA38" s="651"/>
      <c r="AB38" s="651"/>
      <c r="AC38" s="651"/>
      <c r="AD38" s="651"/>
      <c r="AE38" s="651"/>
      <c r="AF38" s="651"/>
      <c r="AG38" s="651"/>
      <c r="AH38" s="651"/>
      <c r="AI38" s="651"/>
      <c r="AJ38" s="651"/>
      <c r="AK38" s="651"/>
      <c r="AL38" s="651"/>
      <c r="AM38" s="651"/>
      <c r="AN38" s="651"/>
      <c r="AO38" s="651"/>
      <c r="AP38" s="651"/>
      <c r="AQ38" s="651"/>
      <c r="AR38" s="651"/>
      <c r="AS38" s="651"/>
      <c r="AT38" s="651"/>
      <c r="AU38" s="652" t="s">
        <v>232</v>
      </c>
      <c r="AV38" s="652" t="s">
        <v>232</v>
      </c>
      <c r="AW38" s="652" t="s">
        <v>232</v>
      </c>
      <c r="AX38" s="652" t="s">
        <v>232</v>
      </c>
      <c r="AY38" s="652" t="s">
        <v>232</v>
      </c>
      <c r="AZ38" s="652" t="s">
        <v>232</v>
      </c>
      <c r="BA38" s="652" t="s">
        <v>232</v>
      </c>
      <c r="BB38" s="652" t="s">
        <v>232</v>
      </c>
      <c r="BC38" s="652" t="s">
        <v>232</v>
      </c>
      <c r="BD38" s="652" t="s">
        <v>232</v>
      </c>
      <c r="BE38" s="652" t="s">
        <v>232</v>
      </c>
      <c r="BF38" s="652" t="s">
        <v>232</v>
      </c>
      <c r="BG38" s="652" t="s">
        <v>232</v>
      </c>
      <c r="BH38" s="652" t="s">
        <v>232</v>
      </c>
      <c r="BI38" s="652" t="s">
        <v>232</v>
      </c>
      <c r="BJ38" s="652" t="s">
        <v>232</v>
      </c>
      <c r="BK38" s="651"/>
      <c r="BL38" s="652" t="s">
        <v>232</v>
      </c>
      <c r="BM38" s="652" t="s">
        <v>232</v>
      </c>
      <c r="BN38" s="652" t="s">
        <v>232</v>
      </c>
      <c r="BO38" s="652" t="s">
        <v>232</v>
      </c>
      <c r="BP38" s="652" t="s">
        <v>232</v>
      </c>
      <c r="BQ38" s="652" t="s">
        <v>232</v>
      </c>
      <c r="BR38" s="652" t="s">
        <v>232</v>
      </c>
      <c r="BS38" s="652" t="s">
        <v>232</v>
      </c>
      <c r="BT38" s="652" t="s">
        <v>232</v>
      </c>
      <c r="BU38" s="652" t="s">
        <v>232</v>
      </c>
      <c r="BV38" s="652" t="s">
        <v>232</v>
      </c>
      <c r="BW38" s="652" t="s">
        <v>232</v>
      </c>
      <c r="BX38" s="652" t="s">
        <v>232</v>
      </c>
      <c r="BY38" s="652" t="s">
        <v>232</v>
      </c>
      <c r="BZ38" s="652" t="s">
        <v>232</v>
      </c>
      <c r="CA38" s="652" t="s">
        <v>232</v>
      </c>
      <c r="CB38" s="652" t="s">
        <v>232</v>
      </c>
      <c r="CC38" s="652" t="s">
        <v>232</v>
      </c>
      <c r="CD38" s="652" t="s">
        <v>232</v>
      </c>
      <c r="CE38" s="652" t="s">
        <v>232</v>
      </c>
      <c r="CF38" s="652" t="s">
        <v>232</v>
      </c>
      <c r="CG38" s="652" t="s">
        <v>232</v>
      </c>
      <c r="CH38" s="652" t="s">
        <v>232</v>
      </c>
      <c r="CI38" s="652" t="s">
        <v>232</v>
      </c>
      <c r="CJ38" s="652" t="s">
        <v>232</v>
      </c>
      <c r="CK38" s="652" t="s">
        <v>232</v>
      </c>
      <c r="CL38" s="652" t="s">
        <v>232</v>
      </c>
      <c r="CM38" s="652" t="s">
        <v>232</v>
      </c>
      <c r="CN38" s="652" t="s">
        <v>232</v>
      </c>
      <c r="CO38" s="652" t="s">
        <v>232</v>
      </c>
      <c r="CP38" s="652" t="s">
        <v>232</v>
      </c>
      <c r="CQ38" s="652" t="s">
        <v>232</v>
      </c>
      <c r="CR38" s="652" t="s">
        <v>232</v>
      </c>
      <c r="CS38" s="652" t="s">
        <v>232</v>
      </c>
      <c r="CT38" s="652" t="s">
        <v>232</v>
      </c>
      <c r="CU38" s="652" t="s">
        <v>232</v>
      </c>
      <c r="CV38" s="652" t="s">
        <v>232</v>
      </c>
      <c r="CW38" s="652" t="s">
        <v>232</v>
      </c>
      <c r="CX38" s="652" t="s">
        <v>232</v>
      </c>
      <c r="CY38" s="652" t="s">
        <v>232</v>
      </c>
      <c r="CZ38" s="652" t="s">
        <v>232</v>
      </c>
      <c r="DA38" s="652" t="s">
        <v>232</v>
      </c>
      <c r="DB38" s="652" t="s">
        <v>232</v>
      </c>
      <c r="DC38" s="652" t="s">
        <v>232</v>
      </c>
      <c r="DD38" s="652" t="s">
        <v>232</v>
      </c>
      <c r="DE38" s="652" t="s">
        <v>232</v>
      </c>
      <c r="DF38" s="652" t="s">
        <v>232</v>
      </c>
      <c r="DG38" s="652" t="s">
        <v>232</v>
      </c>
      <c r="DH38" s="652" t="s">
        <v>232</v>
      </c>
      <c r="DI38" s="652" t="s">
        <v>232</v>
      </c>
      <c r="DJ38" s="652" t="s">
        <v>232</v>
      </c>
      <c r="DK38" s="652" t="s">
        <v>232</v>
      </c>
      <c r="DL38" s="652" t="s">
        <v>232</v>
      </c>
      <c r="DM38" s="652" t="s">
        <v>232</v>
      </c>
      <c r="DN38" s="652" t="s">
        <v>232</v>
      </c>
      <c r="DO38" s="652" t="s">
        <v>232</v>
      </c>
      <c r="DP38" s="652" t="s">
        <v>232</v>
      </c>
      <c r="DQ38" s="652" t="s">
        <v>232</v>
      </c>
      <c r="DR38" s="652" t="s">
        <v>232</v>
      </c>
      <c r="DS38" s="652" t="s">
        <v>232</v>
      </c>
      <c r="DT38" s="652" t="s">
        <v>232</v>
      </c>
      <c r="DU38" s="652" t="s">
        <v>232</v>
      </c>
      <c r="DV38" s="652" t="s">
        <v>232</v>
      </c>
      <c r="DW38" s="652" t="s">
        <v>232</v>
      </c>
      <c r="DX38" s="652" t="s">
        <v>232</v>
      </c>
      <c r="DY38" s="652" t="s">
        <v>232</v>
      </c>
      <c r="DZ38" s="652" t="s">
        <v>232</v>
      </c>
      <c r="EA38" s="652" t="s">
        <v>232</v>
      </c>
      <c r="EB38" s="652" t="s">
        <v>232</v>
      </c>
      <c r="EC38" s="652" t="s">
        <v>232</v>
      </c>
      <c r="ED38" s="652" t="s">
        <v>232</v>
      </c>
      <c r="EE38" s="652" t="s">
        <v>232</v>
      </c>
      <c r="EF38" s="652" t="s">
        <v>232</v>
      </c>
      <c r="EG38" s="652" t="s">
        <v>232</v>
      </c>
      <c r="EH38" s="652" t="s">
        <v>232</v>
      </c>
      <c r="EI38" s="652" t="s">
        <v>232</v>
      </c>
      <c r="EJ38" s="652" t="s">
        <v>232</v>
      </c>
      <c r="EK38" s="652" t="s">
        <v>232</v>
      </c>
      <c r="EL38" s="652" t="s">
        <v>232</v>
      </c>
      <c r="EM38" s="652" t="s">
        <v>232</v>
      </c>
      <c r="EN38" s="652" t="s">
        <v>232</v>
      </c>
      <c r="EO38" s="652" t="s">
        <v>232</v>
      </c>
      <c r="EP38" s="652" t="s">
        <v>232</v>
      </c>
      <c r="EQ38" s="652" t="s">
        <v>232</v>
      </c>
      <c r="ER38" s="652" t="s">
        <v>232</v>
      </c>
      <c r="ES38" s="652" t="s">
        <v>232</v>
      </c>
      <c r="ET38" s="652" t="s">
        <v>232</v>
      </c>
      <c r="EU38" s="652" t="s">
        <v>232</v>
      </c>
      <c r="EV38" s="652" t="s">
        <v>232</v>
      </c>
      <c r="EW38" s="652" t="s">
        <v>232</v>
      </c>
      <c r="EX38" s="652" t="s">
        <v>232</v>
      </c>
      <c r="EY38" s="652" t="s">
        <v>232</v>
      </c>
      <c r="EZ38" s="652" t="s">
        <v>232</v>
      </c>
      <c r="FA38" s="652" t="s">
        <v>232</v>
      </c>
      <c r="FB38" s="652" t="s">
        <v>232</v>
      </c>
      <c r="FC38" s="652" t="s">
        <v>232</v>
      </c>
      <c r="FD38" s="652" t="s">
        <v>232</v>
      </c>
      <c r="FE38" s="652" t="s">
        <v>232</v>
      </c>
      <c r="FF38" s="652" t="s">
        <v>232</v>
      </c>
      <c r="FG38" s="652" t="s">
        <v>232</v>
      </c>
      <c r="FH38" s="652" t="s">
        <v>232</v>
      </c>
      <c r="FI38" s="652" t="s">
        <v>232</v>
      </c>
      <c r="FJ38" s="652" t="s">
        <v>232</v>
      </c>
      <c r="FK38" s="652" t="s">
        <v>232</v>
      </c>
      <c r="FL38" s="652" t="s">
        <v>232</v>
      </c>
      <c r="FM38" s="652" t="s">
        <v>232</v>
      </c>
      <c r="FN38" s="652" t="s">
        <v>232</v>
      </c>
      <c r="FO38" s="652" t="s">
        <v>232</v>
      </c>
      <c r="FP38" s="652" t="s">
        <v>232</v>
      </c>
      <c r="FQ38" s="652" t="s">
        <v>232</v>
      </c>
      <c r="FR38" s="652" t="s">
        <v>232</v>
      </c>
      <c r="FS38" s="652" t="s">
        <v>232</v>
      </c>
      <c r="FT38" s="652" t="s">
        <v>232</v>
      </c>
      <c r="FU38" s="652" t="s">
        <v>232</v>
      </c>
      <c r="FV38" s="652" t="s">
        <v>232</v>
      </c>
      <c r="FW38" s="652" t="s">
        <v>232</v>
      </c>
      <c r="FX38" s="652" t="s">
        <v>232</v>
      </c>
      <c r="FY38" s="652" t="s">
        <v>232</v>
      </c>
      <c r="FZ38" s="652" t="s">
        <v>232</v>
      </c>
      <c r="GA38" s="652" t="s">
        <v>232</v>
      </c>
      <c r="GB38" s="652" t="s">
        <v>232</v>
      </c>
      <c r="GC38" s="652" t="s">
        <v>232</v>
      </c>
      <c r="GD38" s="652" t="s">
        <v>232</v>
      </c>
      <c r="GE38" s="652" t="s">
        <v>232</v>
      </c>
      <c r="GF38" s="652" t="s">
        <v>232</v>
      </c>
      <c r="GG38" s="652" t="s">
        <v>232</v>
      </c>
      <c r="GH38" s="652" t="s">
        <v>232</v>
      </c>
      <c r="GI38" s="652" t="s">
        <v>232</v>
      </c>
      <c r="GJ38" s="652" t="s">
        <v>232</v>
      </c>
      <c r="GK38" s="652" t="s">
        <v>232</v>
      </c>
      <c r="GL38" s="652" t="s">
        <v>232</v>
      </c>
      <c r="GM38" s="652" t="s">
        <v>232</v>
      </c>
      <c r="GN38" s="652" t="s">
        <v>232</v>
      </c>
      <c r="GO38" s="652" t="s">
        <v>232</v>
      </c>
      <c r="GP38" s="652" t="s">
        <v>232</v>
      </c>
      <c r="GQ38" s="652" t="s">
        <v>232</v>
      </c>
      <c r="GR38" s="652" t="s">
        <v>232</v>
      </c>
      <c r="GS38" s="652" t="s">
        <v>232</v>
      </c>
      <c r="GT38" s="652" t="s">
        <v>232</v>
      </c>
      <c r="GU38" s="652" t="s">
        <v>232</v>
      </c>
      <c r="GV38" s="652" t="s">
        <v>232</v>
      </c>
      <c r="GW38" s="652" t="s">
        <v>232</v>
      </c>
      <c r="GX38" s="652" t="s">
        <v>232</v>
      </c>
      <c r="GY38" s="652" t="s">
        <v>232</v>
      </c>
      <c r="GZ38" s="652" t="s">
        <v>232</v>
      </c>
      <c r="HA38" s="652" t="s">
        <v>232</v>
      </c>
      <c r="HB38" s="652" t="s">
        <v>232</v>
      </c>
      <c r="HC38" s="652" t="s">
        <v>232</v>
      </c>
      <c r="HD38" s="652" t="s">
        <v>232</v>
      </c>
      <c r="HE38" s="652" t="s">
        <v>232</v>
      </c>
      <c r="HF38" s="652" t="s">
        <v>232</v>
      </c>
      <c r="HG38" s="652" t="s">
        <v>232</v>
      </c>
      <c r="HH38" s="652" t="s">
        <v>232</v>
      </c>
      <c r="HI38" s="652" t="s">
        <v>232</v>
      </c>
      <c r="HJ38" s="652" t="s">
        <v>232</v>
      </c>
      <c r="HK38" s="652" t="s">
        <v>232</v>
      </c>
      <c r="HL38" s="652" t="s">
        <v>232</v>
      </c>
      <c r="HM38" s="652" t="s">
        <v>232</v>
      </c>
      <c r="HN38" s="652" t="s">
        <v>232</v>
      </c>
      <c r="HO38" s="652" t="s">
        <v>232</v>
      </c>
      <c r="HP38" s="652" t="s">
        <v>232</v>
      </c>
      <c r="HQ38" s="652" t="s">
        <v>232</v>
      </c>
      <c r="HR38" s="652" t="s">
        <v>232</v>
      </c>
      <c r="HS38" s="652" t="s">
        <v>232</v>
      </c>
      <c r="HT38" s="652" t="s">
        <v>232</v>
      </c>
      <c r="HU38" s="652" t="s">
        <v>232</v>
      </c>
      <c r="HV38" s="652" t="s">
        <v>232</v>
      </c>
      <c r="HW38" s="652" t="s">
        <v>232</v>
      </c>
      <c r="HX38" s="652" t="s">
        <v>232</v>
      </c>
      <c r="HY38" s="652" t="s">
        <v>232</v>
      </c>
      <c r="HZ38" s="652" t="s">
        <v>232</v>
      </c>
      <c r="IA38" s="652" t="s">
        <v>232</v>
      </c>
      <c r="IB38" s="652" t="s">
        <v>232</v>
      </c>
      <c r="IC38" s="652" t="s">
        <v>232</v>
      </c>
      <c r="ID38" s="652" t="s">
        <v>232</v>
      </c>
      <c r="IE38" s="652" t="s">
        <v>232</v>
      </c>
      <c r="IF38" s="652" t="s">
        <v>232</v>
      </c>
      <c r="IG38" s="652" t="s">
        <v>232</v>
      </c>
      <c r="IH38" s="652" t="s">
        <v>232</v>
      </c>
      <c r="II38" s="652" t="s">
        <v>232</v>
      </c>
      <c r="IJ38" s="652" t="s">
        <v>232</v>
      </c>
      <c r="IK38" s="652" t="s">
        <v>232</v>
      </c>
      <c r="IL38" s="652" t="s">
        <v>232</v>
      </c>
      <c r="IM38" s="652" t="s">
        <v>232</v>
      </c>
      <c r="IN38" s="652" t="s">
        <v>232</v>
      </c>
      <c r="IO38" s="652" t="s">
        <v>232</v>
      </c>
      <c r="IP38" s="652" t="s">
        <v>232</v>
      </c>
      <c r="IQ38" s="652" t="s">
        <v>232</v>
      </c>
    </row>
    <row r="39" spans="1:251" ht="12.75" customHeight="1" x14ac:dyDescent="0.25">
      <c r="A39" s="652" t="s">
        <v>232</v>
      </c>
      <c r="B39" s="652" t="s">
        <v>232</v>
      </c>
      <c r="C39" s="651"/>
      <c r="D39" s="651"/>
      <c r="E39" s="651"/>
      <c r="F39" s="651"/>
      <c r="G39" s="651"/>
      <c r="H39" s="651"/>
      <c r="I39" s="651"/>
      <c r="J39" s="651"/>
      <c r="K39" s="651"/>
      <c r="L39" s="651"/>
      <c r="M39" s="651"/>
      <c r="N39" s="651"/>
      <c r="O39" s="651"/>
      <c r="P39" s="651"/>
      <c r="Q39" s="651"/>
      <c r="R39" s="651"/>
      <c r="S39" s="651"/>
      <c r="T39" s="651"/>
      <c r="U39" s="651"/>
      <c r="V39" s="651"/>
      <c r="W39" s="651"/>
      <c r="X39" s="651"/>
      <c r="Y39" s="651"/>
      <c r="Z39" s="652" t="s">
        <v>232</v>
      </c>
      <c r="AA39" s="651"/>
      <c r="AB39" s="651"/>
      <c r="AC39" s="651"/>
      <c r="AD39" s="651"/>
      <c r="AE39" s="651"/>
      <c r="AF39" s="651"/>
      <c r="AG39" s="651"/>
      <c r="AH39" s="651"/>
      <c r="AI39" s="651"/>
      <c r="AJ39" s="651"/>
      <c r="AK39" s="651"/>
      <c r="AL39" s="651"/>
      <c r="AM39" s="651"/>
      <c r="AN39" s="651"/>
      <c r="AO39" s="651"/>
      <c r="AP39" s="651"/>
      <c r="AQ39" s="651"/>
      <c r="AR39" s="651"/>
      <c r="AS39" s="651"/>
      <c r="AT39" s="651"/>
      <c r="AU39" s="652" t="s">
        <v>232</v>
      </c>
      <c r="AV39" s="652" t="s">
        <v>232</v>
      </c>
      <c r="AW39" s="652" t="s">
        <v>232</v>
      </c>
      <c r="AX39" s="652" t="s">
        <v>232</v>
      </c>
      <c r="AY39" s="652" t="s">
        <v>232</v>
      </c>
      <c r="AZ39" s="652" t="s">
        <v>232</v>
      </c>
      <c r="BA39" s="652" t="s">
        <v>232</v>
      </c>
      <c r="BB39" s="652" t="s">
        <v>232</v>
      </c>
      <c r="BC39" s="652" t="s">
        <v>232</v>
      </c>
      <c r="BD39" s="652" t="s">
        <v>232</v>
      </c>
      <c r="BE39" s="652" t="s">
        <v>232</v>
      </c>
      <c r="BF39" s="652" t="s">
        <v>232</v>
      </c>
      <c r="BG39" s="652" t="s">
        <v>232</v>
      </c>
      <c r="BH39" s="652" t="s">
        <v>232</v>
      </c>
      <c r="BI39" s="652" t="s">
        <v>232</v>
      </c>
      <c r="BJ39" s="652" t="s">
        <v>232</v>
      </c>
      <c r="BK39" s="651"/>
      <c r="BL39" s="652" t="s">
        <v>232</v>
      </c>
      <c r="BM39" s="652" t="s">
        <v>232</v>
      </c>
      <c r="BN39" s="652" t="s">
        <v>232</v>
      </c>
      <c r="BO39" s="652" t="s">
        <v>232</v>
      </c>
      <c r="BP39" s="652" t="s">
        <v>232</v>
      </c>
      <c r="BQ39" s="652" t="s">
        <v>232</v>
      </c>
      <c r="BR39" s="652" t="s">
        <v>232</v>
      </c>
      <c r="BS39" s="652" t="s">
        <v>232</v>
      </c>
      <c r="BT39" s="652" t="s">
        <v>232</v>
      </c>
      <c r="BU39" s="652" t="s">
        <v>232</v>
      </c>
      <c r="BV39" s="652" t="s">
        <v>232</v>
      </c>
      <c r="BW39" s="652" t="s">
        <v>232</v>
      </c>
      <c r="BX39" s="652" t="s">
        <v>232</v>
      </c>
      <c r="BY39" s="652" t="s">
        <v>232</v>
      </c>
      <c r="BZ39" s="652" t="s">
        <v>232</v>
      </c>
      <c r="CA39" s="652" t="s">
        <v>232</v>
      </c>
      <c r="CB39" s="652" t="s">
        <v>232</v>
      </c>
      <c r="CC39" s="652" t="s">
        <v>232</v>
      </c>
      <c r="CD39" s="652" t="s">
        <v>232</v>
      </c>
      <c r="CE39" s="652" t="s">
        <v>232</v>
      </c>
      <c r="CF39" s="652" t="s">
        <v>232</v>
      </c>
      <c r="CG39" s="652" t="s">
        <v>232</v>
      </c>
      <c r="CH39" s="652" t="s">
        <v>232</v>
      </c>
      <c r="CI39" s="652" t="s">
        <v>232</v>
      </c>
      <c r="CJ39" s="652" t="s">
        <v>232</v>
      </c>
      <c r="CK39" s="652" t="s">
        <v>232</v>
      </c>
      <c r="CL39" s="652" t="s">
        <v>232</v>
      </c>
      <c r="CM39" s="652" t="s">
        <v>232</v>
      </c>
      <c r="CN39" s="652" t="s">
        <v>232</v>
      </c>
      <c r="CO39" s="652" t="s">
        <v>232</v>
      </c>
      <c r="CP39" s="652" t="s">
        <v>232</v>
      </c>
      <c r="CQ39" s="652" t="s">
        <v>232</v>
      </c>
      <c r="CR39" s="652" t="s">
        <v>232</v>
      </c>
      <c r="CS39" s="652" t="s">
        <v>232</v>
      </c>
      <c r="CT39" s="652" t="s">
        <v>232</v>
      </c>
      <c r="CU39" s="652" t="s">
        <v>232</v>
      </c>
      <c r="CV39" s="652" t="s">
        <v>232</v>
      </c>
      <c r="CW39" s="652" t="s">
        <v>232</v>
      </c>
      <c r="CX39" s="652" t="s">
        <v>232</v>
      </c>
      <c r="CY39" s="652" t="s">
        <v>232</v>
      </c>
      <c r="CZ39" s="652" t="s">
        <v>232</v>
      </c>
      <c r="DA39" s="652" t="s">
        <v>232</v>
      </c>
      <c r="DB39" s="652" t="s">
        <v>232</v>
      </c>
      <c r="DC39" s="652" t="s">
        <v>232</v>
      </c>
      <c r="DD39" s="652" t="s">
        <v>232</v>
      </c>
      <c r="DE39" s="652" t="s">
        <v>232</v>
      </c>
      <c r="DF39" s="652" t="s">
        <v>232</v>
      </c>
      <c r="DG39" s="652" t="s">
        <v>232</v>
      </c>
      <c r="DH39" s="652" t="s">
        <v>232</v>
      </c>
      <c r="DI39" s="652" t="s">
        <v>232</v>
      </c>
      <c r="DJ39" s="652" t="s">
        <v>232</v>
      </c>
      <c r="DK39" s="652" t="s">
        <v>232</v>
      </c>
      <c r="DL39" s="652" t="s">
        <v>232</v>
      </c>
      <c r="DM39" s="652" t="s">
        <v>232</v>
      </c>
      <c r="DN39" s="652" t="s">
        <v>232</v>
      </c>
      <c r="DO39" s="652" t="s">
        <v>232</v>
      </c>
      <c r="DP39" s="652" t="s">
        <v>232</v>
      </c>
      <c r="DQ39" s="652" t="s">
        <v>232</v>
      </c>
      <c r="DR39" s="652" t="s">
        <v>232</v>
      </c>
      <c r="DS39" s="652" t="s">
        <v>232</v>
      </c>
      <c r="DT39" s="652" t="s">
        <v>232</v>
      </c>
      <c r="DU39" s="652" t="s">
        <v>232</v>
      </c>
      <c r="DV39" s="652" t="s">
        <v>232</v>
      </c>
      <c r="DW39" s="652" t="s">
        <v>232</v>
      </c>
      <c r="DX39" s="652" t="s">
        <v>232</v>
      </c>
      <c r="DY39" s="652" t="s">
        <v>232</v>
      </c>
      <c r="DZ39" s="652" t="s">
        <v>232</v>
      </c>
      <c r="EA39" s="652" t="s">
        <v>232</v>
      </c>
      <c r="EB39" s="652" t="s">
        <v>232</v>
      </c>
      <c r="EC39" s="652" t="s">
        <v>232</v>
      </c>
      <c r="ED39" s="652" t="s">
        <v>232</v>
      </c>
      <c r="EE39" s="652" t="s">
        <v>232</v>
      </c>
      <c r="EF39" s="652" t="s">
        <v>232</v>
      </c>
      <c r="EG39" s="652" t="s">
        <v>232</v>
      </c>
      <c r="EH39" s="652" t="s">
        <v>232</v>
      </c>
      <c r="EI39" s="652" t="s">
        <v>232</v>
      </c>
      <c r="EJ39" s="652" t="s">
        <v>232</v>
      </c>
      <c r="EK39" s="652" t="s">
        <v>232</v>
      </c>
      <c r="EL39" s="652" t="s">
        <v>232</v>
      </c>
      <c r="EM39" s="652" t="s">
        <v>232</v>
      </c>
      <c r="EN39" s="652" t="s">
        <v>232</v>
      </c>
      <c r="EO39" s="652" t="s">
        <v>232</v>
      </c>
      <c r="EP39" s="652" t="s">
        <v>232</v>
      </c>
      <c r="EQ39" s="652" t="s">
        <v>232</v>
      </c>
      <c r="ER39" s="652" t="s">
        <v>232</v>
      </c>
      <c r="ES39" s="652" t="s">
        <v>232</v>
      </c>
      <c r="ET39" s="652" t="s">
        <v>232</v>
      </c>
      <c r="EU39" s="652" t="s">
        <v>232</v>
      </c>
      <c r="EV39" s="652" t="s">
        <v>232</v>
      </c>
      <c r="EW39" s="652" t="s">
        <v>232</v>
      </c>
      <c r="EX39" s="652" t="s">
        <v>232</v>
      </c>
      <c r="EY39" s="652" t="s">
        <v>232</v>
      </c>
      <c r="EZ39" s="652" t="s">
        <v>232</v>
      </c>
      <c r="FA39" s="652" t="s">
        <v>232</v>
      </c>
      <c r="FB39" s="652" t="s">
        <v>232</v>
      </c>
      <c r="FC39" s="652" t="s">
        <v>232</v>
      </c>
      <c r="FD39" s="652" t="s">
        <v>232</v>
      </c>
      <c r="FE39" s="652" t="s">
        <v>232</v>
      </c>
      <c r="FF39" s="652" t="s">
        <v>232</v>
      </c>
      <c r="FG39" s="652" t="s">
        <v>232</v>
      </c>
      <c r="FH39" s="652" t="s">
        <v>232</v>
      </c>
      <c r="FI39" s="652" t="s">
        <v>232</v>
      </c>
      <c r="FJ39" s="652" t="s">
        <v>232</v>
      </c>
      <c r="FK39" s="652" t="s">
        <v>232</v>
      </c>
      <c r="FL39" s="652" t="s">
        <v>232</v>
      </c>
      <c r="FM39" s="652" t="s">
        <v>232</v>
      </c>
      <c r="FN39" s="652" t="s">
        <v>232</v>
      </c>
      <c r="FO39" s="652" t="s">
        <v>232</v>
      </c>
      <c r="FP39" s="652" t="s">
        <v>232</v>
      </c>
      <c r="FQ39" s="652" t="s">
        <v>232</v>
      </c>
      <c r="FR39" s="652" t="s">
        <v>232</v>
      </c>
      <c r="FS39" s="652" t="s">
        <v>232</v>
      </c>
      <c r="FT39" s="652" t="s">
        <v>232</v>
      </c>
      <c r="FU39" s="652" t="s">
        <v>232</v>
      </c>
      <c r="FV39" s="652" t="s">
        <v>232</v>
      </c>
      <c r="FW39" s="652" t="s">
        <v>232</v>
      </c>
      <c r="FX39" s="652" t="s">
        <v>232</v>
      </c>
      <c r="FY39" s="652" t="s">
        <v>232</v>
      </c>
      <c r="FZ39" s="652" t="s">
        <v>232</v>
      </c>
      <c r="GA39" s="652" t="s">
        <v>232</v>
      </c>
      <c r="GB39" s="652" t="s">
        <v>232</v>
      </c>
      <c r="GC39" s="652" t="s">
        <v>232</v>
      </c>
      <c r="GD39" s="652" t="s">
        <v>232</v>
      </c>
      <c r="GE39" s="652" t="s">
        <v>232</v>
      </c>
      <c r="GF39" s="652" t="s">
        <v>232</v>
      </c>
      <c r="GG39" s="652" t="s">
        <v>232</v>
      </c>
      <c r="GH39" s="652" t="s">
        <v>232</v>
      </c>
      <c r="GI39" s="652" t="s">
        <v>232</v>
      </c>
      <c r="GJ39" s="652" t="s">
        <v>232</v>
      </c>
      <c r="GK39" s="652" t="s">
        <v>232</v>
      </c>
      <c r="GL39" s="652" t="s">
        <v>232</v>
      </c>
      <c r="GM39" s="652" t="s">
        <v>232</v>
      </c>
      <c r="GN39" s="652" t="s">
        <v>232</v>
      </c>
      <c r="GO39" s="652" t="s">
        <v>232</v>
      </c>
      <c r="GP39" s="652" t="s">
        <v>232</v>
      </c>
      <c r="GQ39" s="652" t="s">
        <v>232</v>
      </c>
      <c r="GR39" s="652" t="s">
        <v>232</v>
      </c>
      <c r="GS39" s="652" t="s">
        <v>232</v>
      </c>
      <c r="GT39" s="652" t="s">
        <v>232</v>
      </c>
      <c r="GU39" s="652" t="s">
        <v>232</v>
      </c>
      <c r="GV39" s="652" t="s">
        <v>232</v>
      </c>
      <c r="GW39" s="652" t="s">
        <v>232</v>
      </c>
      <c r="GX39" s="652" t="s">
        <v>232</v>
      </c>
      <c r="GY39" s="652" t="s">
        <v>232</v>
      </c>
      <c r="GZ39" s="652" t="s">
        <v>232</v>
      </c>
      <c r="HA39" s="652" t="s">
        <v>232</v>
      </c>
      <c r="HB39" s="652" t="s">
        <v>232</v>
      </c>
      <c r="HC39" s="652" t="s">
        <v>232</v>
      </c>
      <c r="HD39" s="652" t="s">
        <v>232</v>
      </c>
      <c r="HE39" s="652" t="s">
        <v>232</v>
      </c>
      <c r="HF39" s="652" t="s">
        <v>232</v>
      </c>
      <c r="HG39" s="652" t="s">
        <v>232</v>
      </c>
      <c r="HH39" s="652" t="s">
        <v>232</v>
      </c>
      <c r="HI39" s="652" t="s">
        <v>232</v>
      </c>
      <c r="HJ39" s="652" t="s">
        <v>232</v>
      </c>
      <c r="HK39" s="652" t="s">
        <v>232</v>
      </c>
      <c r="HL39" s="652" t="s">
        <v>232</v>
      </c>
      <c r="HM39" s="652" t="s">
        <v>232</v>
      </c>
      <c r="HN39" s="652" t="s">
        <v>232</v>
      </c>
      <c r="HO39" s="652" t="s">
        <v>232</v>
      </c>
      <c r="HP39" s="652" t="s">
        <v>232</v>
      </c>
      <c r="HQ39" s="652" t="s">
        <v>232</v>
      </c>
      <c r="HR39" s="652" t="s">
        <v>232</v>
      </c>
      <c r="HS39" s="652" t="s">
        <v>232</v>
      </c>
      <c r="HT39" s="652" t="s">
        <v>232</v>
      </c>
      <c r="HU39" s="652" t="s">
        <v>232</v>
      </c>
      <c r="HV39" s="652" t="s">
        <v>232</v>
      </c>
      <c r="HW39" s="652" t="s">
        <v>232</v>
      </c>
      <c r="HX39" s="652" t="s">
        <v>232</v>
      </c>
      <c r="HY39" s="652" t="s">
        <v>232</v>
      </c>
      <c r="HZ39" s="652" t="s">
        <v>232</v>
      </c>
      <c r="IA39" s="652" t="s">
        <v>232</v>
      </c>
      <c r="IB39" s="652" t="s">
        <v>232</v>
      </c>
      <c r="IC39" s="652" t="s">
        <v>232</v>
      </c>
      <c r="ID39" s="652" t="s">
        <v>232</v>
      </c>
      <c r="IE39" s="652" t="s">
        <v>232</v>
      </c>
      <c r="IF39" s="652" t="s">
        <v>232</v>
      </c>
      <c r="IG39" s="652" t="s">
        <v>232</v>
      </c>
      <c r="IH39" s="652" t="s">
        <v>232</v>
      </c>
      <c r="II39" s="652" t="s">
        <v>232</v>
      </c>
      <c r="IJ39" s="652" t="s">
        <v>232</v>
      </c>
      <c r="IK39" s="652" t="s">
        <v>232</v>
      </c>
      <c r="IL39" s="652" t="s">
        <v>232</v>
      </c>
      <c r="IM39" s="652" t="s">
        <v>232</v>
      </c>
      <c r="IN39" s="652" t="s">
        <v>232</v>
      </c>
      <c r="IO39" s="652" t="s">
        <v>232</v>
      </c>
      <c r="IP39" s="652" t="s">
        <v>232</v>
      </c>
      <c r="IQ39" s="652" t="s">
        <v>232</v>
      </c>
    </row>
  </sheetData>
  <sheetProtection selectLockedCells="1" selectUnlockedCells="1"/>
  <mergeCells count="56">
    <mergeCell ref="AU9:BJ9"/>
    <mergeCell ref="AJ2:AU2"/>
    <mergeCell ref="AJ3:AU3"/>
    <mergeCell ref="AJ4:AU4"/>
    <mergeCell ref="C5:Q6"/>
    <mergeCell ref="R5:AI6"/>
    <mergeCell ref="AJ5:AU6"/>
    <mergeCell ref="AV6:BJ6"/>
    <mergeCell ref="AI23:AK31"/>
    <mergeCell ref="B2:B5"/>
    <mergeCell ref="C2:Q4"/>
    <mergeCell ref="R2:AI4"/>
    <mergeCell ref="B9:AT9"/>
    <mergeCell ref="AM7:AT7"/>
    <mergeCell ref="AU7:BJ8"/>
    <mergeCell ref="B8:C8"/>
    <mergeCell ref="D8:AL8"/>
    <mergeCell ref="AN8:AT8"/>
    <mergeCell ref="B7:C7"/>
    <mergeCell ref="D7:Z7"/>
    <mergeCell ref="AA7:AB7"/>
    <mergeCell ref="AC7:AJ7"/>
    <mergeCell ref="AK7:AL7"/>
    <mergeCell ref="B10:D10"/>
    <mergeCell ref="E10:T10"/>
    <mergeCell ref="U10:AT10"/>
    <mergeCell ref="AU10:BJ10"/>
    <mergeCell ref="B11:B12"/>
    <mergeCell ref="C11:C12"/>
    <mergeCell ref="D11:D12"/>
    <mergeCell ref="E11:G11"/>
    <mergeCell ref="H11:J11"/>
    <mergeCell ref="K11:M11"/>
    <mergeCell ref="N11:P11"/>
    <mergeCell ref="Q11:S11"/>
    <mergeCell ref="U11:U12"/>
    <mergeCell ref="V11:V12"/>
    <mergeCell ref="W11:W12"/>
    <mergeCell ref="X11:Y11"/>
    <mergeCell ref="Z11:Z12"/>
    <mergeCell ref="AA11:AA12"/>
    <mergeCell ref="AB11:AB12"/>
    <mergeCell ref="AC11:AC12"/>
    <mergeCell ref="AD11:AD12"/>
    <mergeCell ref="AE11:AE12"/>
    <mergeCell ref="AF11:AH11"/>
    <mergeCell ref="AI11:AI12"/>
    <mergeCell ref="AJ11:AJ12"/>
    <mergeCell ref="AK11:AQ11"/>
    <mergeCell ref="BC11:BF11"/>
    <mergeCell ref="BG11:BJ11"/>
    <mergeCell ref="AR11:AR12"/>
    <mergeCell ref="AS11:AS12"/>
    <mergeCell ref="AT11:AT12"/>
    <mergeCell ref="AU11:AX11"/>
    <mergeCell ref="AY11:BB11"/>
  </mergeCells>
  <dataValidations count="1">
    <dataValidation operator="equal" allowBlank="1" showErrorMessage="1" sqref="AK7">
      <formula1>0</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errorStyle="information" operator="equal" showInputMessage="1" showErrorMessage="1" prompt="Escoja el Proceso del Menú desplegable">
          <x14:formula1>
            <xm:f>'C:\Users\luis.arias\Downloads\[F-DS-524_V.xlsx]datos'!#REF!</xm:f>
          </x14:formula1>
          <xm:sqref>D7:Z7</xm:sqref>
        </x14:dataValidation>
        <x14:dataValidation type="list" allowBlank="1" showInputMessage="1" showErrorMessage="1">
          <x14:formula1>
            <xm:f>'C:\Users\luis.arias\Downloads\[F-DS-524_V.xlsx]datos'!#REF!</xm:f>
          </x14:formula1>
          <xm:sqref>AM7:AT7</xm:sqref>
        </x14:dataValidation>
      </x14:dataValidations>
    </ext>
  </extLs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K40"/>
  <sheetViews>
    <sheetView showGridLines="0" topLeftCell="AQ1" zoomScale="70" zoomScaleNormal="70" workbookViewId="0">
      <selection activeCell="AV2" sqref="AV2:BJ6"/>
    </sheetView>
  </sheetViews>
  <sheetFormatPr baseColWidth="10" defaultColWidth="20.5703125" defaultRowHeight="12.75" customHeight="1" x14ac:dyDescent="0.25"/>
  <cols>
    <col min="1" max="1" width="2" style="23" customWidth="1"/>
    <col min="2" max="2" width="10" style="23" customWidth="1"/>
    <col min="3" max="3" width="57.28515625" style="59" customWidth="1"/>
    <col min="4" max="4" width="12.140625" style="23" customWidth="1"/>
    <col min="5" max="20" width="11.42578125" style="23" customWidth="1"/>
    <col min="21" max="21" width="37" style="59" customWidth="1"/>
    <col min="22" max="22" width="38.85546875" style="59" customWidth="1"/>
    <col min="23" max="23" width="21.28515625" style="23" customWidth="1"/>
    <col min="24" max="25" width="21.85546875" style="23" customWidth="1"/>
    <col min="26" max="26" width="21.28515625" style="72" customWidth="1"/>
    <col min="27" max="27" width="21.42578125" style="72" customWidth="1"/>
    <col min="28" max="28" width="20.85546875" style="72" customWidth="1"/>
    <col min="29" max="29" width="21.28515625" style="72" customWidth="1"/>
    <col min="30" max="30" width="21" style="72" customWidth="1"/>
    <col min="31" max="31" width="21.42578125" style="72" customWidth="1"/>
    <col min="32" max="32" width="19.85546875" style="72" customWidth="1"/>
    <col min="33" max="34" width="15.140625" style="72" customWidth="1"/>
    <col min="35" max="36" width="19.85546875" style="72" customWidth="1"/>
    <col min="37" max="37" width="47" style="73" customWidth="1"/>
    <col min="38" max="38" width="25.7109375" style="73" customWidth="1"/>
    <col min="39" max="39" width="19.28515625" style="73" customWidth="1"/>
    <col min="40" max="40" width="24.140625" style="73" customWidth="1"/>
    <col min="41" max="41" width="22.28515625" style="73" customWidth="1"/>
    <col min="42" max="42" width="30.7109375" style="73" customWidth="1"/>
    <col min="43" max="43" width="47" style="73" customWidth="1"/>
    <col min="44" max="46" width="22.85546875" style="72" customWidth="1"/>
    <col min="47" max="48" width="20.5703125" style="72" customWidth="1"/>
    <col min="49" max="49" width="81.140625" style="72" customWidth="1"/>
    <col min="50" max="50" width="33.7109375" style="23" customWidth="1"/>
    <col min="51" max="54" width="20.5703125" style="23" customWidth="1"/>
    <col min="55" max="55" width="8.7109375" style="23" customWidth="1"/>
    <col min="56" max="56" width="9" style="23" customWidth="1"/>
    <col min="57" max="57" width="39" style="23" customWidth="1"/>
    <col min="58" max="58" width="32.140625" style="23" customWidth="1"/>
    <col min="59" max="59" width="17" style="23" customWidth="1"/>
    <col min="60" max="60" width="16" style="23" customWidth="1"/>
    <col min="61" max="61" width="51.5703125" style="23" customWidth="1"/>
    <col min="62" max="62" width="36" style="23" customWidth="1"/>
    <col min="63" max="251" width="20.5703125" style="23" customWidth="1"/>
    <col min="252" max="16384" width="20.5703125" style="23"/>
  </cols>
  <sheetData>
    <row r="1" spans="1:63" s="21" customFormat="1" ht="6" customHeight="1" thickBot="1" x14ac:dyDescent="0.3">
      <c r="C1" s="22"/>
      <c r="U1" s="22"/>
      <c r="V1" s="22"/>
      <c r="Z1" s="61"/>
      <c r="AA1" s="61"/>
      <c r="AB1" s="61"/>
      <c r="AC1" s="61"/>
      <c r="AD1" s="61"/>
      <c r="AE1" s="61"/>
      <c r="AF1" s="61"/>
      <c r="AG1" s="61"/>
      <c r="AH1" s="61"/>
      <c r="AI1" s="61"/>
      <c r="AJ1" s="61"/>
      <c r="AK1" s="62"/>
      <c r="AL1" s="62"/>
      <c r="AM1" s="62"/>
      <c r="AN1" s="62"/>
      <c r="AO1" s="62"/>
      <c r="AP1" s="62"/>
      <c r="AQ1" s="62"/>
      <c r="AR1" s="61"/>
      <c r="AS1" s="61"/>
      <c r="AT1" s="61"/>
      <c r="AU1" s="61"/>
      <c r="AV1" s="61"/>
      <c r="AW1" s="61"/>
    </row>
    <row r="2" spans="1:63" s="779" customFormat="1" ht="15.75" customHeight="1" thickBot="1" x14ac:dyDescent="0.3">
      <c r="A2" s="776"/>
      <c r="B2" s="836" t="s">
        <v>232</v>
      </c>
      <c r="C2" s="839" t="s">
        <v>41</v>
      </c>
      <c r="D2" s="840"/>
      <c r="E2" s="840"/>
      <c r="F2" s="840"/>
      <c r="G2" s="840"/>
      <c r="H2" s="840"/>
      <c r="I2" s="840"/>
      <c r="J2" s="840"/>
      <c r="K2" s="840"/>
      <c r="L2" s="840"/>
      <c r="M2" s="840"/>
      <c r="N2" s="840"/>
      <c r="O2" s="840"/>
      <c r="P2" s="840"/>
      <c r="Q2" s="841"/>
      <c r="R2" s="848" t="s">
        <v>42</v>
      </c>
      <c r="S2" s="849"/>
      <c r="T2" s="849"/>
      <c r="U2" s="849"/>
      <c r="V2" s="849"/>
      <c r="W2" s="849"/>
      <c r="X2" s="849"/>
      <c r="Y2" s="849"/>
      <c r="Z2" s="849"/>
      <c r="AA2" s="849"/>
      <c r="AB2" s="849"/>
      <c r="AC2" s="849"/>
      <c r="AD2" s="849"/>
      <c r="AE2" s="849"/>
      <c r="AF2" s="849"/>
      <c r="AG2" s="849"/>
      <c r="AH2" s="849"/>
      <c r="AI2" s="850"/>
      <c r="AJ2" s="857" t="s">
        <v>43</v>
      </c>
      <c r="AK2" s="858"/>
      <c r="AL2" s="858"/>
      <c r="AM2" s="858"/>
      <c r="AN2" s="858"/>
      <c r="AO2" s="858"/>
      <c r="AP2" s="858"/>
      <c r="AQ2" s="858"/>
      <c r="AR2" s="858"/>
      <c r="AS2" s="858"/>
      <c r="AT2" s="858"/>
      <c r="AU2" s="859"/>
      <c r="AV2" s="794" t="s">
        <v>44</v>
      </c>
      <c r="AW2" s="794"/>
      <c r="AX2" s="794"/>
      <c r="AY2" s="794"/>
      <c r="AZ2" s="794"/>
      <c r="BA2" s="794"/>
      <c r="BB2" s="794"/>
      <c r="BC2" s="794"/>
      <c r="BD2" s="794"/>
      <c r="BE2" s="794"/>
      <c r="BF2" s="794"/>
      <c r="BG2" s="794"/>
      <c r="BH2" s="794"/>
      <c r="BI2" s="794"/>
      <c r="BJ2" s="795"/>
      <c r="BK2" s="776"/>
    </row>
    <row r="3" spans="1:63" s="779" customFormat="1" ht="14.25" customHeight="1" thickBot="1" x14ac:dyDescent="0.3">
      <c r="A3" s="780"/>
      <c r="B3" s="837"/>
      <c r="C3" s="842"/>
      <c r="D3" s="843"/>
      <c r="E3" s="843"/>
      <c r="F3" s="843"/>
      <c r="G3" s="843"/>
      <c r="H3" s="843"/>
      <c r="I3" s="843"/>
      <c r="J3" s="843"/>
      <c r="K3" s="843"/>
      <c r="L3" s="843"/>
      <c r="M3" s="843"/>
      <c r="N3" s="843"/>
      <c r="O3" s="843"/>
      <c r="P3" s="843"/>
      <c r="Q3" s="844"/>
      <c r="R3" s="851"/>
      <c r="S3" s="852"/>
      <c r="T3" s="852"/>
      <c r="U3" s="852"/>
      <c r="V3" s="852"/>
      <c r="W3" s="852"/>
      <c r="X3" s="852"/>
      <c r="Y3" s="852"/>
      <c r="Z3" s="852"/>
      <c r="AA3" s="852"/>
      <c r="AB3" s="852"/>
      <c r="AC3" s="852"/>
      <c r="AD3" s="852"/>
      <c r="AE3" s="852"/>
      <c r="AF3" s="852"/>
      <c r="AG3" s="852"/>
      <c r="AH3" s="852"/>
      <c r="AI3" s="853"/>
      <c r="AJ3" s="857" t="s">
        <v>45</v>
      </c>
      <c r="AK3" s="858"/>
      <c r="AL3" s="858"/>
      <c r="AM3" s="858"/>
      <c r="AN3" s="858"/>
      <c r="AO3" s="858"/>
      <c r="AP3" s="858"/>
      <c r="AQ3" s="858"/>
      <c r="AR3" s="858"/>
      <c r="AS3" s="858"/>
      <c r="AT3" s="858"/>
      <c r="AU3" s="859"/>
      <c r="AV3" s="796"/>
      <c r="AW3" s="796"/>
      <c r="AX3" s="796"/>
      <c r="AY3" s="796"/>
      <c r="AZ3" s="796"/>
      <c r="BA3" s="796"/>
      <c r="BB3" s="796"/>
      <c r="BC3" s="796"/>
      <c r="BD3" s="796"/>
      <c r="BE3" s="796"/>
      <c r="BF3" s="796"/>
      <c r="BG3" s="796"/>
      <c r="BH3" s="796"/>
      <c r="BI3" s="796"/>
      <c r="BJ3" s="797"/>
      <c r="BK3" s="780"/>
    </row>
    <row r="4" spans="1:63" s="779" customFormat="1" ht="12" customHeight="1" thickBot="1" x14ac:dyDescent="0.3">
      <c r="A4" s="780"/>
      <c r="B4" s="837"/>
      <c r="C4" s="845"/>
      <c r="D4" s="846"/>
      <c r="E4" s="846"/>
      <c r="F4" s="846"/>
      <c r="G4" s="846"/>
      <c r="H4" s="846"/>
      <c r="I4" s="846"/>
      <c r="J4" s="846"/>
      <c r="K4" s="846"/>
      <c r="L4" s="846"/>
      <c r="M4" s="846"/>
      <c r="N4" s="846"/>
      <c r="O4" s="846"/>
      <c r="P4" s="846"/>
      <c r="Q4" s="847"/>
      <c r="R4" s="854"/>
      <c r="S4" s="855"/>
      <c r="T4" s="855"/>
      <c r="U4" s="855"/>
      <c r="V4" s="855"/>
      <c r="W4" s="855"/>
      <c r="X4" s="855"/>
      <c r="Y4" s="855"/>
      <c r="Z4" s="855"/>
      <c r="AA4" s="855"/>
      <c r="AB4" s="855"/>
      <c r="AC4" s="855"/>
      <c r="AD4" s="855"/>
      <c r="AE4" s="855"/>
      <c r="AF4" s="855"/>
      <c r="AG4" s="855"/>
      <c r="AH4" s="855"/>
      <c r="AI4" s="856"/>
      <c r="AJ4" s="857" t="s">
        <v>46</v>
      </c>
      <c r="AK4" s="858"/>
      <c r="AL4" s="858"/>
      <c r="AM4" s="858"/>
      <c r="AN4" s="858"/>
      <c r="AO4" s="858"/>
      <c r="AP4" s="858"/>
      <c r="AQ4" s="858"/>
      <c r="AR4" s="858"/>
      <c r="AS4" s="858"/>
      <c r="AT4" s="858"/>
      <c r="AU4" s="859"/>
      <c r="AV4" s="796"/>
      <c r="AW4" s="796"/>
      <c r="AX4" s="796"/>
      <c r="AY4" s="796"/>
      <c r="AZ4" s="796"/>
      <c r="BA4" s="796"/>
      <c r="BB4" s="796"/>
      <c r="BC4" s="796"/>
      <c r="BD4" s="796"/>
      <c r="BE4" s="796"/>
      <c r="BF4" s="796"/>
      <c r="BG4" s="796"/>
      <c r="BH4" s="796"/>
      <c r="BI4" s="796"/>
      <c r="BJ4" s="797"/>
      <c r="BK4" s="780"/>
    </row>
    <row r="5" spans="1:63" s="779" customFormat="1" ht="14.25" customHeight="1" x14ac:dyDescent="0.25">
      <c r="A5" s="780"/>
      <c r="B5" s="838"/>
      <c r="C5" s="839" t="s">
        <v>47</v>
      </c>
      <c r="D5" s="840"/>
      <c r="E5" s="840"/>
      <c r="F5" s="840"/>
      <c r="G5" s="840"/>
      <c r="H5" s="840"/>
      <c r="I5" s="840"/>
      <c r="J5" s="840"/>
      <c r="K5" s="840"/>
      <c r="L5" s="840"/>
      <c r="M5" s="840"/>
      <c r="N5" s="840"/>
      <c r="O5" s="840"/>
      <c r="P5" s="840"/>
      <c r="Q5" s="841"/>
      <c r="R5" s="848" t="s">
        <v>48</v>
      </c>
      <c r="S5" s="849"/>
      <c r="T5" s="849"/>
      <c r="U5" s="849"/>
      <c r="V5" s="849"/>
      <c r="W5" s="849"/>
      <c r="X5" s="849"/>
      <c r="Y5" s="849"/>
      <c r="Z5" s="849"/>
      <c r="AA5" s="849"/>
      <c r="AB5" s="849"/>
      <c r="AC5" s="849"/>
      <c r="AD5" s="849"/>
      <c r="AE5" s="849"/>
      <c r="AF5" s="849"/>
      <c r="AG5" s="849"/>
      <c r="AH5" s="849"/>
      <c r="AI5" s="850"/>
      <c r="AJ5" s="839" t="s">
        <v>49</v>
      </c>
      <c r="AK5" s="840"/>
      <c r="AL5" s="840"/>
      <c r="AM5" s="840"/>
      <c r="AN5" s="840"/>
      <c r="AO5" s="840"/>
      <c r="AP5" s="840"/>
      <c r="AQ5" s="840"/>
      <c r="AR5" s="840"/>
      <c r="AS5" s="840"/>
      <c r="AT5" s="840"/>
      <c r="AU5" s="841"/>
      <c r="AV5" s="798"/>
      <c r="AW5" s="798"/>
      <c r="AX5" s="798"/>
      <c r="AY5" s="798"/>
      <c r="AZ5" s="798"/>
      <c r="BA5" s="798"/>
      <c r="BB5" s="798"/>
      <c r="BC5" s="798"/>
      <c r="BD5" s="798"/>
      <c r="BE5" s="798"/>
      <c r="BF5" s="798"/>
      <c r="BG5" s="798"/>
      <c r="BH5" s="798"/>
      <c r="BI5" s="798"/>
      <c r="BJ5" s="799"/>
      <c r="BK5" s="780"/>
    </row>
    <row r="6" spans="1:63" s="779" customFormat="1" ht="12.75" customHeight="1" thickBot="1" x14ac:dyDescent="0.3">
      <c r="A6" s="776"/>
      <c r="B6" s="780"/>
      <c r="C6" s="845"/>
      <c r="D6" s="846"/>
      <c r="E6" s="846"/>
      <c r="F6" s="846"/>
      <c r="G6" s="846"/>
      <c r="H6" s="846"/>
      <c r="I6" s="846"/>
      <c r="J6" s="846"/>
      <c r="K6" s="846"/>
      <c r="L6" s="846"/>
      <c r="M6" s="846"/>
      <c r="N6" s="846"/>
      <c r="O6" s="846"/>
      <c r="P6" s="846"/>
      <c r="Q6" s="847"/>
      <c r="R6" s="854"/>
      <c r="S6" s="855"/>
      <c r="T6" s="855"/>
      <c r="U6" s="855"/>
      <c r="V6" s="855"/>
      <c r="W6" s="855"/>
      <c r="X6" s="855"/>
      <c r="Y6" s="855"/>
      <c r="Z6" s="855"/>
      <c r="AA6" s="855"/>
      <c r="AB6" s="855"/>
      <c r="AC6" s="855"/>
      <c r="AD6" s="855"/>
      <c r="AE6" s="855"/>
      <c r="AF6" s="855"/>
      <c r="AG6" s="855"/>
      <c r="AH6" s="855"/>
      <c r="AI6" s="856"/>
      <c r="AJ6" s="845"/>
      <c r="AK6" s="846"/>
      <c r="AL6" s="846"/>
      <c r="AM6" s="846"/>
      <c r="AN6" s="846"/>
      <c r="AO6" s="846"/>
      <c r="AP6" s="846"/>
      <c r="AQ6" s="846"/>
      <c r="AR6" s="846"/>
      <c r="AS6" s="846"/>
      <c r="AT6" s="846"/>
      <c r="AU6" s="847"/>
      <c r="AV6" s="882">
        <v>3</v>
      </c>
      <c r="AW6" s="882"/>
      <c r="AX6" s="882"/>
      <c r="AY6" s="882"/>
      <c r="AZ6" s="882"/>
      <c r="BA6" s="882"/>
      <c r="BB6" s="882"/>
      <c r="BC6" s="882"/>
      <c r="BD6" s="882"/>
      <c r="BE6" s="882"/>
      <c r="BF6" s="882"/>
      <c r="BG6" s="882"/>
      <c r="BH6" s="882"/>
      <c r="BI6" s="882"/>
      <c r="BJ6" s="883"/>
      <c r="BK6" s="776"/>
    </row>
    <row r="7" spans="1:63" s="785" customFormat="1" ht="18.75" customHeight="1" x14ac:dyDescent="0.25">
      <c r="B7" s="884" t="s">
        <v>50</v>
      </c>
      <c r="C7" s="885"/>
      <c r="D7" s="886"/>
      <c r="E7" s="886"/>
      <c r="F7" s="886"/>
      <c r="G7" s="886"/>
      <c r="H7" s="886"/>
      <c r="I7" s="886"/>
      <c r="J7" s="886"/>
      <c r="K7" s="886"/>
      <c r="L7" s="886"/>
      <c r="M7" s="886"/>
      <c r="N7" s="886"/>
      <c r="O7" s="886"/>
      <c r="P7" s="886"/>
      <c r="Q7" s="886"/>
      <c r="R7" s="886"/>
      <c r="S7" s="886"/>
      <c r="T7" s="886"/>
      <c r="U7" s="886"/>
      <c r="V7" s="886"/>
      <c r="W7" s="886"/>
      <c r="X7" s="886"/>
      <c r="Y7" s="886"/>
      <c r="Z7" s="886"/>
      <c r="AA7" s="887" t="s">
        <v>51</v>
      </c>
      <c r="AB7" s="887"/>
      <c r="AC7" s="888" t="s">
        <v>1387</v>
      </c>
      <c r="AD7" s="888"/>
      <c r="AE7" s="888"/>
      <c r="AF7" s="888"/>
      <c r="AG7" s="888"/>
      <c r="AH7" s="888"/>
      <c r="AI7" s="888"/>
      <c r="AJ7" s="888"/>
      <c r="AK7" s="889" t="s">
        <v>52</v>
      </c>
      <c r="AL7" s="889"/>
      <c r="AM7" s="890"/>
      <c r="AN7" s="890"/>
      <c r="AO7" s="890"/>
      <c r="AP7" s="890"/>
      <c r="AQ7" s="890"/>
      <c r="AR7" s="890"/>
      <c r="AS7" s="890"/>
      <c r="AT7" s="890"/>
      <c r="AU7" s="891"/>
      <c r="AV7" s="891"/>
      <c r="AW7" s="891"/>
      <c r="AX7" s="891"/>
      <c r="AY7" s="891"/>
      <c r="AZ7" s="891"/>
      <c r="BA7" s="891"/>
      <c r="BB7" s="891"/>
      <c r="BC7" s="891"/>
      <c r="BD7" s="891"/>
      <c r="BE7" s="891"/>
      <c r="BF7" s="891"/>
      <c r="BG7" s="891"/>
      <c r="BH7" s="891"/>
      <c r="BI7" s="891"/>
      <c r="BJ7" s="892"/>
      <c r="BK7" s="786"/>
    </row>
    <row r="8" spans="1:63" s="785" customFormat="1" ht="18.75" customHeight="1" x14ac:dyDescent="0.25">
      <c r="B8" s="880" t="s">
        <v>53</v>
      </c>
      <c r="C8" s="881"/>
      <c r="D8" s="893"/>
      <c r="E8" s="894"/>
      <c r="F8" s="894"/>
      <c r="G8" s="894"/>
      <c r="H8" s="894"/>
      <c r="I8" s="894"/>
      <c r="J8" s="894"/>
      <c r="K8" s="894"/>
      <c r="L8" s="894"/>
      <c r="M8" s="894"/>
      <c r="N8" s="894"/>
      <c r="O8" s="894"/>
      <c r="P8" s="894"/>
      <c r="Q8" s="894"/>
      <c r="R8" s="894"/>
      <c r="S8" s="894"/>
      <c r="T8" s="894"/>
      <c r="U8" s="894"/>
      <c r="V8" s="894"/>
      <c r="W8" s="894"/>
      <c r="X8" s="894"/>
      <c r="Y8" s="894"/>
      <c r="Z8" s="894"/>
      <c r="AA8" s="894"/>
      <c r="AB8" s="894"/>
      <c r="AC8" s="894"/>
      <c r="AD8" s="894"/>
      <c r="AE8" s="894"/>
      <c r="AF8" s="894"/>
      <c r="AG8" s="894"/>
      <c r="AH8" s="894"/>
      <c r="AI8" s="894"/>
      <c r="AJ8" s="894"/>
      <c r="AK8" s="894"/>
      <c r="AL8" s="895"/>
      <c r="AM8" s="787" t="s">
        <v>54</v>
      </c>
      <c r="AN8" s="829"/>
      <c r="AO8" s="830"/>
      <c r="AP8" s="830"/>
      <c r="AQ8" s="830"/>
      <c r="AR8" s="830"/>
      <c r="AS8" s="830"/>
      <c r="AT8" s="830"/>
      <c r="AU8" s="891"/>
      <c r="AV8" s="891"/>
      <c r="AW8" s="891"/>
      <c r="AX8" s="891"/>
      <c r="AY8" s="891"/>
      <c r="AZ8" s="891"/>
      <c r="BA8" s="891"/>
      <c r="BB8" s="891"/>
      <c r="BC8" s="891"/>
      <c r="BD8" s="891"/>
      <c r="BE8" s="891"/>
      <c r="BF8" s="891"/>
      <c r="BG8" s="891"/>
      <c r="BH8" s="891"/>
      <c r="BI8" s="891"/>
      <c r="BJ8" s="892"/>
      <c r="BK8" s="786"/>
    </row>
    <row r="9" spans="1:63" s="775" customFormat="1" ht="27.75" customHeight="1" x14ac:dyDescent="0.25">
      <c r="B9" s="831" t="s">
        <v>233</v>
      </c>
      <c r="C9" s="832"/>
      <c r="D9" s="832"/>
      <c r="E9" s="832"/>
      <c r="F9" s="832"/>
      <c r="G9" s="832"/>
      <c r="H9" s="832"/>
      <c r="I9" s="832"/>
      <c r="J9" s="832"/>
      <c r="K9" s="832"/>
      <c r="L9" s="832"/>
      <c r="M9" s="832"/>
      <c r="N9" s="832"/>
      <c r="O9" s="832"/>
      <c r="P9" s="832"/>
      <c r="Q9" s="832"/>
      <c r="R9" s="832"/>
      <c r="S9" s="832"/>
      <c r="T9" s="832"/>
      <c r="U9" s="832"/>
      <c r="V9" s="832"/>
      <c r="W9" s="832"/>
      <c r="X9" s="832"/>
      <c r="Y9" s="832"/>
      <c r="Z9" s="832"/>
      <c r="AA9" s="832"/>
      <c r="AB9" s="832"/>
      <c r="AC9" s="832"/>
      <c r="AD9" s="832"/>
      <c r="AE9" s="832"/>
      <c r="AF9" s="832"/>
      <c r="AG9" s="832"/>
      <c r="AH9" s="832"/>
      <c r="AI9" s="832"/>
      <c r="AJ9" s="832"/>
      <c r="AK9" s="832"/>
      <c r="AL9" s="832"/>
      <c r="AM9" s="832"/>
      <c r="AN9" s="832"/>
      <c r="AO9" s="832"/>
      <c r="AP9" s="832"/>
      <c r="AQ9" s="832"/>
      <c r="AR9" s="832"/>
      <c r="AS9" s="832"/>
      <c r="AT9" s="832"/>
      <c r="AU9" s="833" t="s">
        <v>234</v>
      </c>
      <c r="AV9" s="834"/>
      <c r="AW9" s="834"/>
      <c r="AX9" s="834"/>
      <c r="AY9" s="834"/>
      <c r="AZ9" s="834"/>
      <c r="BA9" s="834"/>
      <c r="BB9" s="834"/>
      <c r="BC9" s="834"/>
      <c r="BD9" s="834"/>
      <c r="BE9" s="834"/>
      <c r="BF9" s="834"/>
      <c r="BG9" s="834"/>
      <c r="BH9" s="834"/>
      <c r="BI9" s="834"/>
      <c r="BJ9" s="835"/>
    </row>
    <row r="10" spans="1:63" s="774" customFormat="1" ht="25.5" customHeight="1" x14ac:dyDescent="0.25">
      <c r="B10" s="872"/>
      <c r="C10" s="873"/>
      <c r="D10" s="873"/>
      <c r="E10" s="873" t="s">
        <v>55</v>
      </c>
      <c r="F10" s="873"/>
      <c r="G10" s="873"/>
      <c r="H10" s="873"/>
      <c r="I10" s="873"/>
      <c r="J10" s="873"/>
      <c r="K10" s="873"/>
      <c r="L10" s="873"/>
      <c r="M10" s="873"/>
      <c r="N10" s="873"/>
      <c r="O10" s="873"/>
      <c r="P10" s="873"/>
      <c r="Q10" s="873"/>
      <c r="R10" s="873"/>
      <c r="S10" s="873"/>
      <c r="T10" s="873"/>
      <c r="U10" s="873" t="s">
        <v>56</v>
      </c>
      <c r="V10" s="873"/>
      <c r="W10" s="873"/>
      <c r="X10" s="873"/>
      <c r="Y10" s="873"/>
      <c r="Z10" s="873"/>
      <c r="AA10" s="873"/>
      <c r="AB10" s="873"/>
      <c r="AC10" s="873"/>
      <c r="AD10" s="873"/>
      <c r="AE10" s="873"/>
      <c r="AF10" s="873"/>
      <c r="AG10" s="873"/>
      <c r="AH10" s="873"/>
      <c r="AI10" s="873"/>
      <c r="AJ10" s="873"/>
      <c r="AK10" s="873"/>
      <c r="AL10" s="873"/>
      <c r="AM10" s="873"/>
      <c r="AN10" s="873"/>
      <c r="AO10" s="873"/>
      <c r="AP10" s="873"/>
      <c r="AQ10" s="873"/>
      <c r="AR10" s="873"/>
      <c r="AS10" s="873"/>
      <c r="AT10" s="873"/>
      <c r="AU10" s="874"/>
      <c r="AV10" s="874"/>
      <c r="AW10" s="874"/>
      <c r="AX10" s="874"/>
      <c r="AY10" s="874"/>
      <c r="AZ10" s="874"/>
      <c r="BA10" s="874"/>
      <c r="BB10" s="874"/>
      <c r="BC10" s="874"/>
      <c r="BD10" s="874"/>
      <c r="BE10" s="874"/>
      <c r="BF10" s="874"/>
      <c r="BG10" s="874"/>
      <c r="BH10" s="874"/>
      <c r="BI10" s="874"/>
      <c r="BJ10" s="875"/>
      <c r="BK10" s="775"/>
    </row>
    <row r="11" spans="1:63" s="788" customFormat="1" ht="25.5" customHeight="1" x14ac:dyDescent="0.25">
      <c r="B11" s="876" t="s">
        <v>57</v>
      </c>
      <c r="C11" s="876" t="s">
        <v>58</v>
      </c>
      <c r="D11" s="876" t="s">
        <v>59</v>
      </c>
      <c r="E11" s="868" t="s">
        <v>60</v>
      </c>
      <c r="F11" s="868"/>
      <c r="G11" s="868"/>
      <c r="H11" s="868" t="s">
        <v>61</v>
      </c>
      <c r="I11" s="868"/>
      <c r="J11" s="868"/>
      <c r="K11" s="868" t="s">
        <v>62</v>
      </c>
      <c r="L11" s="868"/>
      <c r="M11" s="868"/>
      <c r="N11" s="868" t="s">
        <v>63</v>
      </c>
      <c r="O11" s="868"/>
      <c r="P11" s="868"/>
      <c r="Q11" s="868" t="s">
        <v>64</v>
      </c>
      <c r="R11" s="868"/>
      <c r="S11" s="868"/>
      <c r="T11" s="791" t="s">
        <v>65</v>
      </c>
      <c r="U11" s="878" t="s">
        <v>66</v>
      </c>
      <c r="V11" s="878" t="s">
        <v>67</v>
      </c>
      <c r="W11" s="878" t="s">
        <v>68</v>
      </c>
      <c r="X11" s="868" t="s">
        <v>69</v>
      </c>
      <c r="Y11" s="868"/>
      <c r="Z11" s="870" t="s">
        <v>70</v>
      </c>
      <c r="AA11" s="868" t="s">
        <v>71</v>
      </c>
      <c r="AB11" s="868" t="s">
        <v>72</v>
      </c>
      <c r="AC11" s="868" t="s">
        <v>73</v>
      </c>
      <c r="AD11" s="868" t="s">
        <v>74</v>
      </c>
      <c r="AE11" s="868" t="s">
        <v>75</v>
      </c>
      <c r="AF11" s="868" t="s">
        <v>76</v>
      </c>
      <c r="AG11" s="868"/>
      <c r="AH11" s="868"/>
      <c r="AI11" s="868" t="s">
        <v>77</v>
      </c>
      <c r="AJ11" s="868" t="s">
        <v>78</v>
      </c>
      <c r="AK11" s="862" t="s">
        <v>79</v>
      </c>
      <c r="AL11" s="863"/>
      <c r="AM11" s="863"/>
      <c r="AN11" s="863"/>
      <c r="AO11" s="863"/>
      <c r="AP11" s="863"/>
      <c r="AQ11" s="864"/>
      <c r="AR11" s="865" t="s">
        <v>80</v>
      </c>
      <c r="AS11" s="865" t="s">
        <v>81</v>
      </c>
      <c r="AT11" s="865" t="s">
        <v>82</v>
      </c>
      <c r="AU11" s="867" t="s">
        <v>83</v>
      </c>
      <c r="AV11" s="860" t="s">
        <v>83</v>
      </c>
      <c r="AW11" s="860" t="s">
        <v>83</v>
      </c>
      <c r="AX11" s="860" t="s">
        <v>83</v>
      </c>
      <c r="AY11" s="860" t="s">
        <v>84</v>
      </c>
      <c r="AZ11" s="860" t="s">
        <v>83</v>
      </c>
      <c r="BA11" s="860" t="s">
        <v>83</v>
      </c>
      <c r="BB11" s="860" t="s">
        <v>83</v>
      </c>
      <c r="BC11" s="860" t="s">
        <v>85</v>
      </c>
      <c r="BD11" s="860" t="s">
        <v>85</v>
      </c>
      <c r="BE11" s="860" t="s">
        <v>85</v>
      </c>
      <c r="BF11" s="860" t="s">
        <v>85</v>
      </c>
      <c r="BG11" s="860" t="s">
        <v>86</v>
      </c>
      <c r="BH11" s="860" t="s">
        <v>85</v>
      </c>
      <c r="BI11" s="860" t="s">
        <v>85</v>
      </c>
      <c r="BJ11" s="861" t="s">
        <v>85</v>
      </c>
    </row>
    <row r="12" spans="1:63" s="788" customFormat="1" ht="52.5" customHeight="1" x14ac:dyDescent="0.25">
      <c r="B12" s="877"/>
      <c r="C12" s="877"/>
      <c r="D12" s="877"/>
      <c r="E12" s="793" t="s">
        <v>87</v>
      </c>
      <c r="F12" s="793" t="s">
        <v>88</v>
      </c>
      <c r="G12" s="793" t="s">
        <v>89</v>
      </c>
      <c r="H12" s="793" t="s">
        <v>87</v>
      </c>
      <c r="I12" s="793" t="s">
        <v>88</v>
      </c>
      <c r="J12" s="793" t="s">
        <v>89</v>
      </c>
      <c r="K12" s="793" t="s">
        <v>87</v>
      </c>
      <c r="L12" s="793" t="s">
        <v>88</v>
      </c>
      <c r="M12" s="793" t="s">
        <v>89</v>
      </c>
      <c r="N12" s="793" t="s">
        <v>87</v>
      </c>
      <c r="O12" s="793" t="s">
        <v>88</v>
      </c>
      <c r="P12" s="793" t="s">
        <v>89</v>
      </c>
      <c r="Q12" s="793" t="s">
        <v>87</v>
      </c>
      <c r="R12" s="793" t="s">
        <v>88</v>
      </c>
      <c r="S12" s="793" t="s">
        <v>89</v>
      </c>
      <c r="T12" s="789">
        <f>SUM(T13:T22)</f>
        <v>0.16</v>
      </c>
      <c r="U12" s="879"/>
      <c r="V12" s="879"/>
      <c r="W12" s="879"/>
      <c r="X12" s="790" t="s">
        <v>90</v>
      </c>
      <c r="Y12" s="790" t="s">
        <v>91</v>
      </c>
      <c r="Z12" s="871"/>
      <c r="AA12" s="869"/>
      <c r="AB12" s="869"/>
      <c r="AC12" s="869"/>
      <c r="AD12" s="869"/>
      <c r="AE12" s="868"/>
      <c r="AF12" s="790" t="s">
        <v>92</v>
      </c>
      <c r="AG12" s="790" t="s">
        <v>93</v>
      </c>
      <c r="AH12" s="790" t="s">
        <v>94</v>
      </c>
      <c r="AI12" s="868"/>
      <c r="AJ12" s="868"/>
      <c r="AK12" s="790" t="s">
        <v>95</v>
      </c>
      <c r="AL12" s="790" t="s">
        <v>96</v>
      </c>
      <c r="AM12" s="790" t="s">
        <v>97</v>
      </c>
      <c r="AN12" s="790" t="s">
        <v>98</v>
      </c>
      <c r="AO12" s="790" t="s">
        <v>99</v>
      </c>
      <c r="AP12" s="790" t="s">
        <v>100</v>
      </c>
      <c r="AQ12" s="790" t="s">
        <v>101</v>
      </c>
      <c r="AR12" s="866"/>
      <c r="AS12" s="866"/>
      <c r="AT12" s="866"/>
      <c r="AU12" s="792" t="s">
        <v>102</v>
      </c>
      <c r="AV12" s="792" t="s">
        <v>103</v>
      </c>
      <c r="AW12" s="792" t="s">
        <v>104</v>
      </c>
      <c r="AX12" s="792" t="s">
        <v>105</v>
      </c>
      <c r="AY12" s="792" t="s">
        <v>102</v>
      </c>
      <c r="AZ12" s="792" t="s">
        <v>103</v>
      </c>
      <c r="BA12" s="792" t="s">
        <v>104</v>
      </c>
      <c r="BB12" s="792" t="s">
        <v>105</v>
      </c>
      <c r="BC12" s="792" t="s">
        <v>102</v>
      </c>
      <c r="BD12" s="792" t="s">
        <v>103</v>
      </c>
      <c r="BE12" s="792" t="s">
        <v>104</v>
      </c>
      <c r="BF12" s="792" t="s">
        <v>105</v>
      </c>
      <c r="BG12" s="792" t="s">
        <v>102</v>
      </c>
      <c r="BH12" s="792" t="s">
        <v>103</v>
      </c>
      <c r="BI12" s="792" t="s">
        <v>104</v>
      </c>
      <c r="BJ12" s="792" t="s">
        <v>106</v>
      </c>
    </row>
    <row r="13" spans="1:63" s="93" customFormat="1" ht="114" customHeight="1" x14ac:dyDescent="0.25">
      <c r="A13" s="547" t="s">
        <v>232</v>
      </c>
      <c r="B13" s="548">
        <v>1</v>
      </c>
      <c r="C13" s="549" t="s">
        <v>1235</v>
      </c>
      <c r="D13" s="550">
        <v>0.2</v>
      </c>
      <c r="E13" s="551">
        <v>0.25</v>
      </c>
      <c r="F13" s="552">
        <v>0.25</v>
      </c>
      <c r="G13" s="553">
        <v>1</v>
      </c>
      <c r="H13" s="552">
        <v>0.25</v>
      </c>
      <c r="I13" s="554" t="s">
        <v>232</v>
      </c>
      <c r="J13" s="553">
        <v>0</v>
      </c>
      <c r="K13" s="552">
        <v>0.25</v>
      </c>
      <c r="L13" s="554" t="s">
        <v>232</v>
      </c>
      <c r="M13" s="553">
        <v>0</v>
      </c>
      <c r="N13" s="552">
        <v>0.25</v>
      </c>
      <c r="O13" s="554" t="s">
        <v>232</v>
      </c>
      <c r="P13" s="553">
        <v>0</v>
      </c>
      <c r="Q13" s="552">
        <v>1</v>
      </c>
      <c r="R13" s="551">
        <v>0.25</v>
      </c>
      <c r="S13" s="555">
        <v>0.25</v>
      </c>
      <c r="T13" s="555">
        <v>0.05</v>
      </c>
      <c r="U13" s="549" t="s">
        <v>1236</v>
      </c>
      <c r="V13" s="549" t="s">
        <v>1237</v>
      </c>
      <c r="W13" s="549" t="s">
        <v>1238</v>
      </c>
      <c r="X13" s="549" t="s">
        <v>1239</v>
      </c>
      <c r="Y13" s="549" t="s">
        <v>1240</v>
      </c>
      <c r="Z13" s="554" t="s">
        <v>113</v>
      </c>
      <c r="AA13" s="549" t="s">
        <v>1241</v>
      </c>
      <c r="AB13" s="554" t="s">
        <v>115</v>
      </c>
      <c r="AC13" s="554" t="s">
        <v>243</v>
      </c>
      <c r="AD13" s="554" t="s">
        <v>116</v>
      </c>
      <c r="AE13" s="554" t="s">
        <v>140</v>
      </c>
      <c r="AF13" s="549" t="s">
        <v>1242</v>
      </c>
      <c r="AG13" s="554">
        <v>2022</v>
      </c>
      <c r="AH13" s="554">
        <v>2022</v>
      </c>
      <c r="AI13" s="554" t="s">
        <v>119</v>
      </c>
      <c r="AJ13" s="554" t="s">
        <v>199</v>
      </c>
      <c r="AK13" s="549" t="s">
        <v>177</v>
      </c>
      <c r="AL13" s="549" t="s">
        <v>232</v>
      </c>
      <c r="AM13" s="556" t="s">
        <v>232</v>
      </c>
      <c r="AN13" s="549" t="s">
        <v>232</v>
      </c>
      <c r="AO13" s="549" t="s">
        <v>232</v>
      </c>
      <c r="AP13" s="549" t="s">
        <v>232</v>
      </c>
      <c r="AQ13" s="549" t="s">
        <v>232</v>
      </c>
      <c r="AR13" s="549" t="s">
        <v>1243</v>
      </c>
      <c r="AS13" s="549" t="s">
        <v>232</v>
      </c>
      <c r="AT13" s="556" t="s">
        <v>1234</v>
      </c>
      <c r="AU13" s="557">
        <v>0.25</v>
      </c>
      <c r="AV13" s="558">
        <v>0.25</v>
      </c>
      <c r="AW13" s="559" t="s">
        <v>1244</v>
      </c>
      <c r="AX13" s="559" t="s">
        <v>1245</v>
      </c>
      <c r="AY13" s="557">
        <v>0.25</v>
      </c>
      <c r="AZ13" s="557">
        <v>0</v>
      </c>
      <c r="BA13" s="549" t="s">
        <v>232</v>
      </c>
      <c r="BB13" s="549" t="s">
        <v>232</v>
      </c>
      <c r="BC13" s="560">
        <v>0.25</v>
      </c>
      <c r="BD13" s="560">
        <v>0</v>
      </c>
      <c r="BE13" s="561" t="s">
        <v>232</v>
      </c>
      <c r="BF13" s="561" t="s">
        <v>232</v>
      </c>
      <c r="BG13" s="560">
        <v>0.25</v>
      </c>
      <c r="BH13" s="560">
        <v>0</v>
      </c>
      <c r="BI13" s="549" t="s">
        <v>232</v>
      </c>
      <c r="BJ13" s="562" t="s">
        <v>232</v>
      </c>
      <c r="BK13" s="547" t="s">
        <v>232</v>
      </c>
    </row>
    <row r="14" spans="1:63" s="93" customFormat="1" ht="91.5" customHeight="1" x14ac:dyDescent="0.25">
      <c r="A14" s="547" t="s">
        <v>232</v>
      </c>
      <c r="B14" s="563">
        <v>2</v>
      </c>
      <c r="C14" s="564" t="s">
        <v>1246</v>
      </c>
      <c r="D14" s="565">
        <v>0.2</v>
      </c>
      <c r="E14" s="566">
        <v>0.25</v>
      </c>
      <c r="F14" s="566">
        <v>0.25</v>
      </c>
      <c r="G14" s="567">
        <v>1</v>
      </c>
      <c r="H14" s="566">
        <v>0.25</v>
      </c>
      <c r="I14" s="568" t="s">
        <v>232</v>
      </c>
      <c r="J14" s="567">
        <v>0</v>
      </c>
      <c r="K14" s="566">
        <v>0.25</v>
      </c>
      <c r="L14" s="568" t="s">
        <v>232</v>
      </c>
      <c r="M14" s="567">
        <v>0</v>
      </c>
      <c r="N14" s="566">
        <v>0.25</v>
      </c>
      <c r="O14" s="568" t="s">
        <v>232</v>
      </c>
      <c r="P14" s="567">
        <v>0</v>
      </c>
      <c r="Q14" s="566">
        <v>1</v>
      </c>
      <c r="R14" s="569">
        <v>0.25</v>
      </c>
      <c r="S14" s="570">
        <v>0.25</v>
      </c>
      <c r="T14" s="570">
        <v>0.05</v>
      </c>
      <c r="U14" s="564" t="s">
        <v>1247</v>
      </c>
      <c r="V14" s="564" t="s">
        <v>1248</v>
      </c>
      <c r="W14" s="564" t="s">
        <v>1238</v>
      </c>
      <c r="X14" s="564" t="s">
        <v>1249</v>
      </c>
      <c r="Y14" s="564" t="s">
        <v>1250</v>
      </c>
      <c r="Z14" s="568" t="s">
        <v>113</v>
      </c>
      <c r="AA14" s="564" t="s">
        <v>1251</v>
      </c>
      <c r="AB14" s="568" t="s">
        <v>115</v>
      </c>
      <c r="AC14" s="568" t="s">
        <v>243</v>
      </c>
      <c r="AD14" s="568" t="s">
        <v>116</v>
      </c>
      <c r="AE14" s="568" t="s">
        <v>140</v>
      </c>
      <c r="AF14" s="568" t="s">
        <v>1252</v>
      </c>
      <c r="AG14" s="568">
        <v>2022</v>
      </c>
      <c r="AH14" s="568">
        <v>2022</v>
      </c>
      <c r="AI14" s="568" t="s">
        <v>119</v>
      </c>
      <c r="AJ14" s="568" t="s">
        <v>199</v>
      </c>
      <c r="AK14" s="564" t="s">
        <v>177</v>
      </c>
      <c r="AL14" s="564" t="s">
        <v>232</v>
      </c>
      <c r="AM14" s="571" t="s">
        <v>232</v>
      </c>
      <c r="AN14" s="564" t="s">
        <v>232</v>
      </c>
      <c r="AO14" s="564" t="s">
        <v>232</v>
      </c>
      <c r="AP14" s="564" t="s">
        <v>232</v>
      </c>
      <c r="AQ14" s="564" t="s">
        <v>232</v>
      </c>
      <c r="AR14" s="564" t="s">
        <v>1253</v>
      </c>
      <c r="AS14" s="564" t="s">
        <v>232</v>
      </c>
      <c r="AT14" s="571" t="s">
        <v>1234</v>
      </c>
      <c r="AU14" s="572">
        <v>0.25</v>
      </c>
      <c r="AV14" s="558">
        <v>0.25</v>
      </c>
      <c r="AW14" s="573" t="s">
        <v>1254</v>
      </c>
      <c r="AX14" s="573" t="s">
        <v>1255</v>
      </c>
      <c r="AY14" s="572">
        <v>0.25</v>
      </c>
      <c r="AZ14" s="572">
        <v>0</v>
      </c>
      <c r="BA14" s="564" t="s">
        <v>232</v>
      </c>
      <c r="BB14" s="564" t="s">
        <v>232</v>
      </c>
      <c r="BC14" s="574">
        <v>0.25</v>
      </c>
      <c r="BD14" s="574">
        <v>0</v>
      </c>
      <c r="BE14" s="575" t="s">
        <v>232</v>
      </c>
      <c r="BF14" s="575" t="s">
        <v>232</v>
      </c>
      <c r="BG14" s="574">
        <v>0.25</v>
      </c>
      <c r="BH14" s="574">
        <v>0</v>
      </c>
      <c r="BI14" s="564" t="s">
        <v>232</v>
      </c>
      <c r="BJ14" s="576" t="s">
        <v>232</v>
      </c>
      <c r="BK14" s="547" t="s">
        <v>232</v>
      </c>
    </row>
    <row r="15" spans="1:63" s="93" customFormat="1" ht="94.5" customHeight="1" x14ac:dyDescent="0.25">
      <c r="A15" s="547" t="s">
        <v>232</v>
      </c>
      <c r="B15" s="563">
        <v>3</v>
      </c>
      <c r="C15" s="564" t="s">
        <v>1256</v>
      </c>
      <c r="D15" s="565">
        <v>0.2</v>
      </c>
      <c r="E15" s="566">
        <v>0.1</v>
      </c>
      <c r="F15" s="566">
        <v>0.1</v>
      </c>
      <c r="G15" s="567">
        <v>1</v>
      </c>
      <c r="H15" s="566">
        <v>0.3</v>
      </c>
      <c r="I15" s="568" t="s">
        <v>232</v>
      </c>
      <c r="J15" s="567">
        <v>0</v>
      </c>
      <c r="K15" s="566">
        <v>0.3</v>
      </c>
      <c r="L15" s="568" t="s">
        <v>232</v>
      </c>
      <c r="M15" s="567">
        <v>0</v>
      </c>
      <c r="N15" s="566">
        <v>0.3</v>
      </c>
      <c r="O15" s="568" t="s">
        <v>232</v>
      </c>
      <c r="P15" s="567">
        <v>0</v>
      </c>
      <c r="Q15" s="566">
        <v>1</v>
      </c>
      <c r="R15" s="569">
        <v>0.1</v>
      </c>
      <c r="S15" s="570">
        <v>0.1</v>
      </c>
      <c r="T15" s="570">
        <v>0.02</v>
      </c>
      <c r="U15" s="564" t="s">
        <v>1257</v>
      </c>
      <c r="V15" s="564" t="s">
        <v>1258</v>
      </c>
      <c r="W15" s="564" t="s">
        <v>1259</v>
      </c>
      <c r="X15" s="564" t="s">
        <v>1260</v>
      </c>
      <c r="Y15" s="564" t="s">
        <v>1261</v>
      </c>
      <c r="Z15" s="568" t="s">
        <v>113</v>
      </c>
      <c r="AA15" s="564" t="s">
        <v>1262</v>
      </c>
      <c r="AB15" s="568" t="s">
        <v>115</v>
      </c>
      <c r="AC15" s="568" t="s">
        <v>243</v>
      </c>
      <c r="AD15" s="568" t="s">
        <v>116</v>
      </c>
      <c r="AE15" s="568" t="s">
        <v>140</v>
      </c>
      <c r="AF15" s="568" t="s">
        <v>1263</v>
      </c>
      <c r="AG15" s="568">
        <v>2022</v>
      </c>
      <c r="AH15" s="568">
        <v>2022</v>
      </c>
      <c r="AI15" s="568" t="s">
        <v>119</v>
      </c>
      <c r="AJ15" s="568" t="s">
        <v>120</v>
      </c>
      <c r="AK15" s="564" t="s">
        <v>177</v>
      </c>
      <c r="AL15" s="564" t="s">
        <v>232</v>
      </c>
      <c r="AM15" s="571" t="s">
        <v>232</v>
      </c>
      <c r="AN15" s="564" t="s">
        <v>232</v>
      </c>
      <c r="AO15" s="564" t="s">
        <v>232</v>
      </c>
      <c r="AP15" s="564" t="s">
        <v>246</v>
      </c>
      <c r="AQ15" s="564" t="s">
        <v>1015</v>
      </c>
      <c r="AR15" s="564" t="s">
        <v>1264</v>
      </c>
      <c r="AS15" s="564" t="s">
        <v>232</v>
      </c>
      <c r="AT15" s="571" t="s">
        <v>1234</v>
      </c>
      <c r="AU15" s="572">
        <v>0.1</v>
      </c>
      <c r="AV15" s="558">
        <v>0.1</v>
      </c>
      <c r="AW15" s="573" t="s">
        <v>1265</v>
      </c>
      <c r="AX15" s="573" t="s">
        <v>1266</v>
      </c>
      <c r="AY15" s="572">
        <v>0.3</v>
      </c>
      <c r="AZ15" s="572">
        <v>0</v>
      </c>
      <c r="BA15" s="564" t="s">
        <v>232</v>
      </c>
      <c r="BB15" s="564" t="s">
        <v>232</v>
      </c>
      <c r="BC15" s="574">
        <v>0.3</v>
      </c>
      <c r="BD15" s="574">
        <v>0</v>
      </c>
      <c r="BE15" s="575" t="s">
        <v>232</v>
      </c>
      <c r="BF15" s="575" t="s">
        <v>232</v>
      </c>
      <c r="BG15" s="574">
        <v>0.3</v>
      </c>
      <c r="BH15" s="574">
        <v>0</v>
      </c>
      <c r="BI15" s="564" t="s">
        <v>232</v>
      </c>
      <c r="BJ15" s="576" t="s">
        <v>232</v>
      </c>
      <c r="BK15" s="547" t="s">
        <v>232</v>
      </c>
    </row>
    <row r="16" spans="1:63" s="93" customFormat="1" ht="288" customHeight="1" x14ac:dyDescent="0.25">
      <c r="A16" s="547" t="s">
        <v>232</v>
      </c>
      <c r="B16" s="563">
        <v>4</v>
      </c>
      <c r="C16" s="564" t="s">
        <v>1267</v>
      </c>
      <c r="D16" s="565">
        <v>0.2</v>
      </c>
      <c r="E16" s="566">
        <v>0.1</v>
      </c>
      <c r="F16" s="566">
        <v>0.1</v>
      </c>
      <c r="G16" s="567">
        <v>1</v>
      </c>
      <c r="H16" s="566">
        <v>0.3</v>
      </c>
      <c r="I16" s="568" t="s">
        <v>232</v>
      </c>
      <c r="J16" s="567">
        <v>0</v>
      </c>
      <c r="K16" s="566">
        <v>0.3</v>
      </c>
      <c r="L16" s="568" t="s">
        <v>232</v>
      </c>
      <c r="M16" s="567">
        <v>0</v>
      </c>
      <c r="N16" s="566">
        <v>0.3</v>
      </c>
      <c r="O16" s="568" t="s">
        <v>232</v>
      </c>
      <c r="P16" s="567">
        <v>0</v>
      </c>
      <c r="Q16" s="566">
        <v>1</v>
      </c>
      <c r="R16" s="569">
        <v>0.1</v>
      </c>
      <c r="S16" s="570">
        <v>0.1</v>
      </c>
      <c r="T16" s="570">
        <v>0.02</v>
      </c>
      <c r="U16" s="564" t="s">
        <v>1268</v>
      </c>
      <c r="V16" s="564" t="s">
        <v>1269</v>
      </c>
      <c r="W16" s="564" t="s">
        <v>1270</v>
      </c>
      <c r="X16" s="564" t="s">
        <v>1271</v>
      </c>
      <c r="Y16" s="564" t="s">
        <v>1272</v>
      </c>
      <c r="Z16" s="568" t="s">
        <v>113</v>
      </c>
      <c r="AA16" s="564" t="s">
        <v>1273</v>
      </c>
      <c r="AB16" s="568" t="s">
        <v>115</v>
      </c>
      <c r="AC16" s="568" t="s">
        <v>110</v>
      </c>
      <c r="AD16" s="568" t="s">
        <v>116</v>
      </c>
      <c r="AE16" s="568" t="s">
        <v>140</v>
      </c>
      <c r="AF16" s="568" t="s">
        <v>1274</v>
      </c>
      <c r="AG16" s="568">
        <v>2022</v>
      </c>
      <c r="AH16" s="568">
        <v>2022</v>
      </c>
      <c r="AI16" s="568" t="s">
        <v>119</v>
      </c>
      <c r="AJ16" s="568" t="s">
        <v>120</v>
      </c>
      <c r="AK16" s="564" t="s">
        <v>177</v>
      </c>
      <c r="AL16" s="564" t="s">
        <v>232</v>
      </c>
      <c r="AM16" s="571" t="s">
        <v>232</v>
      </c>
      <c r="AN16" s="564" t="s">
        <v>232</v>
      </c>
      <c r="AO16" s="564" t="s">
        <v>232</v>
      </c>
      <c r="AP16" s="564" t="s">
        <v>246</v>
      </c>
      <c r="AQ16" s="564" t="s">
        <v>1015</v>
      </c>
      <c r="AR16" s="564" t="s">
        <v>1264</v>
      </c>
      <c r="AS16" s="564" t="s">
        <v>232</v>
      </c>
      <c r="AT16" s="571" t="s">
        <v>1234</v>
      </c>
      <c r="AU16" s="572">
        <v>0.1</v>
      </c>
      <c r="AV16" s="558">
        <v>0.1</v>
      </c>
      <c r="AW16" s="573" t="s">
        <v>1275</v>
      </c>
      <c r="AX16" s="573" t="s">
        <v>1276</v>
      </c>
      <c r="AY16" s="572">
        <v>0.3</v>
      </c>
      <c r="AZ16" s="572">
        <v>0</v>
      </c>
      <c r="BA16" s="564" t="s">
        <v>232</v>
      </c>
      <c r="BB16" s="564" t="s">
        <v>232</v>
      </c>
      <c r="BC16" s="574">
        <v>0.3</v>
      </c>
      <c r="BD16" s="574">
        <v>0</v>
      </c>
      <c r="BE16" s="575" t="s">
        <v>232</v>
      </c>
      <c r="BF16" s="575" t="s">
        <v>232</v>
      </c>
      <c r="BG16" s="574">
        <v>0.3</v>
      </c>
      <c r="BH16" s="574">
        <v>0</v>
      </c>
      <c r="BI16" s="564" t="s">
        <v>232</v>
      </c>
      <c r="BJ16" s="576" t="s">
        <v>232</v>
      </c>
      <c r="BK16" s="547" t="s">
        <v>232</v>
      </c>
    </row>
    <row r="17" spans="1:63" s="93" customFormat="1" ht="237.75" customHeight="1" thickBot="1" x14ac:dyDescent="0.3">
      <c r="A17" s="547" t="s">
        <v>232</v>
      </c>
      <c r="B17" s="577">
        <v>5</v>
      </c>
      <c r="C17" s="578" t="s">
        <v>1277</v>
      </c>
      <c r="D17" s="579">
        <v>0.2</v>
      </c>
      <c r="E17" s="580">
        <v>0.1</v>
      </c>
      <c r="F17" s="580">
        <v>0.1</v>
      </c>
      <c r="G17" s="581">
        <v>1</v>
      </c>
      <c r="H17" s="580">
        <v>0.3</v>
      </c>
      <c r="I17" s="582" t="s">
        <v>232</v>
      </c>
      <c r="J17" s="581">
        <v>0</v>
      </c>
      <c r="K17" s="580">
        <v>0.3</v>
      </c>
      <c r="L17" s="582" t="s">
        <v>232</v>
      </c>
      <c r="M17" s="581">
        <v>0</v>
      </c>
      <c r="N17" s="580">
        <v>0.3</v>
      </c>
      <c r="O17" s="582" t="s">
        <v>232</v>
      </c>
      <c r="P17" s="581">
        <v>0</v>
      </c>
      <c r="Q17" s="580">
        <v>1</v>
      </c>
      <c r="R17" s="583">
        <v>0.1</v>
      </c>
      <c r="S17" s="584">
        <v>0.1</v>
      </c>
      <c r="T17" s="570">
        <v>0.02</v>
      </c>
      <c r="U17" s="578" t="s">
        <v>1278</v>
      </c>
      <c r="V17" s="578" t="s">
        <v>1279</v>
      </c>
      <c r="W17" s="578" t="s">
        <v>1280</v>
      </c>
      <c r="X17" s="578" t="s">
        <v>1281</v>
      </c>
      <c r="Y17" s="578" t="s">
        <v>1282</v>
      </c>
      <c r="Z17" s="582" t="s">
        <v>452</v>
      </c>
      <c r="AA17" s="578" t="s">
        <v>1278</v>
      </c>
      <c r="AB17" s="582" t="s">
        <v>115</v>
      </c>
      <c r="AC17" s="582" t="s">
        <v>110</v>
      </c>
      <c r="AD17" s="582" t="s">
        <v>116</v>
      </c>
      <c r="AE17" s="582" t="s">
        <v>140</v>
      </c>
      <c r="AF17" s="585" t="s">
        <v>1274</v>
      </c>
      <c r="AG17" s="582">
        <v>2022</v>
      </c>
      <c r="AH17" s="582">
        <v>2022</v>
      </c>
      <c r="AI17" s="582" t="s">
        <v>119</v>
      </c>
      <c r="AJ17" s="582" t="s">
        <v>120</v>
      </c>
      <c r="AK17" s="578" t="s">
        <v>177</v>
      </c>
      <c r="AL17" s="578" t="s">
        <v>232</v>
      </c>
      <c r="AM17" s="578" t="s">
        <v>232</v>
      </c>
      <c r="AN17" s="578" t="s">
        <v>232</v>
      </c>
      <c r="AO17" s="578" t="s">
        <v>232</v>
      </c>
      <c r="AP17" s="578" t="s">
        <v>246</v>
      </c>
      <c r="AQ17" s="578" t="s">
        <v>1015</v>
      </c>
      <c r="AR17" s="578" t="s">
        <v>1264</v>
      </c>
      <c r="AS17" s="578" t="s">
        <v>232</v>
      </c>
      <c r="AT17" s="578" t="s">
        <v>1234</v>
      </c>
      <c r="AU17" s="586">
        <v>0.1</v>
      </c>
      <c r="AV17" s="558">
        <v>0.1</v>
      </c>
      <c r="AW17" s="573" t="s">
        <v>1283</v>
      </c>
      <c r="AX17" s="573" t="s">
        <v>1284</v>
      </c>
      <c r="AY17" s="586">
        <v>0.3</v>
      </c>
      <c r="AZ17" s="586">
        <v>0</v>
      </c>
      <c r="BA17" s="578" t="s">
        <v>232</v>
      </c>
      <c r="BB17" s="578" t="s">
        <v>232</v>
      </c>
      <c r="BC17" s="587">
        <v>0.3</v>
      </c>
      <c r="BD17" s="587">
        <v>0</v>
      </c>
      <c r="BE17" s="588" t="s">
        <v>232</v>
      </c>
      <c r="BF17" s="588" t="s">
        <v>232</v>
      </c>
      <c r="BG17" s="587">
        <v>0.3</v>
      </c>
      <c r="BH17" s="587">
        <v>0</v>
      </c>
      <c r="BI17" s="578" t="s">
        <v>232</v>
      </c>
      <c r="BJ17" s="589" t="s">
        <v>232</v>
      </c>
      <c r="BK17" s="547" t="s">
        <v>232</v>
      </c>
    </row>
    <row r="18" spans="1:63" s="72" customFormat="1" ht="11.65" customHeight="1" x14ac:dyDescent="0.25">
      <c r="A18" s="590" t="s">
        <v>232</v>
      </c>
      <c r="B18" s="590" t="s">
        <v>232</v>
      </c>
      <c r="C18" s="591"/>
      <c r="D18" s="592">
        <v>1</v>
      </c>
      <c r="E18" s="591"/>
      <c r="F18" s="591"/>
      <c r="G18" s="591"/>
      <c r="H18" s="591"/>
      <c r="I18" s="591"/>
      <c r="J18" s="591"/>
      <c r="K18" s="591"/>
      <c r="L18" s="591"/>
      <c r="M18" s="591"/>
      <c r="N18" s="591"/>
      <c r="O18" s="591"/>
      <c r="P18" s="591"/>
      <c r="Q18" s="591"/>
      <c r="R18" s="591"/>
      <c r="S18" s="591"/>
      <c r="T18" s="592"/>
      <c r="U18" s="591"/>
      <c r="V18" s="591"/>
      <c r="W18" s="591"/>
      <c r="X18" s="591"/>
      <c r="Y18" s="591"/>
      <c r="Z18" s="590" t="s">
        <v>232</v>
      </c>
      <c r="AA18" s="591"/>
      <c r="AB18" s="591"/>
      <c r="AC18" s="591"/>
      <c r="AD18" s="591"/>
      <c r="AE18" s="591"/>
      <c r="AF18" s="591"/>
      <c r="AG18" s="591"/>
      <c r="AH18" s="591"/>
      <c r="AI18" s="591"/>
      <c r="AJ18" s="591"/>
      <c r="AK18" s="591"/>
      <c r="AL18" s="591"/>
      <c r="AM18" s="591"/>
      <c r="AN18" s="591"/>
      <c r="AO18" s="591"/>
      <c r="AP18" s="591"/>
      <c r="AQ18" s="591"/>
      <c r="AR18" s="591"/>
      <c r="AS18" s="591"/>
      <c r="AT18" s="591"/>
      <c r="AU18" s="590" t="s">
        <v>232</v>
      </c>
      <c r="AV18" s="590" t="s">
        <v>232</v>
      </c>
      <c r="AW18" s="590" t="s">
        <v>232</v>
      </c>
      <c r="AX18" s="590" t="s">
        <v>232</v>
      </c>
      <c r="AY18" s="590" t="s">
        <v>232</v>
      </c>
      <c r="AZ18" s="590" t="s">
        <v>232</v>
      </c>
      <c r="BA18" s="590" t="s">
        <v>232</v>
      </c>
      <c r="BB18" s="590" t="s">
        <v>232</v>
      </c>
      <c r="BC18" s="590" t="s">
        <v>232</v>
      </c>
      <c r="BD18" s="590" t="s">
        <v>232</v>
      </c>
      <c r="BE18" s="593" t="s">
        <v>232</v>
      </c>
      <c r="BF18" s="590">
        <v>76</v>
      </c>
      <c r="BG18" s="590" t="s">
        <v>232</v>
      </c>
      <c r="BH18" s="590" t="s">
        <v>232</v>
      </c>
      <c r="BI18" s="590" t="s">
        <v>232</v>
      </c>
      <c r="BJ18" s="590" t="s">
        <v>232</v>
      </c>
      <c r="BK18" s="591"/>
    </row>
    <row r="19" spans="1:63" s="72" customFormat="1" ht="11.65" customHeight="1" x14ac:dyDescent="0.25">
      <c r="B19" s="69"/>
      <c r="C19" s="70"/>
      <c r="D19" s="71"/>
      <c r="E19" s="24"/>
      <c r="F19" s="24"/>
      <c r="G19" s="24"/>
      <c r="H19" s="24"/>
      <c r="I19" s="24"/>
      <c r="J19" s="24"/>
      <c r="K19" s="24"/>
      <c r="L19" s="24"/>
      <c r="M19" s="24"/>
      <c r="N19" s="24"/>
      <c r="O19" s="24"/>
      <c r="P19" s="24"/>
      <c r="Q19" s="24"/>
      <c r="R19" s="24"/>
      <c r="S19" s="24"/>
      <c r="T19" s="71"/>
      <c r="U19" s="70"/>
      <c r="V19" s="70"/>
      <c r="W19" s="24"/>
      <c r="X19" s="24"/>
      <c r="Y19" s="24"/>
      <c r="Z19" s="69"/>
      <c r="AA19" s="23"/>
      <c r="AB19" s="24"/>
      <c r="AC19" s="24"/>
      <c r="AD19" s="24"/>
      <c r="AE19" s="24"/>
      <c r="AF19" s="23"/>
      <c r="AG19" s="23"/>
      <c r="AH19" s="23"/>
      <c r="AI19" s="24"/>
      <c r="AJ19" s="24"/>
      <c r="AK19" s="70"/>
      <c r="AL19" s="59"/>
      <c r="AM19" s="59"/>
      <c r="AN19" s="59"/>
      <c r="AO19" s="59"/>
      <c r="AP19" s="70"/>
      <c r="AQ19" s="70"/>
      <c r="AR19" s="23"/>
      <c r="AS19" s="23"/>
      <c r="AT19" s="23"/>
      <c r="BE19" s="115"/>
      <c r="BK19" s="23"/>
    </row>
    <row r="20" spans="1:63" s="72" customFormat="1" ht="11.65" customHeight="1" x14ac:dyDescent="0.25">
      <c r="B20" s="69"/>
      <c r="C20" s="116"/>
      <c r="D20" s="71"/>
      <c r="E20" s="24"/>
      <c r="F20" s="24"/>
      <c r="G20" s="24"/>
      <c r="H20" s="24"/>
      <c r="I20" s="24"/>
      <c r="J20" s="24"/>
      <c r="K20" s="24"/>
      <c r="L20" s="24"/>
      <c r="M20" s="24"/>
      <c r="N20" s="24"/>
      <c r="O20" s="24"/>
      <c r="P20" s="24"/>
      <c r="Q20" s="24"/>
      <c r="R20" s="24"/>
      <c r="S20" s="24"/>
      <c r="T20" s="24"/>
      <c r="U20" s="70"/>
      <c r="V20" s="70"/>
      <c r="W20" s="24"/>
      <c r="X20" s="24"/>
      <c r="Y20" s="24"/>
      <c r="Z20" s="69"/>
      <c r="AA20" s="23"/>
      <c r="AB20" s="24"/>
      <c r="AC20" s="24"/>
      <c r="AD20" s="24"/>
      <c r="AE20" s="24"/>
      <c r="AF20" s="23"/>
      <c r="AG20" s="23"/>
      <c r="AH20" s="23"/>
      <c r="AI20" s="24"/>
      <c r="AJ20" s="24"/>
      <c r="AK20" s="70"/>
      <c r="AL20" s="59"/>
      <c r="AM20" s="59"/>
      <c r="AN20" s="59"/>
      <c r="AO20" s="59"/>
      <c r="AP20" s="70"/>
      <c r="AQ20" s="70"/>
      <c r="AR20" s="23"/>
      <c r="AS20" s="23"/>
      <c r="AT20" s="23"/>
      <c r="BE20" s="115"/>
      <c r="BK20" s="23"/>
    </row>
    <row r="21" spans="1:63" s="72" customFormat="1" ht="11.65" customHeight="1" x14ac:dyDescent="0.25">
      <c r="B21" s="69"/>
      <c r="C21" s="70"/>
      <c r="D21" s="71"/>
      <c r="E21" s="24"/>
      <c r="F21" s="24"/>
      <c r="G21" s="24"/>
      <c r="H21" s="24"/>
      <c r="I21" s="24"/>
      <c r="J21" s="24"/>
      <c r="K21" s="24"/>
      <c r="L21" s="24"/>
      <c r="M21" s="24"/>
      <c r="N21" s="24"/>
      <c r="O21" s="24"/>
      <c r="P21" s="24"/>
      <c r="Q21" s="24"/>
      <c r="R21" s="24"/>
      <c r="S21" s="24"/>
      <c r="T21" s="24"/>
      <c r="U21" s="70"/>
      <c r="V21" s="70"/>
      <c r="W21" s="24"/>
      <c r="X21" s="24"/>
      <c r="Y21" s="24"/>
      <c r="Z21" s="69"/>
      <c r="AA21" s="23"/>
      <c r="AB21" s="24"/>
      <c r="AC21" s="24"/>
      <c r="AD21" s="24"/>
      <c r="AE21" s="24"/>
      <c r="AF21" s="23"/>
      <c r="AG21" s="23"/>
      <c r="AH21" s="23"/>
      <c r="AI21" s="24"/>
      <c r="AJ21" s="24"/>
      <c r="AK21" s="70"/>
      <c r="AL21" s="59"/>
      <c r="AM21" s="59"/>
      <c r="AN21" s="59"/>
      <c r="AO21" s="59"/>
      <c r="AP21" s="70"/>
      <c r="AQ21" s="70"/>
      <c r="AR21" s="23"/>
      <c r="AS21" s="23"/>
      <c r="AT21" s="23"/>
      <c r="BE21" s="117"/>
      <c r="BK21" s="23"/>
    </row>
    <row r="22" spans="1:63" s="72" customFormat="1" ht="11.65" customHeight="1" x14ac:dyDescent="0.25">
      <c r="B22" s="69"/>
      <c r="C22" s="70"/>
      <c r="D22" s="71"/>
      <c r="E22" s="24"/>
      <c r="F22" s="24"/>
      <c r="G22" s="24"/>
      <c r="H22" s="24"/>
      <c r="I22" s="24"/>
      <c r="J22" s="24"/>
      <c r="K22" s="24"/>
      <c r="L22" s="24"/>
      <c r="M22" s="24"/>
      <c r="N22" s="24"/>
      <c r="O22" s="24"/>
      <c r="P22" s="24"/>
      <c r="Q22" s="24"/>
      <c r="R22" s="24"/>
      <c r="S22" s="24"/>
      <c r="T22" s="24"/>
      <c r="U22" s="70"/>
      <c r="V22" s="70"/>
      <c r="W22" s="24"/>
      <c r="X22" s="24"/>
      <c r="Y22" s="24"/>
      <c r="Z22" s="69"/>
      <c r="AA22" s="23"/>
      <c r="AB22" s="24"/>
      <c r="AC22" s="24"/>
      <c r="AD22" s="24"/>
      <c r="AE22" s="24"/>
      <c r="AF22" s="23"/>
      <c r="AG22" s="23"/>
      <c r="AH22" s="23"/>
      <c r="AI22" s="24"/>
      <c r="AJ22" s="24"/>
      <c r="AK22" s="70"/>
      <c r="AL22" s="59"/>
      <c r="AM22" s="59"/>
      <c r="AN22" s="59"/>
      <c r="AO22" s="59"/>
      <c r="AP22" s="70"/>
      <c r="AQ22" s="70"/>
      <c r="AR22" s="23"/>
      <c r="AS22" s="23"/>
      <c r="AT22" s="23"/>
      <c r="BE22" s="115"/>
      <c r="BK22" s="23"/>
    </row>
    <row r="23" spans="1:63" s="72" customFormat="1" ht="11.65" customHeight="1" x14ac:dyDescent="0.25">
      <c r="B23" s="69"/>
      <c r="C23" s="70"/>
      <c r="D23" s="71"/>
      <c r="E23" s="24"/>
      <c r="F23" s="24"/>
      <c r="G23" s="24"/>
      <c r="H23" s="24"/>
      <c r="I23" s="24"/>
      <c r="J23" s="24"/>
      <c r="K23" s="24"/>
      <c r="L23" s="24"/>
      <c r="M23" s="24"/>
      <c r="N23" s="24"/>
      <c r="O23" s="24"/>
      <c r="P23" s="24"/>
      <c r="Q23" s="24"/>
      <c r="R23" s="24"/>
      <c r="S23" s="24"/>
      <c r="T23" s="24"/>
      <c r="U23" s="70"/>
      <c r="V23" s="70"/>
      <c r="W23" s="24"/>
      <c r="X23" s="24"/>
      <c r="Y23" s="24"/>
      <c r="Z23" s="69"/>
      <c r="AA23" s="23"/>
      <c r="AB23" s="24"/>
      <c r="AC23" s="24"/>
      <c r="AD23" s="24"/>
      <c r="AE23" s="24"/>
      <c r="AF23" s="23"/>
      <c r="AG23" s="23"/>
      <c r="AH23" s="23"/>
      <c r="AI23" s="24"/>
      <c r="AJ23" s="24"/>
      <c r="AK23" s="70"/>
      <c r="AL23" s="59"/>
      <c r="AM23" s="59"/>
      <c r="AN23" s="59"/>
      <c r="AO23" s="59"/>
      <c r="AP23" s="70"/>
      <c r="AQ23" s="70"/>
      <c r="AR23" s="23"/>
      <c r="AS23" s="23"/>
      <c r="AT23" s="23"/>
      <c r="BE23" s="115"/>
      <c r="BK23" s="23"/>
    </row>
    <row r="24" spans="1:63" s="72" customFormat="1" ht="11.65" customHeight="1" x14ac:dyDescent="0.25">
      <c r="B24" s="69"/>
      <c r="C24" s="70"/>
      <c r="D24" s="71"/>
      <c r="E24" s="24"/>
      <c r="F24" s="24"/>
      <c r="G24" s="24"/>
      <c r="H24" s="24"/>
      <c r="I24" s="24"/>
      <c r="J24" s="24"/>
      <c r="K24" s="24"/>
      <c r="L24" s="24"/>
      <c r="M24" s="24"/>
      <c r="N24" s="24"/>
      <c r="O24" s="24"/>
      <c r="P24" s="24"/>
      <c r="Q24" s="24"/>
      <c r="R24" s="24"/>
      <c r="S24" s="24"/>
      <c r="T24" s="24"/>
      <c r="U24" s="70"/>
      <c r="V24" s="70"/>
      <c r="W24" s="24"/>
      <c r="X24" s="24"/>
      <c r="Y24" s="24"/>
      <c r="Z24" s="69"/>
      <c r="AA24" s="23"/>
      <c r="AB24" s="24"/>
      <c r="AC24" s="24"/>
      <c r="AD24" s="24"/>
      <c r="AE24" s="24"/>
      <c r="AF24" s="23"/>
      <c r="AG24" s="23"/>
      <c r="AH24" s="23"/>
      <c r="AI24" s="24"/>
      <c r="AJ24" s="24"/>
      <c r="AK24" s="70"/>
      <c r="AL24" s="59"/>
      <c r="AM24" s="59"/>
      <c r="AN24" s="59"/>
      <c r="AO24" s="59"/>
      <c r="AP24" s="70"/>
      <c r="AQ24" s="70"/>
      <c r="AR24" s="23"/>
      <c r="AS24" s="23"/>
      <c r="AT24" s="23"/>
      <c r="BE24" s="115"/>
      <c r="BK24" s="23"/>
    </row>
    <row r="25" spans="1:63" s="72" customFormat="1" ht="11.65" customHeight="1" x14ac:dyDescent="0.25">
      <c r="B25" s="69"/>
      <c r="C25" s="70"/>
      <c r="D25" s="71"/>
      <c r="E25" s="24"/>
      <c r="F25" s="24"/>
      <c r="G25" s="24"/>
      <c r="H25" s="24"/>
      <c r="I25" s="24"/>
      <c r="J25" s="24"/>
      <c r="K25" s="24"/>
      <c r="L25" s="24"/>
      <c r="M25" s="24"/>
      <c r="N25" s="24"/>
      <c r="O25" s="24"/>
      <c r="P25" s="24"/>
      <c r="Q25" s="24"/>
      <c r="R25" s="24"/>
      <c r="S25" s="24"/>
      <c r="T25" s="24"/>
      <c r="U25" s="70"/>
      <c r="V25" s="70"/>
      <c r="W25" s="24"/>
      <c r="X25" s="24"/>
      <c r="Y25" s="24"/>
      <c r="Z25" s="69"/>
      <c r="AA25" s="23"/>
      <c r="AB25" s="24"/>
      <c r="AC25" s="24"/>
      <c r="AD25" s="24"/>
      <c r="AE25" s="24"/>
      <c r="AF25" s="23"/>
      <c r="AG25" s="23"/>
      <c r="AH25" s="23"/>
      <c r="AI25" s="24"/>
      <c r="AJ25" s="24"/>
      <c r="AK25" s="70"/>
      <c r="AL25" s="59"/>
      <c r="AM25" s="59"/>
      <c r="AN25" s="59"/>
      <c r="AO25" s="59"/>
      <c r="AP25" s="70"/>
      <c r="AQ25" s="70"/>
      <c r="AR25" s="23"/>
      <c r="AS25" s="23"/>
      <c r="AT25" s="23"/>
      <c r="BE25" s="115"/>
      <c r="BK25" s="23"/>
    </row>
    <row r="26" spans="1:63" s="72" customFormat="1" ht="11.65" customHeight="1" x14ac:dyDescent="0.25">
      <c r="B26" s="69"/>
      <c r="C26" s="70"/>
      <c r="D26" s="71"/>
      <c r="E26" s="24"/>
      <c r="F26" s="24"/>
      <c r="G26" s="24"/>
      <c r="H26" s="24"/>
      <c r="I26" s="24"/>
      <c r="J26" s="24"/>
      <c r="K26" s="24"/>
      <c r="L26" s="24"/>
      <c r="M26" s="24"/>
      <c r="N26" s="24"/>
      <c r="O26" s="24"/>
      <c r="P26" s="24"/>
      <c r="Q26" s="24"/>
      <c r="R26" s="24"/>
      <c r="S26" s="24"/>
      <c r="T26" s="24"/>
      <c r="U26" s="70"/>
      <c r="V26" s="70"/>
      <c r="W26" s="24"/>
      <c r="X26" s="24"/>
      <c r="Y26" s="24"/>
      <c r="Z26" s="69"/>
      <c r="AA26" s="23"/>
      <c r="AB26" s="24"/>
      <c r="AC26" s="24"/>
      <c r="AD26" s="24"/>
      <c r="AE26" s="24"/>
      <c r="AF26" s="23"/>
      <c r="AG26" s="23"/>
      <c r="AH26" s="23"/>
      <c r="AI26" s="24"/>
      <c r="AJ26" s="24"/>
      <c r="AK26" s="70"/>
      <c r="AL26" s="59"/>
      <c r="AM26" s="59"/>
      <c r="AN26" s="59"/>
      <c r="AO26" s="59"/>
      <c r="AP26" s="70"/>
      <c r="AQ26" s="70"/>
      <c r="AR26" s="23"/>
      <c r="AS26" s="23"/>
      <c r="AT26" s="23"/>
      <c r="BE26" s="115"/>
      <c r="BK26" s="23"/>
    </row>
    <row r="27" spans="1:63" s="72" customFormat="1" ht="14.1" customHeight="1" x14ac:dyDescent="0.25">
      <c r="B27" s="69"/>
      <c r="C27" s="70"/>
      <c r="D27" s="71"/>
      <c r="E27" s="24"/>
      <c r="F27" s="24"/>
      <c r="G27" s="24"/>
      <c r="H27" s="24"/>
      <c r="I27" s="24"/>
      <c r="J27" s="24"/>
      <c r="K27" s="24"/>
      <c r="L27" s="24"/>
      <c r="M27" s="24"/>
      <c r="N27" s="24"/>
      <c r="O27" s="24"/>
      <c r="P27" s="24"/>
      <c r="Q27" s="24"/>
      <c r="R27" s="24"/>
      <c r="S27" s="24"/>
      <c r="T27" s="24"/>
      <c r="U27" s="70"/>
      <c r="V27" s="70"/>
      <c r="W27" s="24"/>
      <c r="X27" s="24"/>
      <c r="Y27" s="24"/>
      <c r="Z27" s="69"/>
      <c r="AA27" s="23"/>
      <c r="AB27" s="24"/>
      <c r="AC27" s="24"/>
      <c r="AD27" s="24"/>
      <c r="AE27" s="24"/>
      <c r="AF27" s="23"/>
      <c r="AG27" s="23"/>
      <c r="AH27" s="23"/>
      <c r="AI27" s="24"/>
      <c r="AJ27" s="24"/>
      <c r="AK27" s="70"/>
      <c r="AL27" s="59"/>
      <c r="AM27" s="59"/>
      <c r="AN27" s="59"/>
      <c r="AO27" s="59"/>
      <c r="AP27" s="70"/>
      <c r="AQ27" s="70"/>
      <c r="AR27" s="23"/>
      <c r="AS27" s="23"/>
      <c r="AT27" s="23"/>
      <c r="BE27" s="115"/>
      <c r="BK27" s="23"/>
    </row>
    <row r="28" spans="1:63" s="72" customFormat="1" ht="11.65" customHeight="1" x14ac:dyDescent="0.25">
      <c r="B28" s="69"/>
      <c r="C28" s="59"/>
      <c r="D28" s="71"/>
      <c r="E28" s="24"/>
      <c r="F28" s="24"/>
      <c r="G28" s="24"/>
      <c r="H28" s="24"/>
      <c r="I28" s="24"/>
      <c r="J28" s="24"/>
      <c r="K28" s="24"/>
      <c r="L28" s="24"/>
      <c r="M28" s="24"/>
      <c r="N28" s="24"/>
      <c r="O28" s="24"/>
      <c r="P28" s="24"/>
      <c r="Q28" s="24"/>
      <c r="R28" s="24"/>
      <c r="S28" s="24"/>
      <c r="T28" s="24"/>
      <c r="U28" s="70"/>
      <c r="V28" s="70"/>
      <c r="W28" s="24"/>
      <c r="X28" s="24"/>
      <c r="Y28" s="24"/>
      <c r="Z28" s="69"/>
      <c r="AA28" s="23"/>
      <c r="AB28" s="24"/>
      <c r="AC28" s="24"/>
      <c r="AD28" s="24"/>
      <c r="AE28" s="24"/>
      <c r="AF28" s="23"/>
      <c r="AG28" s="23"/>
      <c r="AH28" s="23"/>
      <c r="AI28" s="24"/>
      <c r="AJ28" s="24"/>
      <c r="AK28" s="70"/>
      <c r="AL28" s="59"/>
      <c r="AM28" s="59"/>
      <c r="AN28" s="59"/>
      <c r="AO28" s="59"/>
      <c r="AP28" s="70"/>
      <c r="AQ28" s="70"/>
      <c r="AR28" s="23"/>
      <c r="AS28" s="23"/>
      <c r="AT28" s="23"/>
      <c r="BK28" s="23"/>
    </row>
    <row r="29" spans="1:63" s="72" customFormat="1" ht="11.65" customHeight="1" x14ac:dyDescent="0.25">
      <c r="B29" s="69"/>
      <c r="C29" s="70"/>
      <c r="D29" s="71"/>
      <c r="E29" s="24"/>
      <c r="F29" s="24"/>
      <c r="G29" s="24"/>
      <c r="H29" s="24"/>
      <c r="I29" s="24"/>
      <c r="J29" s="24"/>
      <c r="K29" s="24"/>
      <c r="L29" s="24"/>
      <c r="M29" s="24"/>
      <c r="N29" s="24"/>
      <c r="O29" s="24"/>
      <c r="P29" s="24"/>
      <c r="Q29" s="24"/>
      <c r="R29" s="24"/>
      <c r="S29" s="24"/>
      <c r="T29" s="24"/>
      <c r="U29" s="70"/>
      <c r="V29" s="70"/>
      <c r="W29" s="24"/>
      <c r="X29" s="24"/>
      <c r="Y29" s="24"/>
      <c r="Z29" s="69"/>
      <c r="AA29" s="23"/>
      <c r="AB29" s="24"/>
      <c r="AC29" s="24"/>
      <c r="AD29" s="24"/>
      <c r="AE29" s="24"/>
      <c r="AF29" s="23"/>
      <c r="AG29" s="23"/>
      <c r="AH29" s="23"/>
      <c r="AI29" s="24"/>
      <c r="AJ29" s="24"/>
      <c r="AK29" s="70"/>
      <c r="AL29" s="59"/>
      <c r="AM29" s="59"/>
      <c r="AN29" s="59"/>
      <c r="AO29" s="59"/>
      <c r="AP29" s="70"/>
      <c r="AQ29" s="70"/>
      <c r="AR29" s="23"/>
      <c r="AS29" s="23"/>
      <c r="AT29" s="23"/>
      <c r="BK29" s="23"/>
    </row>
    <row r="30" spans="1:63" s="72" customFormat="1" ht="11.65" customHeight="1" x14ac:dyDescent="0.25">
      <c r="B30" s="69"/>
      <c r="C30" s="70"/>
      <c r="D30" s="71"/>
      <c r="E30" s="24"/>
      <c r="F30" s="24"/>
      <c r="G30" s="24"/>
      <c r="H30" s="24"/>
      <c r="I30" s="24"/>
      <c r="J30" s="24"/>
      <c r="K30" s="24"/>
      <c r="L30" s="24"/>
      <c r="M30" s="24"/>
      <c r="N30" s="24"/>
      <c r="O30" s="24"/>
      <c r="P30" s="24"/>
      <c r="Q30" s="24"/>
      <c r="R30" s="24"/>
      <c r="S30" s="24"/>
      <c r="T30" s="24"/>
      <c r="U30" s="70"/>
      <c r="V30" s="70"/>
      <c r="W30" s="24"/>
      <c r="X30" s="24"/>
      <c r="Y30" s="24"/>
      <c r="Z30" s="69"/>
      <c r="AA30" s="23"/>
      <c r="AB30" s="24"/>
      <c r="AC30" s="24"/>
      <c r="AD30" s="24"/>
      <c r="AE30" s="24"/>
      <c r="AF30" s="23"/>
      <c r="AG30" s="23"/>
      <c r="AH30" s="23"/>
      <c r="AI30" s="24"/>
      <c r="AJ30" s="24"/>
      <c r="AK30" s="70"/>
      <c r="AL30" s="59"/>
      <c r="AM30" s="59"/>
      <c r="AN30" s="59"/>
      <c r="AO30" s="59"/>
      <c r="AP30" s="70"/>
      <c r="AQ30" s="70"/>
      <c r="AR30" s="23"/>
      <c r="AS30" s="23"/>
      <c r="AT30" s="23"/>
      <c r="BK30" s="23"/>
    </row>
    <row r="31" spans="1:63" s="72" customFormat="1" ht="11.65" customHeight="1" x14ac:dyDescent="0.25">
      <c r="B31" s="69"/>
      <c r="C31" s="70"/>
      <c r="D31" s="71"/>
      <c r="E31" s="24"/>
      <c r="F31" s="24"/>
      <c r="G31" s="24"/>
      <c r="H31" s="24"/>
      <c r="I31" s="24"/>
      <c r="J31" s="24"/>
      <c r="K31" s="24"/>
      <c r="L31" s="24"/>
      <c r="M31" s="24"/>
      <c r="N31" s="24"/>
      <c r="O31" s="24"/>
      <c r="P31" s="24"/>
      <c r="Q31" s="24"/>
      <c r="R31" s="24"/>
      <c r="S31" s="24"/>
      <c r="T31" s="24"/>
      <c r="U31" s="70"/>
      <c r="V31" s="70"/>
      <c r="W31" s="24"/>
      <c r="X31" s="24"/>
      <c r="Y31" s="24"/>
      <c r="Z31" s="69"/>
      <c r="AA31" s="23"/>
      <c r="AB31" s="24"/>
      <c r="AC31" s="24"/>
      <c r="AD31" s="24"/>
      <c r="AE31" s="24"/>
      <c r="AF31" s="23"/>
      <c r="AG31" s="23"/>
      <c r="AH31" s="23"/>
      <c r="AI31" s="24"/>
      <c r="AJ31" s="24"/>
      <c r="AK31" s="70"/>
      <c r="AL31" s="59"/>
      <c r="AM31" s="59"/>
      <c r="AN31" s="59"/>
      <c r="AO31" s="59"/>
      <c r="AP31" s="70"/>
      <c r="AQ31" s="70"/>
      <c r="AR31" s="23"/>
      <c r="AS31" s="23"/>
      <c r="AT31" s="23"/>
      <c r="BK31" s="23"/>
    </row>
    <row r="32" spans="1:63" s="72" customFormat="1" ht="11.65" customHeight="1" x14ac:dyDescent="0.25">
      <c r="B32" s="69"/>
      <c r="C32" s="70"/>
      <c r="D32" s="71"/>
      <c r="E32" s="24"/>
      <c r="F32" s="24"/>
      <c r="G32" s="24"/>
      <c r="H32" s="24"/>
      <c r="I32" s="24"/>
      <c r="J32" s="24"/>
      <c r="K32" s="24"/>
      <c r="L32" s="24"/>
      <c r="M32" s="24"/>
      <c r="N32" s="24"/>
      <c r="O32" s="24"/>
      <c r="P32" s="24"/>
      <c r="Q32" s="24"/>
      <c r="R32" s="24"/>
      <c r="S32" s="24"/>
      <c r="T32" s="24"/>
      <c r="U32" s="70"/>
      <c r="V32" s="70"/>
      <c r="W32" s="24"/>
      <c r="X32" s="24"/>
      <c r="Y32" s="24"/>
      <c r="Z32" s="69"/>
      <c r="AA32" s="23"/>
      <c r="AB32" s="24"/>
      <c r="AC32" s="24"/>
      <c r="AD32" s="24"/>
      <c r="AE32" s="24"/>
      <c r="AF32" s="23"/>
      <c r="AG32" s="23"/>
      <c r="AH32" s="23"/>
      <c r="AI32" s="24"/>
      <c r="AJ32" s="24"/>
      <c r="AK32" s="70"/>
      <c r="AL32" s="59"/>
      <c r="AM32" s="59"/>
      <c r="AN32" s="59"/>
      <c r="AO32" s="59"/>
      <c r="AP32" s="70"/>
      <c r="AQ32" s="70"/>
      <c r="AR32" s="23"/>
      <c r="AS32" s="23"/>
      <c r="AT32" s="23"/>
      <c r="BK32" s="23"/>
    </row>
    <row r="33" spans="2:63" s="72" customFormat="1" ht="12.6" customHeight="1" x14ac:dyDescent="0.25">
      <c r="B33" s="69"/>
      <c r="C33" s="70"/>
      <c r="D33" s="71"/>
      <c r="E33" s="24"/>
      <c r="F33" s="24"/>
      <c r="G33" s="24"/>
      <c r="H33" s="24"/>
      <c r="I33" s="24"/>
      <c r="J33" s="24"/>
      <c r="K33" s="24"/>
      <c r="L33" s="24"/>
      <c r="M33" s="24"/>
      <c r="N33" s="24"/>
      <c r="O33" s="24"/>
      <c r="P33" s="24"/>
      <c r="Q33" s="24"/>
      <c r="R33" s="24"/>
      <c r="S33" s="24"/>
      <c r="T33" s="24"/>
      <c r="U33" s="70"/>
      <c r="V33" s="70"/>
      <c r="W33" s="24"/>
      <c r="X33" s="24"/>
      <c r="Y33" s="24"/>
      <c r="Z33" s="69"/>
      <c r="AA33" s="23"/>
      <c r="AB33" s="24"/>
      <c r="AC33" s="24"/>
      <c r="AD33" s="24"/>
      <c r="AE33" s="24"/>
      <c r="AF33" s="23"/>
      <c r="AG33" s="23"/>
      <c r="AH33" s="23"/>
      <c r="AI33" s="24"/>
      <c r="AJ33" s="24"/>
      <c r="AK33" s="70"/>
      <c r="AL33" s="59"/>
      <c r="AM33" s="59"/>
      <c r="AN33" s="59"/>
      <c r="AO33" s="59"/>
      <c r="AP33" s="70"/>
      <c r="AQ33" s="70"/>
      <c r="AR33" s="23"/>
      <c r="AS33" s="23"/>
      <c r="AT33" s="23"/>
      <c r="BK33" s="23"/>
    </row>
    <row r="34" spans="2:63" s="72" customFormat="1" ht="12.6" customHeight="1" x14ac:dyDescent="0.25">
      <c r="B34" s="69"/>
      <c r="C34" s="70"/>
      <c r="D34" s="71"/>
      <c r="E34" s="24"/>
      <c r="F34" s="24"/>
      <c r="G34" s="24"/>
      <c r="H34" s="24"/>
      <c r="I34" s="24"/>
      <c r="J34" s="24"/>
      <c r="K34" s="24"/>
      <c r="L34" s="24"/>
      <c r="M34" s="24"/>
      <c r="N34" s="24"/>
      <c r="O34" s="24"/>
      <c r="P34" s="24"/>
      <c r="Q34" s="24"/>
      <c r="R34" s="24"/>
      <c r="S34" s="24"/>
      <c r="T34" s="24"/>
      <c r="U34" s="70"/>
      <c r="V34" s="70"/>
      <c r="W34" s="24"/>
      <c r="X34" s="24"/>
      <c r="Y34" s="24"/>
      <c r="Z34" s="69"/>
      <c r="AA34" s="23"/>
      <c r="AB34" s="24"/>
      <c r="AC34" s="24"/>
      <c r="AD34" s="24"/>
      <c r="AE34" s="24"/>
      <c r="AF34" s="23"/>
      <c r="AG34" s="23"/>
      <c r="AH34" s="23"/>
      <c r="AI34" s="24"/>
      <c r="AJ34" s="24"/>
      <c r="AK34" s="70"/>
      <c r="AL34" s="59"/>
      <c r="AM34" s="59"/>
      <c r="AN34" s="59"/>
      <c r="AO34" s="59"/>
      <c r="AP34" s="70"/>
      <c r="AQ34" s="70"/>
      <c r="AR34" s="23"/>
      <c r="AS34" s="23"/>
      <c r="AT34" s="23"/>
      <c r="BK34" s="23"/>
    </row>
    <row r="35" spans="2:63" s="72" customFormat="1" ht="11.65" customHeight="1" x14ac:dyDescent="0.25">
      <c r="B35" s="69"/>
      <c r="C35" s="70"/>
      <c r="D35" s="71"/>
      <c r="E35" s="24"/>
      <c r="F35" s="24"/>
      <c r="G35" s="24"/>
      <c r="H35" s="24"/>
      <c r="I35" s="24"/>
      <c r="J35" s="24"/>
      <c r="K35" s="24"/>
      <c r="L35" s="24"/>
      <c r="M35" s="24"/>
      <c r="N35" s="24"/>
      <c r="O35" s="24"/>
      <c r="P35" s="24"/>
      <c r="Q35" s="24"/>
      <c r="R35" s="24"/>
      <c r="S35" s="24"/>
      <c r="T35" s="24"/>
      <c r="U35" s="70"/>
      <c r="V35" s="70"/>
      <c r="W35" s="24"/>
      <c r="X35" s="24"/>
      <c r="Y35" s="24"/>
      <c r="Z35" s="69"/>
      <c r="AA35" s="23"/>
      <c r="AB35" s="24"/>
      <c r="AC35" s="24"/>
      <c r="AD35" s="24"/>
      <c r="AE35" s="24"/>
      <c r="AF35" s="23"/>
      <c r="AG35" s="23"/>
      <c r="AH35" s="23"/>
      <c r="AI35" s="24"/>
      <c r="AJ35" s="24"/>
      <c r="AK35" s="70"/>
      <c r="AL35" s="59"/>
      <c r="AM35" s="59"/>
      <c r="AN35" s="59"/>
      <c r="AO35" s="59"/>
      <c r="AP35" s="70"/>
      <c r="AQ35" s="70"/>
      <c r="AR35" s="23"/>
      <c r="AS35" s="23"/>
      <c r="AT35" s="23"/>
      <c r="BK35" s="23"/>
    </row>
    <row r="36" spans="2:63" s="72" customFormat="1" ht="11.65" customHeight="1" x14ac:dyDescent="0.25">
      <c r="B36" s="69"/>
      <c r="C36" s="70"/>
      <c r="D36" s="71"/>
      <c r="E36" s="24"/>
      <c r="F36" s="24"/>
      <c r="G36" s="24"/>
      <c r="H36" s="24"/>
      <c r="I36" s="24"/>
      <c r="J36" s="24"/>
      <c r="K36" s="24"/>
      <c r="L36" s="24"/>
      <c r="M36" s="24"/>
      <c r="N36" s="24"/>
      <c r="O36" s="24"/>
      <c r="P36" s="24"/>
      <c r="Q36" s="24"/>
      <c r="R36" s="24"/>
      <c r="S36" s="24"/>
      <c r="T36" s="24"/>
      <c r="U36" s="70"/>
      <c r="V36" s="70"/>
      <c r="W36" s="24"/>
      <c r="X36" s="24"/>
      <c r="Y36" s="24"/>
      <c r="Z36" s="69"/>
      <c r="AA36" s="23"/>
      <c r="AB36" s="24"/>
      <c r="AC36" s="24"/>
      <c r="AD36" s="24"/>
      <c r="AE36" s="24"/>
      <c r="AF36" s="23"/>
      <c r="AG36" s="23"/>
      <c r="AH36" s="23"/>
      <c r="AI36" s="24"/>
      <c r="AJ36" s="24"/>
      <c r="AK36" s="70"/>
      <c r="AL36" s="59"/>
      <c r="AM36" s="59"/>
      <c r="AN36" s="59"/>
      <c r="AO36" s="59"/>
      <c r="AP36" s="70"/>
      <c r="AQ36" s="70"/>
      <c r="AR36" s="23"/>
      <c r="AS36" s="23"/>
      <c r="AT36" s="23"/>
      <c r="BK36" s="23"/>
    </row>
    <row r="37" spans="2:63" s="72" customFormat="1" ht="14.1" customHeight="1" x14ac:dyDescent="0.25">
      <c r="C37" s="59"/>
      <c r="D37" s="23"/>
      <c r="E37" s="23"/>
      <c r="F37" s="23"/>
      <c r="G37" s="23"/>
      <c r="H37" s="23"/>
      <c r="I37" s="23"/>
      <c r="J37" s="23"/>
      <c r="K37" s="23"/>
      <c r="L37" s="23"/>
      <c r="M37" s="23"/>
      <c r="N37" s="23"/>
      <c r="O37" s="23"/>
      <c r="P37" s="23"/>
      <c r="Q37" s="23"/>
      <c r="R37" s="23"/>
      <c r="S37" s="23"/>
      <c r="T37" s="23"/>
      <c r="U37" s="59"/>
      <c r="V37" s="59"/>
      <c r="W37" s="23"/>
      <c r="X37" s="23"/>
      <c r="Y37" s="23"/>
      <c r="Z37" s="69"/>
      <c r="AA37" s="23"/>
      <c r="AB37" s="24"/>
      <c r="AC37" s="24"/>
      <c r="AD37" s="24"/>
      <c r="AE37" s="24"/>
      <c r="AF37" s="23"/>
      <c r="AG37" s="23"/>
      <c r="AH37" s="23"/>
      <c r="AI37" s="24"/>
      <c r="AJ37" s="24"/>
      <c r="AK37" s="70"/>
      <c r="AL37" s="59"/>
      <c r="AM37" s="59"/>
      <c r="AN37" s="59"/>
      <c r="AO37" s="59"/>
      <c r="AP37" s="70"/>
      <c r="AQ37" s="70"/>
      <c r="AR37" s="23"/>
      <c r="AS37" s="23"/>
      <c r="AT37" s="23"/>
      <c r="BK37" s="23"/>
    </row>
    <row r="38" spans="2:63" s="72" customFormat="1" ht="11.65" customHeight="1" x14ac:dyDescent="0.25">
      <c r="C38" s="59"/>
      <c r="D38" s="23"/>
      <c r="E38" s="23"/>
      <c r="F38" s="23"/>
      <c r="G38" s="23"/>
      <c r="H38" s="23"/>
      <c r="I38" s="23"/>
      <c r="J38" s="23"/>
      <c r="K38" s="23"/>
      <c r="L38" s="23"/>
      <c r="M38" s="23"/>
      <c r="N38" s="23"/>
      <c r="O38" s="23"/>
      <c r="P38" s="23"/>
      <c r="Q38" s="23"/>
      <c r="R38" s="23"/>
      <c r="S38" s="23"/>
      <c r="T38" s="23"/>
      <c r="U38" s="59"/>
      <c r="V38" s="59"/>
      <c r="W38" s="23"/>
      <c r="X38" s="23"/>
      <c r="Y38" s="23"/>
      <c r="Z38" s="69"/>
      <c r="AA38" s="23"/>
      <c r="AB38" s="24"/>
      <c r="AC38" s="24"/>
      <c r="AD38" s="24"/>
      <c r="AE38" s="24"/>
      <c r="AF38" s="23"/>
      <c r="AG38" s="23"/>
      <c r="AH38" s="23"/>
      <c r="AI38" s="24"/>
      <c r="AJ38" s="24"/>
      <c r="AK38" s="70"/>
      <c r="AL38" s="59"/>
      <c r="AM38" s="59"/>
      <c r="AN38" s="59"/>
      <c r="AO38" s="59"/>
      <c r="AP38" s="70"/>
      <c r="AQ38" s="70"/>
      <c r="AR38" s="23"/>
      <c r="AS38" s="23"/>
      <c r="AT38" s="23"/>
      <c r="BK38" s="23"/>
    </row>
    <row r="39" spans="2:63" s="72" customFormat="1" ht="11.65" customHeight="1" x14ac:dyDescent="0.25">
      <c r="C39" s="59"/>
      <c r="D39" s="23"/>
      <c r="E39" s="23"/>
      <c r="F39" s="23"/>
      <c r="G39" s="23"/>
      <c r="H39" s="23"/>
      <c r="I39" s="23"/>
      <c r="J39" s="23"/>
      <c r="K39" s="23"/>
      <c r="L39" s="23"/>
      <c r="M39" s="23"/>
      <c r="N39" s="23"/>
      <c r="O39" s="23"/>
      <c r="P39" s="23"/>
      <c r="Q39" s="23"/>
      <c r="R39" s="23"/>
      <c r="S39" s="23"/>
      <c r="T39" s="23"/>
      <c r="U39" s="59"/>
      <c r="V39" s="59"/>
      <c r="W39" s="23"/>
      <c r="X39" s="23"/>
      <c r="Y39" s="23"/>
      <c r="Z39" s="69"/>
      <c r="AA39" s="23"/>
      <c r="AB39" s="24"/>
      <c r="AC39" s="24"/>
      <c r="AD39" s="24"/>
      <c r="AE39" s="24"/>
      <c r="AF39" s="23"/>
      <c r="AG39" s="23"/>
      <c r="AH39" s="23"/>
      <c r="AI39" s="24"/>
      <c r="AJ39" s="24"/>
      <c r="AK39" s="70"/>
      <c r="AL39" s="59"/>
      <c r="AM39" s="59"/>
      <c r="AN39" s="59"/>
      <c r="AO39" s="59"/>
      <c r="AP39" s="70"/>
      <c r="AQ39" s="70"/>
      <c r="AR39" s="23"/>
      <c r="AS39" s="23"/>
      <c r="AT39" s="23"/>
      <c r="BK39" s="23"/>
    </row>
    <row r="40" spans="2:63" s="72" customFormat="1" ht="11.65" customHeight="1" x14ac:dyDescent="0.25">
      <c r="C40" s="59"/>
      <c r="D40" s="23"/>
      <c r="E40" s="23"/>
      <c r="F40" s="23"/>
      <c r="G40" s="23"/>
      <c r="H40" s="23"/>
      <c r="I40" s="23"/>
      <c r="J40" s="23"/>
      <c r="K40" s="23"/>
      <c r="L40" s="23"/>
      <c r="M40" s="23"/>
      <c r="N40" s="23"/>
      <c r="O40" s="23"/>
      <c r="P40" s="23"/>
      <c r="Q40" s="23"/>
      <c r="R40" s="23"/>
      <c r="S40" s="23"/>
      <c r="T40" s="23"/>
      <c r="U40" s="59"/>
      <c r="V40" s="59"/>
      <c r="W40" s="23"/>
      <c r="X40" s="23"/>
      <c r="Y40" s="23"/>
      <c r="Z40" s="69"/>
      <c r="AA40" s="23"/>
      <c r="AB40" s="24"/>
      <c r="AC40" s="24"/>
      <c r="AD40" s="24"/>
      <c r="AE40" s="24"/>
      <c r="AF40" s="23"/>
      <c r="AG40" s="23"/>
      <c r="AH40" s="23"/>
      <c r="AI40" s="24"/>
      <c r="AJ40" s="24"/>
      <c r="AK40" s="70"/>
      <c r="AL40" s="59"/>
      <c r="AM40" s="59"/>
      <c r="AN40" s="59"/>
      <c r="AO40" s="59"/>
      <c r="AP40" s="70"/>
      <c r="AQ40" s="70"/>
      <c r="AR40" s="23"/>
      <c r="AS40" s="23"/>
      <c r="AT40" s="23"/>
      <c r="BK40" s="23"/>
    </row>
  </sheetData>
  <sheetProtection selectLockedCells="1" selectUnlockedCells="1"/>
  <mergeCells count="55">
    <mergeCell ref="C2:Q4"/>
    <mergeCell ref="C5:Q6"/>
    <mergeCell ref="R2:AI4"/>
    <mergeCell ref="AJ2:AU2"/>
    <mergeCell ref="AJ3:AU3"/>
    <mergeCell ref="AJ4:AU4"/>
    <mergeCell ref="B10:D10"/>
    <mergeCell ref="E10:T10"/>
    <mergeCell ref="U10:AT10"/>
    <mergeCell ref="AU10:BJ10"/>
    <mergeCell ref="R5:AI6"/>
    <mergeCell ref="AJ5:AU6"/>
    <mergeCell ref="B7:C7"/>
    <mergeCell ref="D7:Z7"/>
    <mergeCell ref="AA7:AB7"/>
    <mergeCell ref="AC7:AJ7"/>
    <mergeCell ref="AK7:AL7"/>
    <mergeCell ref="AM7:AT7"/>
    <mergeCell ref="AU7:BJ8"/>
    <mergeCell ref="B8:C8"/>
    <mergeCell ref="D8:AL8"/>
    <mergeCell ref="AN8:AT8"/>
    <mergeCell ref="B9:AT9"/>
    <mergeCell ref="AU9:BJ9"/>
    <mergeCell ref="AJ11:AJ12"/>
    <mergeCell ref="AK11:AQ11"/>
    <mergeCell ref="AR11:AR12"/>
    <mergeCell ref="X11:Y11"/>
    <mergeCell ref="B11:B12"/>
    <mergeCell ref="C11:C12"/>
    <mergeCell ref="D11:D12"/>
    <mergeCell ref="E11:G11"/>
    <mergeCell ref="H11:J11"/>
    <mergeCell ref="K11:M11"/>
    <mergeCell ref="N11:P11"/>
    <mergeCell ref="Q11:S11"/>
    <mergeCell ref="U11:U12"/>
    <mergeCell ref="V11:V12"/>
    <mergeCell ref="W11:W12"/>
    <mergeCell ref="B2:B5"/>
    <mergeCell ref="AV6:BJ6"/>
    <mergeCell ref="AT11:AT12"/>
    <mergeCell ref="AU11:AX11"/>
    <mergeCell ref="AY11:BB11"/>
    <mergeCell ref="BC11:BF11"/>
    <mergeCell ref="BG11:BJ11"/>
    <mergeCell ref="AS11:AS12"/>
    <mergeCell ref="Z11:Z12"/>
    <mergeCell ref="AA11:AA12"/>
    <mergeCell ref="AB11:AB12"/>
    <mergeCell ref="AC11:AC12"/>
    <mergeCell ref="AD11:AD12"/>
    <mergeCell ref="AE11:AE12"/>
    <mergeCell ref="AF11:AH11"/>
    <mergeCell ref="AI11:AI12"/>
  </mergeCells>
  <dataValidations count="10">
    <dataValidation type="list" operator="equal" allowBlank="1" showErrorMessage="1" sqref="AP19:AQ40">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Z19:Z40">
      <formula1>"Eficacia,Eficiencia,Efectividad,"</formula1>
      <formula2>0</formula2>
    </dataValidation>
    <dataValidation operator="equal" allowBlank="1" showErrorMessage="1" sqref="AK7">
      <formula1>0</formula1>
      <formula2>0</formula2>
    </dataValidation>
    <dataValidation type="list" operator="equal" allowBlank="1" showErrorMessage="1" sqref="AK19:AK40">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operator="equal" allowBlank="1" showErrorMessage="1" sqref="AB19:AB40">
      <formula1>"Alcaldía Local,Central,Sectorial,"</formula1>
      <formula2>0</formula2>
    </dataValidation>
    <dataValidation type="list" operator="equal" allowBlank="1" showErrorMessage="1" sqref="AC19:AC40">
      <formula1>"Coeficiente,Índice o razón,Porcentaje,Tasa,Valor absoluto"</formula1>
      <formula2>0</formula2>
    </dataValidation>
    <dataValidation type="list" operator="equal" allowBlank="1" showErrorMessage="1" sqref="AD19:AD40">
      <formula1>"Diario,Semanal,Mensual,Bimestral ,Trimestral,Semestral ,Anual"</formula1>
      <formula2>0</formula2>
    </dataValidation>
    <dataValidation type="list" operator="equal" allowBlank="1" showErrorMessage="1" sqref="AE19:AE40">
      <formula1>"Alta ,Media ,Baja"</formula1>
      <formula2>0</formula2>
    </dataValidation>
    <dataValidation type="list" operator="equal" allowBlank="1" showErrorMessage="1" sqref="AI19:AI40">
      <formula1>"Gestión"</formula1>
      <formula2>0</formula2>
    </dataValidation>
    <dataValidation type="list" operator="equal" allowBlank="1" showErrorMessage="1" sqref="AJ19:AJ40">
      <formula1>",Distrital ,Dsitrital-Rural ,Distrital- Urbano,Entidad ,Localidad,UPZ,Departamental,Regional,Nacional"</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'C:\Users\luis.arias\Downloads\[F-DS-524_V.xlsx]datos'!#REF!</xm:f>
          </x14:formula1>
          <xm:sqref>AM7:AT7</xm:sqref>
        </x14:dataValidation>
        <x14:dataValidation type="list" errorStyle="information" operator="equal" showInputMessage="1" showErrorMessage="1" prompt="Escoja el Proceso del Menú desplegable">
          <x14:formula1>
            <xm:f>'C:\Users\luis.arias\Downloads\[F-DS-524_V.xlsx]datos'!#REF!</xm:f>
          </x14:formula1>
          <xm:sqref>D7:Z7</xm:sqref>
        </x14:dataValidation>
      </x14:dataValidations>
    </ext>
  </extLs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K34"/>
  <sheetViews>
    <sheetView showGridLines="0" zoomScale="71" zoomScaleNormal="71" workbookViewId="0">
      <pane xSplit="1" ySplit="1" topLeftCell="AN2" activePane="bottomRight" state="frozen"/>
      <selection pane="topRight" activeCell="C1" sqref="C1"/>
      <selection pane="bottomLeft" activeCell="A13" sqref="A13"/>
      <selection pane="bottomRight" activeCell="AU9" sqref="AU9:BJ9"/>
    </sheetView>
  </sheetViews>
  <sheetFormatPr baseColWidth="10" defaultColWidth="20.5703125" defaultRowHeight="12.75" customHeight="1" x14ac:dyDescent="0.25"/>
  <cols>
    <col min="1" max="1" width="5.42578125" style="23" customWidth="1"/>
    <col min="2" max="2" width="15" style="23" customWidth="1"/>
    <col min="3" max="3" width="34.42578125" style="23" customWidth="1"/>
    <col min="4" max="4" width="20.5703125" style="23" customWidth="1"/>
    <col min="5" max="5" width="9.5703125" style="23" customWidth="1"/>
    <col min="6" max="6" width="11.28515625" style="23" customWidth="1"/>
    <col min="7" max="7" width="8.42578125" style="23" bestFit="1" customWidth="1"/>
    <col min="8" max="8" width="7.42578125" style="23" customWidth="1"/>
    <col min="9" max="9" width="8.28515625" style="23" customWidth="1"/>
    <col min="10" max="10" width="8.7109375" style="23" customWidth="1"/>
    <col min="11" max="11" width="9.28515625" style="23" customWidth="1"/>
    <col min="12" max="12" width="7.28515625" style="23" customWidth="1"/>
    <col min="13" max="13" width="7.7109375" style="23" customWidth="1"/>
    <col min="14" max="14" width="8.28515625" style="23" customWidth="1"/>
    <col min="15" max="15" width="9.140625" style="23" customWidth="1"/>
    <col min="16" max="16" width="7.7109375" style="23" customWidth="1"/>
    <col min="17" max="17" width="8.28515625" style="23" customWidth="1"/>
    <col min="18" max="18" width="9.85546875" style="23" customWidth="1"/>
    <col min="19" max="19" width="9.5703125" style="23" customWidth="1"/>
    <col min="20" max="20" width="12.85546875" style="23" customWidth="1"/>
    <col min="21" max="31" width="20.5703125" style="23" customWidth="1"/>
    <col min="32" max="32" width="12.85546875" style="23" customWidth="1"/>
    <col min="33" max="33" width="15.5703125" style="23" customWidth="1"/>
    <col min="34" max="37" width="20.5703125" style="23" customWidth="1"/>
    <col min="38" max="38" width="18.42578125" style="23" customWidth="1"/>
    <col min="39" max="39" width="13.7109375" style="23" customWidth="1"/>
    <col min="40" max="40" width="16.7109375" style="23" customWidth="1"/>
    <col min="41" max="46" width="20.5703125" style="23" customWidth="1"/>
    <col min="47" max="47" width="16" style="23" customWidth="1"/>
    <col min="48" max="48" width="13.42578125" style="23" customWidth="1"/>
    <col min="49" max="49" width="41.5703125" style="23" customWidth="1"/>
    <col min="50" max="50" width="26.5703125" style="23" customWidth="1"/>
    <col min="51" max="162" width="20.5703125" style="23" customWidth="1"/>
    <col min="163" max="16384" width="20.5703125" style="23"/>
  </cols>
  <sheetData>
    <row r="1" spans="1:63" ht="12.75" customHeight="1" thickBot="1" x14ac:dyDescent="0.3">
      <c r="A1" s="619"/>
      <c r="B1" s="619"/>
      <c r="C1" s="619"/>
      <c r="D1" s="619"/>
      <c r="E1" s="619"/>
      <c r="F1" s="619"/>
      <c r="G1" s="619"/>
      <c r="H1" s="619"/>
      <c r="I1" s="619"/>
      <c r="J1" s="619"/>
      <c r="K1" s="619"/>
      <c r="L1" s="619"/>
      <c r="M1" s="619"/>
      <c r="N1" s="619"/>
      <c r="O1" s="619"/>
      <c r="P1" s="619"/>
      <c r="Q1" s="619"/>
      <c r="R1" s="619"/>
      <c r="S1" s="619"/>
      <c r="T1" s="619"/>
      <c r="U1" s="619"/>
      <c r="V1" s="619"/>
      <c r="W1" s="619"/>
      <c r="X1" s="619"/>
      <c r="Y1" s="619"/>
      <c r="Z1" s="620" t="s">
        <v>232</v>
      </c>
      <c r="AA1" s="620" t="s">
        <v>232</v>
      </c>
      <c r="AB1" s="620" t="s">
        <v>232</v>
      </c>
      <c r="AC1" s="620" t="s">
        <v>232</v>
      </c>
      <c r="AD1" s="620" t="s">
        <v>232</v>
      </c>
      <c r="AE1" s="620" t="s">
        <v>232</v>
      </c>
      <c r="AF1" s="620" t="s">
        <v>232</v>
      </c>
      <c r="AG1" s="620" t="s">
        <v>232</v>
      </c>
      <c r="AH1" s="620" t="s">
        <v>232</v>
      </c>
      <c r="AI1" s="620" t="s">
        <v>232</v>
      </c>
      <c r="AJ1" s="620" t="s">
        <v>232</v>
      </c>
      <c r="AK1" s="620" t="s">
        <v>232</v>
      </c>
      <c r="AL1" s="620" t="s">
        <v>232</v>
      </c>
      <c r="AM1" s="620" t="s">
        <v>232</v>
      </c>
      <c r="AN1" s="620" t="s">
        <v>232</v>
      </c>
      <c r="AO1" s="620" t="s">
        <v>232</v>
      </c>
      <c r="AP1" s="620" t="s">
        <v>232</v>
      </c>
      <c r="AQ1" s="620" t="s">
        <v>232</v>
      </c>
      <c r="AR1" s="620" t="s">
        <v>232</v>
      </c>
      <c r="AS1" s="620" t="s">
        <v>232</v>
      </c>
      <c r="AT1" s="620" t="s">
        <v>232</v>
      </c>
      <c r="AU1" s="620" t="s">
        <v>232</v>
      </c>
      <c r="AV1" s="620" t="s">
        <v>232</v>
      </c>
      <c r="AW1" s="620" t="s">
        <v>232</v>
      </c>
      <c r="AX1" s="619"/>
      <c r="AY1" s="619"/>
      <c r="AZ1" s="619"/>
      <c r="BA1" s="619"/>
      <c r="BB1" s="619"/>
      <c r="BC1" s="619"/>
      <c r="BD1" s="619"/>
      <c r="BE1" s="619"/>
      <c r="BF1" s="619"/>
      <c r="BG1" s="619"/>
      <c r="BH1" s="619"/>
      <c r="BI1" s="619"/>
      <c r="BJ1" s="619"/>
      <c r="BK1" s="619"/>
    </row>
    <row r="2" spans="1:63" s="779" customFormat="1" ht="15.75" customHeight="1" thickBot="1" x14ac:dyDescent="0.3">
      <c r="A2" s="776"/>
      <c r="B2" s="836" t="s">
        <v>232</v>
      </c>
      <c r="C2" s="839" t="s">
        <v>41</v>
      </c>
      <c r="D2" s="840"/>
      <c r="E2" s="840"/>
      <c r="F2" s="840"/>
      <c r="G2" s="840"/>
      <c r="H2" s="840"/>
      <c r="I2" s="840"/>
      <c r="J2" s="840"/>
      <c r="K2" s="840"/>
      <c r="L2" s="840"/>
      <c r="M2" s="840"/>
      <c r="N2" s="840"/>
      <c r="O2" s="840"/>
      <c r="P2" s="840"/>
      <c r="Q2" s="841"/>
      <c r="R2" s="848" t="s">
        <v>42</v>
      </c>
      <c r="S2" s="849"/>
      <c r="T2" s="849"/>
      <c r="U2" s="849"/>
      <c r="V2" s="849"/>
      <c r="W2" s="849"/>
      <c r="X2" s="849"/>
      <c r="Y2" s="849"/>
      <c r="Z2" s="849"/>
      <c r="AA2" s="849"/>
      <c r="AB2" s="849"/>
      <c r="AC2" s="849"/>
      <c r="AD2" s="849"/>
      <c r="AE2" s="849"/>
      <c r="AF2" s="849"/>
      <c r="AG2" s="849"/>
      <c r="AH2" s="849"/>
      <c r="AI2" s="850"/>
      <c r="AJ2" s="857" t="s">
        <v>43</v>
      </c>
      <c r="AK2" s="858"/>
      <c r="AL2" s="858"/>
      <c r="AM2" s="858"/>
      <c r="AN2" s="858"/>
      <c r="AO2" s="858"/>
      <c r="AP2" s="858"/>
      <c r="AQ2" s="858"/>
      <c r="AR2" s="858"/>
      <c r="AS2" s="858"/>
      <c r="AT2" s="858"/>
      <c r="AU2" s="859"/>
      <c r="AV2" s="794" t="s">
        <v>44</v>
      </c>
      <c r="AW2" s="794"/>
      <c r="AX2" s="794"/>
      <c r="AY2" s="794"/>
      <c r="AZ2" s="794"/>
      <c r="BA2" s="794"/>
      <c r="BB2" s="794"/>
      <c r="BC2" s="794"/>
      <c r="BD2" s="794"/>
      <c r="BE2" s="794"/>
      <c r="BF2" s="794"/>
      <c r="BG2" s="794"/>
      <c r="BH2" s="794"/>
      <c r="BI2" s="794"/>
      <c r="BJ2" s="795"/>
      <c r="BK2" s="776"/>
    </row>
    <row r="3" spans="1:63" s="779" customFormat="1" ht="14.25" customHeight="1" thickBot="1" x14ac:dyDescent="0.3">
      <c r="A3" s="780"/>
      <c r="B3" s="837"/>
      <c r="C3" s="842"/>
      <c r="D3" s="843"/>
      <c r="E3" s="843"/>
      <c r="F3" s="843"/>
      <c r="G3" s="843"/>
      <c r="H3" s="843"/>
      <c r="I3" s="843"/>
      <c r="J3" s="843"/>
      <c r="K3" s="843"/>
      <c r="L3" s="843"/>
      <c r="M3" s="843"/>
      <c r="N3" s="843"/>
      <c r="O3" s="843"/>
      <c r="P3" s="843"/>
      <c r="Q3" s="844"/>
      <c r="R3" s="851"/>
      <c r="S3" s="852"/>
      <c r="T3" s="852"/>
      <c r="U3" s="852"/>
      <c r="V3" s="852"/>
      <c r="W3" s="852"/>
      <c r="X3" s="852"/>
      <c r="Y3" s="852"/>
      <c r="Z3" s="852"/>
      <c r="AA3" s="852"/>
      <c r="AB3" s="852"/>
      <c r="AC3" s="852"/>
      <c r="AD3" s="852"/>
      <c r="AE3" s="852"/>
      <c r="AF3" s="852"/>
      <c r="AG3" s="852"/>
      <c r="AH3" s="852"/>
      <c r="AI3" s="853"/>
      <c r="AJ3" s="857" t="s">
        <v>45</v>
      </c>
      <c r="AK3" s="858"/>
      <c r="AL3" s="858"/>
      <c r="AM3" s="858"/>
      <c r="AN3" s="858"/>
      <c r="AO3" s="858"/>
      <c r="AP3" s="858"/>
      <c r="AQ3" s="858"/>
      <c r="AR3" s="858"/>
      <c r="AS3" s="858"/>
      <c r="AT3" s="858"/>
      <c r="AU3" s="859"/>
      <c r="AV3" s="796"/>
      <c r="AW3" s="796"/>
      <c r="AX3" s="796"/>
      <c r="AY3" s="796"/>
      <c r="AZ3" s="796"/>
      <c r="BA3" s="796"/>
      <c r="BB3" s="796"/>
      <c r="BC3" s="796"/>
      <c r="BD3" s="796"/>
      <c r="BE3" s="796"/>
      <c r="BF3" s="796"/>
      <c r="BG3" s="796"/>
      <c r="BH3" s="796"/>
      <c r="BI3" s="796"/>
      <c r="BJ3" s="797"/>
      <c r="BK3" s="780"/>
    </row>
    <row r="4" spans="1:63" s="779" customFormat="1" ht="12" customHeight="1" thickBot="1" x14ac:dyDescent="0.3">
      <c r="A4" s="780"/>
      <c r="B4" s="837"/>
      <c r="C4" s="845"/>
      <c r="D4" s="846"/>
      <c r="E4" s="846"/>
      <c r="F4" s="846"/>
      <c r="G4" s="846"/>
      <c r="H4" s="846"/>
      <c r="I4" s="846"/>
      <c r="J4" s="846"/>
      <c r="K4" s="846"/>
      <c r="L4" s="846"/>
      <c r="M4" s="846"/>
      <c r="N4" s="846"/>
      <c r="O4" s="846"/>
      <c r="P4" s="846"/>
      <c r="Q4" s="847"/>
      <c r="R4" s="854"/>
      <c r="S4" s="855"/>
      <c r="T4" s="855"/>
      <c r="U4" s="855"/>
      <c r="V4" s="855"/>
      <c r="W4" s="855"/>
      <c r="X4" s="855"/>
      <c r="Y4" s="855"/>
      <c r="Z4" s="855"/>
      <c r="AA4" s="855"/>
      <c r="AB4" s="855"/>
      <c r="AC4" s="855"/>
      <c r="AD4" s="855"/>
      <c r="AE4" s="855"/>
      <c r="AF4" s="855"/>
      <c r="AG4" s="855"/>
      <c r="AH4" s="855"/>
      <c r="AI4" s="856"/>
      <c r="AJ4" s="857" t="s">
        <v>46</v>
      </c>
      <c r="AK4" s="858"/>
      <c r="AL4" s="858"/>
      <c r="AM4" s="858"/>
      <c r="AN4" s="858"/>
      <c r="AO4" s="858"/>
      <c r="AP4" s="858"/>
      <c r="AQ4" s="858"/>
      <c r="AR4" s="858"/>
      <c r="AS4" s="858"/>
      <c r="AT4" s="858"/>
      <c r="AU4" s="859"/>
      <c r="AV4" s="796"/>
      <c r="AW4" s="796"/>
      <c r="AX4" s="796"/>
      <c r="AY4" s="796"/>
      <c r="AZ4" s="796"/>
      <c r="BA4" s="796"/>
      <c r="BB4" s="796"/>
      <c r="BC4" s="796"/>
      <c r="BD4" s="796"/>
      <c r="BE4" s="796"/>
      <c r="BF4" s="796"/>
      <c r="BG4" s="796"/>
      <c r="BH4" s="796"/>
      <c r="BI4" s="796"/>
      <c r="BJ4" s="797"/>
      <c r="BK4" s="780"/>
    </row>
    <row r="5" spans="1:63" s="779" customFormat="1" ht="14.25" customHeight="1" x14ac:dyDescent="0.25">
      <c r="A5" s="780"/>
      <c r="B5" s="838"/>
      <c r="C5" s="839" t="s">
        <v>47</v>
      </c>
      <c r="D5" s="840"/>
      <c r="E5" s="840"/>
      <c r="F5" s="840"/>
      <c r="G5" s="840"/>
      <c r="H5" s="840"/>
      <c r="I5" s="840"/>
      <c r="J5" s="840"/>
      <c r="K5" s="840"/>
      <c r="L5" s="840"/>
      <c r="M5" s="840"/>
      <c r="N5" s="840"/>
      <c r="O5" s="840"/>
      <c r="P5" s="840"/>
      <c r="Q5" s="841"/>
      <c r="R5" s="848" t="s">
        <v>48</v>
      </c>
      <c r="S5" s="849"/>
      <c r="T5" s="849"/>
      <c r="U5" s="849"/>
      <c r="V5" s="849"/>
      <c r="W5" s="849"/>
      <c r="X5" s="849"/>
      <c r="Y5" s="849"/>
      <c r="Z5" s="849"/>
      <c r="AA5" s="849"/>
      <c r="AB5" s="849"/>
      <c r="AC5" s="849"/>
      <c r="AD5" s="849"/>
      <c r="AE5" s="849"/>
      <c r="AF5" s="849"/>
      <c r="AG5" s="849"/>
      <c r="AH5" s="849"/>
      <c r="AI5" s="850"/>
      <c r="AJ5" s="839" t="s">
        <v>49</v>
      </c>
      <c r="AK5" s="840"/>
      <c r="AL5" s="840"/>
      <c r="AM5" s="840"/>
      <c r="AN5" s="840"/>
      <c r="AO5" s="840"/>
      <c r="AP5" s="840"/>
      <c r="AQ5" s="840"/>
      <c r="AR5" s="840"/>
      <c r="AS5" s="840"/>
      <c r="AT5" s="840"/>
      <c r="AU5" s="841"/>
      <c r="AV5" s="798"/>
      <c r="AW5" s="798"/>
      <c r="AX5" s="798"/>
      <c r="AY5" s="798"/>
      <c r="AZ5" s="798"/>
      <c r="BA5" s="798"/>
      <c r="BB5" s="798"/>
      <c r="BC5" s="798"/>
      <c r="BD5" s="798"/>
      <c r="BE5" s="798"/>
      <c r="BF5" s="798"/>
      <c r="BG5" s="798"/>
      <c r="BH5" s="798"/>
      <c r="BI5" s="798"/>
      <c r="BJ5" s="799"/>
      <c r="BK5" s="780"/>
    </row>
    <row r="6" spans="1:63" s="779" customFormat="1" ht="12.75" customHeight="1" thickBot="1" x14ac:dyDescent="0.3">
      <c r="A6" s="776"/>
      <c r="B6" s="780"/>
      <c r="C6" s="845"/>
      <c r="D6" s="846"/>
      <c r="E6" s="846"/>
      <c r="F6" s="846"/>
      <c r="G6" s="846"/>
      <c r="H6" s="846"/>
      <c r="I6" s="846"/>
      <c r="J6" s="846"/>
      <c r="K6" s="846"/>
      <c r="L6" s="846"/>
      <c r="M6" s="846"/>
      <c r="N6" s="846"/>
      <c r="O6" s="846"/>
      <c r="P6" s="846"/>
      <c r="Q6" s="847"/>
      <c r="R6" s="854"/>
      <c r="S6" s="855"/>
      <c r="T6" s="855"/>
      <c r="U6" s="855"/>
      <c r="V6" s="855"/>
      <c r="W6" s="855"/>
      <c r="X6" s="855"/>
      <c r="Y6" s="855"/>
      <c r="Z6" s="855"/>
      <c r="AA6" s="855"/>
      <c r="AB6" s="855"/>
      <c r="AC6" s="855"/>
      <c r="AD6" s="855"/>
      <c r="AE6" s="855"/>
      <c r="AF6" s="855"/>
      <c r="AG6" s="855"/>
      <c r="AH6" s="855"/>
      <c r="AI6" s="856"/>
      <c r="AJ6" s="845"/>
      <c r="AK6" s="846"/>
      <c r="AL6" s="846"/>
      <c r="AM6" s="846"/>
      <c r="AN6" s="846"/>
      <c r="AO6" s="846"/>
      <c r="AP6" s="846"/>
      <c r="AQ6" s="846"/>
      <c r="AR6" s="846"/>
      <c r="AS6" s="846"/>
      <c r="AT6" s="846"/>
      <c r="AU6" s="847"/>
      <c r="AV6" s="882">
        <v>3</v>
      </c>
      <c r="AW6" s="882"/>
      <c r="AX6" s="882"/>
      <c r="AY6" s="882"/>
      <c r="AZ6" s="882"/>
      <c r="BA6" s="882"/>
      <c r="BB6" s="882"/>
      <c r="BC6" s="882"/>
      <c r="BD6" s="882"/>
      <c r="BE6" s="882"/>
      <c r="BF6" s="882"/>
      <c r="BG6" s="882"/>
      <c r="BH6" s="882"/>
      <c r="BI6" s="882"/>
      <c r="BJ6" s="883"/>
      <c r="BK6" s="776"/>
    </row>
    <row r="7" spans="1:63" s="785" customFormat="1" ht="18.75" customHeight="1" x14ac:dyDescent="0.25">
      <c r="B7" s="884" t="s">
        <v>50</v>
      </c>
      <c r="C7" s="885"/>
      <c r="D7" s="886"/>
      <c r="E7" s="886"/>
      <c r="F7" s="886"/>
      <c r="G7" s="886"/>
      <c r="H7" s="886"/>
      <c r="I7" s="886"/>
      <c r="J7" s="886"/>
      <c r="K7" s="886"/>
      <c r="L7" s="886"/>
      <c r="M7" s="886"/>
      <c r="N7" s="886"/>
      <c r="O7" s="886"/>
      <c r="P7" s="886"/>
      <c r="Q7" s="886"/>
      <c r="R7" s="886"/>
      <c r="S7" s="886"/>
      <c r="T7" s="886"/>
      <c r="U7" s="886"/>
      <c r="V7" s="886"/>
      <c r="W7" s="886"/>
      <c r="X7" s="886"/>
      <c r="Y7" s="886"/>
      <c r="Z7" s="886"/>
      <c r="AA7" s="887" t="s">
        <v>51</v>
      </c>
      <c r="AB7" s="887"/>
      <c r="AC7" s="888" t="s">
        <v>1285</v>
      </c>
      <c r="AD7" s="888"/>
      <c r="AE7" s="888"/>
      <c r="AF7" s="888"/>
      <c r="AG7" s="888"/>
      <c r="AH7" s="888"/>
      <c r="AI7" s="888"/>
      <c r="AJ7" s="888"/>
      <c r="AK7" s="889" t="s">
        <v>52</v>
      </c>
      <c r="AL7" s="889"/>
      <c r="AM7" s="890"/>
      <c r="AN7" s="890"/>
      <c r="AO7" s="890"/>
      <c r="AP7" s="890"/>
      <c r="AQ7" s="890"/>
      <c r="AR7" s="890"/>
      <c r="AS7" s="890"/>
      <c r="AT7" s="890"/>
      <c r="AU7" s="891"/>
      <c r="AV7" s="891"/>
      <c r="AW7" s="891"/>
      <c r="AX7" s="891"/>
      <c r="AY7" s="891"/>
      <c r="AZ7" s="891"/>
      <c r="BA7" s="891"/>
      <c r="BB7" s="891"/>
      <c r="BC7" s="891"/>
      <c r="BD7" s="891"/>
      <c r="BE7" s="891"/>
      <c r="BF7" s="891"/>
      <c r="BG7" s="891"/>
      <c r="BH7" s="891"/>
      <c r="BI7" s="891"/>
      <c r="BJ7" s="892"/>
      <c r="BK7" s="786"/>
    </row>
    <row r="8" spans="1:63" s="785" customFormat="1" ht="18.75" customHeight="1" x14ac:dyDescent="0.25">
      <c r="B8" s="880" t="s">
        <v>53</v>
      </c>
      <c r="C8" s="881"/>
      <c r="D8" s="893"/>
      <c r="E8" s="894"/>
      <c r="F8" s="894"/>
      <c r="G8" s="894"/>
      <c r="H8" s="894"/>
      <c r="I8" s="894"/>
      <c r="J8" s="894"/>
      <c r="K8" s="894"/>
      <c r="L8" s="894"/>
      <c r="M8" s="894"/>
      <c r="N8" s="894"/>
      <c r="O8" s="894"/>
      <c r="P8" s="894"/>
      <c r="Q8" s="894"/>
      <c r="R8" s="894"/>
      <c r="S8" s="894"/>
      <c r="T8" s="894"/>
      <c r="U8" s="894"/>
      <c r="V8" s="894"/>
      <c r="W8" s="894"/>
      <c r="X8" s="894"/>
      <c r="Y8" s="894"/>
      <c r="Z8" s="894"/>
      <c r="AA8" s="894"/>
      <c r="AB8" s="894"/>
      <c r="AC8" s="894"/>
      <c r="AD8" s="894"/>
      <c r="AE8" s="894"/>
      <c r="AF8" s="894"/>
      <c r="AG8" s="894"/>
      <c r="AH8" s="894"/>
      <c r="AI8" s="894"/>
      <c r="AJ8" s="894"/>
      <c r="AK8" s="894"/>
      <c r="AL8" s="895"/>
      <c r="AM8" s="787" t="s">
        <v>54</v>
      </c>
      <c r="AN8" s="829"/>
      <c r="AO8" s="830"/>
      <c r="AP8" s="830"/>
      <c r="AQ8" s="830"/>
      <c r="AR8" s="830"/>
      <c r="AS8" s="830"/>
      <c r="AT8" s="830"/>
      <c r="AU8" s="891"/>
      <c r="AV8" s="891"/>
      <c r="AW8" s="891"/>
      <c r="AX8" s="891"/>
      <c r="AY8" s="891"/>
      <c r="AZ8" s="891"/>
      <c r="BA8" s="891"/>
      <c r="BB8" s="891"/>
      <c r="BC8" s="891"/>
      <c r="BD8" s="891"/>
      <c r="BE8" s="891"/>
      <c r="BF8" s="891"/>
      <c r="BG8" s="891"/>
      <c r="BH8" s="891"/>
      <c r="BI8" s="891"/>
      <c r="BJ8" s="892"/>
      <c r="BK8" s="786"/>
    </row>
    <row r="9" spans="1:63" s="775" customFormat="1" ht="27.75" customHeight="1" x14ac:dyDescent="0.25">
      <c r="B9" s="831" t="s">
        <v>233</v>
      </c>
      <c r="C9" s="832"/>
      <c r="D9" s="832"/>
      <c r="E9" s="832"/>
      <c r="F9" s="832"/>
      <c r="G9" s="832"/>
      <c r="H9" s="832"/>
      <c r="I9" s="832"/>
      <c r="J9" s="832"/>
      <c r="K9" s="832"/>
      <c r="L9" s="832"/>
      <c r="M9" s="832"/>
      <c r="N9" s="832"/>
      <c r="O9" s="832"/>
      <c r="P9" s="832"/>
      <c r="Q9" s="832"/>
      <c r="R9" s="832"/>
      <c r="S9" s="832"/>
      <c r="T9" s="832"/>
      <c r="U9" s="832"/>
      <c r="V9" s="832"/>
      <c r="W9" s="832"/>
      <c r="X9" s="832"/>
      <c r="Y9" s="832"/>
      <c r="Z9" s="832"/>
      <c r="AA9" s="832"/>
      <c r="AB9" s="832"/>
      <c r="AC9" s="832"/>
      <c r="AD9" s="832"/>
      <c r="AE9" s="832"/>
      <c r="AF9" s="832"/>
      <c r="AG9" s="832"/>
      <c r="AH9" s="832"/>
      <c r="AI9" s="832"/>
      <c r="AJ9" s="832"/>
      <c r="AK9" s="832"/>
      <c r="AL9" s="832"/>
      <c r="AM9" s="832"/>
      <c r="AN9" s="832"/>
      <c r="AO9" s="832"/>
      <c r="AP9" s="832"/>
      <c r="AQ9" s="832"/>
      <c r="AR9" s="832"/>
      <c r="AS9" s="832"/>
      <c r="AT9" s="832"/>
      <c r="AU9" s="833" t="s">
        <v>234</v>
      </c>
      <c r="AV9" s="834"/>
      <c r="AW9" s="834"/>
      <c r="AX9" s="834"/>
      <c r="AY9" s="834"/>
      <c r="AZ9" s="834"/>
      <c r="BA9" s="834"/>
      <c r="BB9" s="834"/>
      <c r="BC9" s="834"/>
      <c r="BD9" s="834"/>
      <c r="BE9" s="834"/>
      <c r="BF9" s="834"/>
      <c r="BG9" s="834"/>
      <c r="BH9" s="834"/>
      <c r="BI9" s="834"/>
      <c r="BJ9" s="835"/>
    </row>
    <row r="10" spans="1:63" s="774" customFormat="1" ht="25.5" customHeight="1" x14ac:dyDescent="0.25">
      <c r="B10" s="872"/>
      <c r="C10" s="873"/>
      <c r="D10" s="873"/>
      <c r="E10" s="873" t="s">
        <v>55</v>
      </c>
      <c r="F10" s="873"/>
      <c r="G10" s="873"/>
      <c r="H10" s="873"/>
      <c r="I10" s="873"/>
      <c r="J10" s="873"/>
      <c r="K10" s="873"/>
      <c r="L10" s="873"/>
      <c r="M10" s="873"/>
      <c r="N10" s="873"/>
      <c r="O10" s="873"/>
      <c r="P10" s="873"/>
      <c r="Q10" s="873"/>
      <c r="R10" s="873"/>
      <c r="S10" s="873"/>
      <c r="T10" s="873"/>
      <c r="U10" s="873" t="s">
        <v>56</v>
      </c>
      <c r="V10" s="873"/>
      <c r="W10" s="873"/>
      <c r="X10" s="873"/>
      <c r="Y10" s="873"/>
      <c r="Z10" s="873"/>
      <c r="AA10" s="873"/>
      <c r="AB10" s="873"/>
      <c r="AC10" s="873"/>
      <c r="AD10" s="873"/>
      <c r="AE10" s="873"/>
      <c r="AF10" s="873"/>
      <c r="AG10" s="873"/>
      <c r="AH10" s="873"/>
      <c r="AI10" s="873"/>
      <c r="AJ10" s="873"/>
      <c r="AK10" s="873"/>
      <c r="AL10" s="873"/>
      <c r="AM10" s="873"/>
      <c r="AN10" s="873"/>
      <c r="AO10" s="873"/>
      <c r="AP10" s="873"/>
      <c r="AQ10" s="873"/>
      <c r="AR10" s="873"/>
      <c r="AS10" s="873"/>
      <c r="AT10" s="873"/>
      <c r="AU10" s="874"/>
      <c r="AV10" s="874"/>
      <c r="AW10" s="874"/>
      <c r="AX10" s="874"/>
      <c r="AY10" s="874"/>
      <c r="AZ10" s="874"/>
      <c r="BA10" s="874"/>
      <c r="BB10" s="874"/>
      <c r="BC10" s="874"/>
      <c r="BD10" s="874"/>
      <c r="BE10" s="874"/>
      <c r="BF10" s="874"/>
      <c r="BG10" s="874"/>
      <c r="BH10" s="874"/>
      <c r="BI10" s="874"/>
      <c r="BJ10" s="875"/>
      <c r="BK10" s="775"/>
    </row>
    <row r="11" spans="1:63" s="788" customFormat="1" ht="25.5" customHeight="1" x14ac:dyDescent="0.25">
      <c r="B11" s="876" t="s">
        <v>57</v>
      </c>
      <c r="C11" s="876" t="s">
        <v>58</v>
      </c>
      <c r="D11" s="876" t="s">
        <v>59</v>
      </c>
      <c r="E11" s="868" t="s">
        <v>60</v>
      </c>
      <c r="F11" s="868"/>
      <c r="G11" s="868"/>
      <c r="H11" s="868" t="s">
        <v>61</v>
      </c>
      <c r="I11" s="868"/>
      <c r="J11" s="868"/>
      <c r="K11" s="868" t="s">
        <v>62</v>
      </c>
      <c r="L11" s="868"/>
      <c r="M11" s="868"/>
      <c r="N11" s="868" t="s">
        <v>63</v>
      </c>
      <c r="O11" s="868"/>
      <c r="P11" s="868"/>
      <c r="Q11" s="868" t="s">
        <v>64</v>
      </c>
      <c r="R11" s="868"/>
      <c r="S11" s="868"/>
      <c r="T11" s="791" t="s">
        <v>65</v>
      </c>
      <c r="U11" s="878" t="s">
        <v>66</v>
      </c>
      <c r="V11" s="878" t="s">
        <v>67</v>
      </c>
      <c r="W11" s="878" t="s">
        <v>68</v>
      </c>
      <c r="X11" s="868" t="s">
        <v>69</v>
      </c>
      <c r="Y11" s="868"/>
      <c r="Z11" s="870" t="s">
        <v>70</v>
      </c>
      <c r="AA11" s="868" t="s">
        <v>71</v>
      </c>
      <c r="AB11" s="868" t="s">
        <v>72</v>
      </c>
      <c r="AC11" s="868" t="s">
        <v>73</v>
      </c>
      <c r="AD11" s="868" t="s">
        <v>74</v>
      </c>
      <c r="AE11" s="868" t="s">
        <v>75</v>
      </c>
      <c r="AF11" s="868" t="s">
        <v>76</v>
      </c>
      <c r="AG11" s="868"/>
      <c r="AH11" s="868"/>
      <c r="AI11" s="868" t="s">
        <v>77</v>
      </c>
      <c r="AJ11" s="868" t="s">
        <v>78</v>
      </c>
      <c r="AK11" s="862" t="s">
        <v>79</v>
      </c>
      <c r="AL11" s="863"/>
      <c r="AM11" s="863"/>
      <c r="AN11" s="863"/>
      <c r="AO11" s="863"/>
      <c r="AP11" s="863"/>
      <c r="AQ11" s="864"/>
      <c r="AR11" s="865" t="s">
        <v>80</v>
      </c>
      <c r="AS11" s="865" t="s">
        <v>81</v>
      </c>
      <c r="AT11" s="865" t="s">
        <v>82</v>
      </c>
      <c r="AU11" s="867" t="s">
        <v>83</v>
      </c>
      <c r="AV11" s="860" t="s">
        <v>83</v>
      </c>
      <c r="AW11" s="860" t="s">
        <v>83</v>
      </c>
      <c r="AX11" s="860" t="s">
        <v>83</v>
      </c>
      <c r="AY11" s="860" t="s">
        <v>84</v>
      </c>
      <c r="AZ11" s="860" t="s">
        <v>83</v>
      </c>
      <c r="BA11" s="860" t="s">
        <v>83</v>
      </c>
      <c r="BB11" s="860" t="s">
        <v>83</v>
      </c>
      <c r="BC11" s="860" t="s">
        <v>85</v>
      </c>
      <c r="BD11" s="860" t="s">
        <v>85</v>
      </c>
      <c r="BE11" s="860" t="s">
        <v>85</v>
      </c>
      <c r="BF11" s="860" t="s">
        <v>85</v>
      </c>
      <c r="BG11" s="860" t="s">
        <v>86</v>
      </c>
      <c r="BH11" s="860" t="s">
        <v>85</v>
      </c>
      <c r="BI11" s="860" t="s">
        <v>85</v>
      </c>
      <c r="BJ11" s="861" t="s">
        <v>85</v>
      </c>
    </row>
    <row r="12" spans="1:63" s="788" customFormat="1" ht="52.5" customHeight="1" x14ac:dyDescent="0.25">
      <c r="B12" s="877"/>
      <c r="C12" s="877"/>
      <c r="D12" s="877"/>
      <c r="E12" s="793" t="s">
        <v>87</v>
      </c>
      <c r="F12" s="793" t="s">
        <v>88</v>
      </c>
      <c r="G12" s="793" t="s">
        <v>89</v>
      </c>
      <c r="H12" s="793" t="s">
        <v>87</v>
      </c>
      <c r="I12" s="793" t="s">
        <v>88</v>
      </c>
      <c r="J12" s="793" t="s">
        <v>89</v>
      </c>
      <c r="K12" s="793" t="s">
        <v>87</v>
      </c>
      <c r="L12" s="793" t="s">
        <v>88</v>
      </c>
      <c r="M12" s="793" t="s">
        <v>89</v>
      </c>
      <c r="N12" s="793" t="s">
        <v>87</v>
      </c>
      <c r="O12" s="793" t="s">
        <v>88</v>
      </c>
      <c r="P12" s="793" t="s">
        <v>89</v>
      </c>
      <c r="Q12" s="793" t="s">
        <v>87</v>
      </c>
      <c r="R12" s="793" t="s">
        <v>88</v>
      </c>
      <c r="S12" s="793" t="s">
        <v>89</v>
      </c>
      <c r="T12" s="789">
        <f>SUM(T13:T22)</f>
        <v>0.23750000000000004</v>
      </c>
      <c r="U12" s="879"/>
      <c r="V12" s="879"/>
      <c r="W12" s="879"/>
      <c r="X12" s="790" t="s">
        <v>90</v>
      </c>
      <c r="Y12" s="790" t="s">
        <v>91</v>
      </c>
      <c r="Z12" s="871"/>
      <c r="AA12" s="869"/>
      <c r="AB12" s="869"/>
      <c r="AC12" s="869"/>
      <c r="AD12" s="869"/>
      <c r="AE12" s="868"/>
      <c r="AF12" s="790" t="s">
        <v>92</v>
      </c>
      <c r="AG12" s="790" t="s">
        <v>93</v>
      </c>
      <c r="AH12" s="790" t="s">
        <v>94</v>
      </c>
      <c r="AI12" s="868"/>
      <c r="AJ12" s="868"/>
      <c r="AK12" s="790" t="s">
        <v>95</v>
      </c>
      <c r="AL12" s="790" t="s">
        <v>96</v>
      </c>
      <c r="AM12" s="790" t="s">
        <v>97</v>
      </c>
      <c r="AN12" s="790" t="s">
        <v>98</v>
      </c>
      <c r="AO12" s="790" t="s">
        <v>99</v>
      </c>
      <c r="AP12" s="790" t="s">
        <v>100</v>
      </c>
      <c r="AQ12" s="790" t="s">
        <v>101</v>
      </c>
      <c r="AR12" s="866"/>
      <c r="AS12" s="866"/>
      <c r="AT12" s="866"/>
      <c r="AU12" s="792" t="s">
        <v>102</v>
      </c>
      <c r="AV12" s="792" t="s">
        <v>103</v>
      </c>
      <c r="AW12" s="792" t="s">
        <v>104</v>
      </c>
      <c r="AX12" s="792" t="s">
        <v>105</v>
      </c>
      <c r="AY12" s="792" t="s">
        <v>102</v>
      </c>
      <c r="AZ12" s="792" t="s">
        <v>103</v>
      </c>
      <c r="BA12" s="792" t="s">
        <v>104</v>
      </c>
      <c r="BB12" s="792" t="s">
        <v>105</v>
      </c>
      <c r="BC12" s="792" t="s">
        <v>102</v>
      </c>
      <c r="BD12" s="792" t="s">
        <v>103</v>
      </c>
      <c r="BE12" s="792" t="s">
        <v>104</v>
      </c>
      <c r="BF12" s="792" t="s">
        <v>105</v>
      </c>
      <c r="BG12" s="792" t="s">
        <v>102</v>
      </c>
      <c r="BH12" s="792" t="s">
        <v>103</v>
      </c>
      <c r="BI12" s="792" t="s">
        <v>104</v>
      </c>
      <c r="BJ12" s="792" t="s">
        <v>106</v>
      </c>
    </row>
    <row r="13" spans="1:63" ht="108" x14ac:dyDescent="0.25">
      <c r="A13" s="627" t="s">
        <v>232</v>
      </c>
      <c r="B13" s="628">
        <v>1</v>
      </c>
      <c r="C13" s="540" t="s">
        <v>1287</v>
      </c>
      <c r="D13" s="543">
        <v>0.15</v>
      </c>
      <c r="E13" s="629">
        <v>1</v>
      </c>
      <c r="F13" s="629">
        <v>1</v>
      </c>
      <c r="G13" s="630">
        <v>1</v>
      </c>
      <c r="H13" s="629">
        <v>2</v>
      </c>
      <c r="I13" s="629" t="s">
        <v>232</v>
      </c>
      <c r="J13" s="630">
        <v>0</v>
      </c>
      <c r="K13" s="629">
        <v>2</v>
      </c>
      <c r="L13" s="629" t="s">
        <v>232</v>
      </c>
      <c r="M13" s="630">
        <v>0</v>
      </c>
      <c r="N13" s="629">
        <v>1</v>
      </c>
      <c r="O13" s="629" t="s">
        <v>232</v>
      </c>
      <c r="P13" s="630">
        <v>0</v>
      </c>
      <c r="Q13" s="629">
        <v>6</v>
      </c>
      <c r="R13" s="629">
        <v>1</v>
      </c>
      <c r="S13" s="631">
        <v>0.01</v>
      </c>
      <c r="T13" s="631">
        <v>2.5000000000000001E-2</v>
      </c>
      <c r="U13" s="540" t="s">
        <v>1288</v>
      </c>
      <c r="V13" s="540" t="s">
        <v>1289</v>
      </c>
      <c r="W13" s="540" t="s">
        <v>1290</v>
      </c>
      <c r="X13" s="540" t="s">
        <v>1291</v>
      </c>
      <c r="Y13" s="540" t="s">
        <v>1292</v>
      </c>
      <c r="Z13" s="629" t="s">
        <v>113</v>
      </c>
      <c r="AA13" s="540" t="s">
        <v>1293</v>
      </c>
      <c r="AB13" s="629" t="s">
        <v>115</v>
      </c>
      <c r="AC13" s="540" t="s">
        <v>110</v>
      </c>
      <c r="AD13" s="540" t="s">
        <v>116</v>
      </c>
      <c r="AE13" s="540" t="s">
        <v>117</v>
      </c>
      <c r="AF13" s="629" t="s">
        <v>133</v>
      </c>
      <c r="AG13" s="629" t="s">
        <v>232</v>
      </c>
      <c r="AH13" s="629" t="s">
        <v>232</v>
      </c>
      <c r="AI13" s="629" t="s">
        <v>119</v>
      </c>
      <c r="AJ13" s="629" t="s">
        <v>120</v>
      </c>
      <c r="AK13" s="540" t="s">
        <v>177</v>
      </c>
      <c r="AL13" s="540" t="s">
        <v>232</v>
      </c>
      <c r="AM13" s="632" t="s">
        <v>232</v>
      </c>
      <c r="AN13" s="540" t="s">
        <v>232</v>
      </c>
      <c r="AO13" s="540" t="s">
        <v>232</v>
      </c>
      <c r="AP13" s="540" t="s">
        <v>232</v>
      </c>
      <c r="AQ13" s="540" t="s">
        <v>232</v>
      </c>
      <c r="AR13" s="540" t="s">
        <v>232</v>
      </c>
      <c r="AS13" s="540" t="s">
        <v>232</v>
      </c>
      <c r="AT13" s="632" t="s">
        <v>1286</v>
      </c>
      <c r="AU13" s="632">
        <v>1</v>
      </c>
      <c r="AV13" s="633">
        <v>1</v>
      </c>
      <c r="AW13" s="634" t="s">
        <v>1294</v>
      </c>
      <c r="AX13" s="634" t="s">
        <v>1295</v>
      </c>
      <c r="AY13" s="632">
        <v>2</v>
      </c>
      <c r="AZ13" s="632" t="s">
        <v>232</v>
      </c>
      <c r="BA13" s="540" t="s">
        <v>232</v>
      </c>
      <c r="BB13" s="540" t="s">
        <v>232</v>
      </c>
      <c r="BC13" s="633">
        <v>2</v>
      </c>
      <c r="BD13" s="633" t="s">
        <v>232</v>
      </c>
      <c r="BE13" s="634" t="s">
        <v>232</v>
      </c>
      <c r="BF13" s="634" t="s">
        <v>232</v>
      </c>
      <c r="BG13" s="633">
        <v>1</v>
      </c>
      <c r="BH13" s="632" t="s">
        <v>232</v>
      </c>
      <c r="BI13" s="540" t="s">
        <v>232</v>
      </c>
      <c r="BJ13" s="635" t="s">
        <v>232</v>
      </c>
      <c r="BK13" s="627" t="s">
        <v>232</v>
      </c>
    </row>
    <row r="14" spans="1:63" ht="135" x14ac:dyDescent="0.25">
      <c r="A14" s="627" t="s">
        <v>232</v>
      </c>
      <c r="B14" s="628">
        <v>2</v>
      </c>
      <c r="C14" s="540" t="s">
        <v>1296</v>
      </c>
      <c r="D14" s="543">
        <v>0.15</v>
      </c>
      <c r="E14" s="629">
        <v>0</v>
      </c>
      <c r="F14" s="629">
        <v>0</v>
      </c>
      <c r="G14" s="540" t="s">
        <v>232</v>
      </c>
      <c r="H14" s="629">
        <v>2</v>
      </c>
      <c r="I14" s="629" t="s">
        <v>232</v>
      </c>
      <c r="J14" s="630">
        <v>0</v>
      </c>
      <c r="K14" s="629">
        <v>2</v>
      </c>
      <c r="L14" s="629" t="s">
        <v>232</v>
      </c>
      <c r="M14" s="630">
        <v>0</v>
      </c>
      <c r="N14" s="629">
        <v>1</v>
      </c>
      <c r="O14" s="629" t="s">
        <v>232</v>
      </c>
      <c r="P14" s="630">
        <v>0</v>
      </c>
      <c r="Q14" s="629">
        <v>5</v>
      </c>
      <c r="R14" s="629">
        <v>0</v>
      </c>
      <c r="S14" s="631">
        <v>0</v>
      </c>
      <c r="T14" s="631">
        <v>0</v>
      </c>
      <c r="U14" s="540" t="s">
        <v>1297</v>
      </c>
      <c r="V14" s="540" t="s">
        <v>1298</v>
      </c>
      <c r="W14" s="540" t="s">
        <v>1299</v>
      </c>
      <c r="X14" s="540" t="s">
        <v>1300</v>
      </c>
      <c r="Y14" s="540" t="s">
        <v>1301</v>
      </c>
      <c r="Z14" s="629" t="s">
        <v>113</v>
      </c>
      <c r="AA14" s="540" t="s">
        <v>1302</v>
      </c>
      <c r="AB14" s="629" t="s">
        <v>115</v>
      </c>
      <c r="AC14" s="540" t="s">
        <v>110</v>
      </c>
      <c r="AD14" s="540" t="s">
        <v>116</v>
      </c>
      <c r="AE14" s="540" t="s">
        <v>117</v>
      </c>
      <c r="AF14" s="629" t="s">
        <v>133</v>
      </c>
      <c r="AG14" s="629" t="s">
        <v>232</v>
      </c>
      <c r="AH14" s="629" t="s">
        <v>232</v>
      </c>
      <c r="AI14" s="629" t="s">
        <v>119</v>
      </c>
      <c r="AJ14" s="629" t="s">
        <v>120</v>
      </c>
      <c r="AK14" s="540" t="s">
        <v>232</v>
      </c>
      <c r="AL14" s="540" t="s">
        <v>232</v>
      </c>
      <c r="AM14" s="632" t="s">
        <v>232</v>
      </c>
      <c r="AN14" s="540" t="s">
        <v>1303</v>
      </c>
      <c r="AO14" s="540" t="s">
        <v>232</v>
      </c>
      <c r="AP14" s="540" t="s">
        <v>232</v>
      </c>
      <c r="AQ14" s="540" t="s">
        <v>232</v>
      </c>
      <c r="AR14" s="540" t="s">
        <v>232</v>
      </c>
      <c r="AS14" s="540" t="s">
        <v>232</v>
      </c>
      <c r="AT14" s="632" t="s">
        <v>1286</v>
      </c>
      <c r="AU14" s="632">
        <v>0</v>
      </c>
      <c r="AV14" s="633">
        <v>0</v>
      </c>
      <c r="AW14" s="634" t="s">
        <v>1304</v>
      </c>
      <c r="AX14" s="634" t="s">
        <v>708</v>
      </c>
      <c r="AY14" s="632" t="s">
        <v>232</v>
      </c>
      <c r="AZ14" s="632" t="s">
        <v>232</v>
      </c>
      <c r="BA14" s="540" t="s">
        <v>232</v>
      </c>
      <c r="BB14" s="540" t="s">
        <v>232</v>
      </c>
      <c r="BC14" s="633" t="s">
        <v>232</v>
      </c>
      <c r="BD14" s="633" t="s">
        <v>232</v>
      </c>
      <c r="BE14" s="634" t="s">
        <v>232</v>
      </c>
      <c r="BF14" s="634" t="s">
        <v>232</v>
      </c>
      <c r="BG14" s="632" t="s">
        <v>232</v>
      </c>
      <c r="BH14" s="632" t="s">
        <v>232</v>
      </c>
      <c r="BI14" s="540" t="s">
        <v>232</v>
      </c>
      <c r="BJ14" s="636" t="s">
        <v>232</v>
      </c>
      <c r="BK14" s="627" t="s">
        <v>232</v>
      </c>
    </row>
    <row r="15" spans="1:63" ht="108" x14ac:dyDescent="0.25">
      <c r="A15" s="627" t="s">
        <v>232</v>
      </c>
      <c r="B15" s="628">
        <v>3</v>
      </c>
      <c r="C15" s="540" t="s">
        <v>1305</v>
      </c>
      <c r="D15" s="543">
        <v>0.15</v>
      </c>
      <c r="E15" s="629">
        <v>1</v>
      </c>
      <c r="F15" s="629">
        <v>1</v>
      </c>
      <c r="G15" s="630">
        <v>1</v>
      </c>
      <c r="H15" s="629">
        <v>1</v>
      </c>
      <c r="I15" s="629" t="s">
        <v>232</v>
      </c>
      <c r="J15" s="630">
        <v>0</v>
      </c>
      <c r="K15" s="629">
        <v>1</v>
      </c>
      <c r="L15" s="629" t="s">
        <v>232</v>
      </c>
      <c r="M15" s="630">
        <v>0</v>
      </c>
      <c r="N15" s="629">
        <v>1</v>
      </c>
      <c r="O15" s="629" t="s">
        <v>232</v>
      </c>
      <c r="P15" s="630">
        <v>0</v>
      </c>
      <c r="Q15" s="629">
        <v>4</v>
      </c>
      <c r="R15" s="629">
        <v>1</v>
      </c>
      <c r="S15" s="631">
        <v>0.25</v>
      </c>
      <c r="T15" s="631">
        <v>3.7499999999999999E-2</v>
      </c>
      <c r="U15" s="540" t="s">
        <v>1306</v>
      </c>
      <c r="V15" s="540" t="s">
        <v>1307</v>
      </c>
      <c r="W15" s="540" t="s">
        <v>1308</v>
      </c>
      <c r="X15" s="540" t="s">
        <v>1309</v>
      </c>
      <c r="Y15" s="540" t="s">
        <v>1310</v>
      </c>
      <c r="Z15" s="629" t="s">
        <v>232</v>
      </c>
      <c r="AA15" s="629" t="s">
        <v>1311</v>
      </c>
      <c r="AB15" s="629" t="s">
        <v>115</v>
      </c>
      <c r="AC15" s="629" t="s">
        <v>243</v>
      </c>
      <c r="AD15" s="629" t="s">
        <v>116</v>
      </c>
      <c r="AE15" s="629" t="s">
        <v>117</v>
      </c>
      <c r="AF15" s="629" t="s">
        <v>232</v>
      </c>
      <c r="AG15" s="629">
        <v>2021</v>
      </c>
      <c r="AH15" s="629" t="s">
        <v>232</v>
      </c>
      <c r="AI15" s="629" t="s">
        <v>119</v>
      </c>
      <c r="AJ15" s="629" t="s">
        <v>120</v>
      </c>
      <c r="AK15" s="540" t="s">
        <v>177</v>
      </c>
      <c r="AL15" s="540" t="s">
        <v>232</v>
      </c>
      <c r="AM15" s="540" t="s">
        <v>232</v>
      </c>
      <c r="AN15" s="540" t="s">
        <v>232</v>
      </c>
      <c r="AO15" s="540" t="s">
        <v>232</v>
      </c>
      <c r="AP15" s="540" t="s">
        <v>232</v>
      </c>
      <c r="AQ15" s="540" t="s">
        <v>232</v>
      </c>
      <c r="AR15" s="540" t="s">
        <v>232</v>
      </c>
      <c r="AS15" s="540" t="s">
        <v>232</v>
      </c>
      <c r="AT15" s="632" t="s">
        <v>1286</v>
      </c>
      <c r="AU15" s="633">
        <v>1</v>
      </c>
      <c r="AV15" s="633">
        <v>1</v>
      </c>
      <c r="AW15" s="634" t="s">
        <v>1312</v>
      </c>
      <c r="AX15" s="634" t="s">
        <v>1313</v>
      </c>
      <c r="AY15" s="632" t="s">
        <v>232</v>
      </c>
      <c r="AZ15" s="632" t="s">
        <v>232</v>
      </c>
      <c r="BA15" s="540" t="s">
        <v>232</v>
      </c>
      <c r="BB15" s="540" t="s">
        <v>232</v>
      </c>
      <c r="BC15" s="633" t="s">
        <v>232</v>
      </c>
      <c r="BD15" s="633" t="s">
        <v>232</v>
      </c>
      <c r="BE15" s="634" t="s">
        <v>232</v>
      </c>
      <c r="BF15" s="634" t="s">
        <v>232</v>
      </c>
      <c r="BG15" s="632" t="s">
        <v>232</v>
      </c>
      <c r="BH15" s="632" t="s">
        <v>232</v>
      </c>
      <c r="BI15" s="540" t="s">
        <v>232</v>
      </c>
      <c r="BJ15" s="636" t="s">
        <v>232</v>
      </c>
      <c r="BK15" s="627" t="s">
        <v>232</v>
      </c>
    </row>
    <row r="16" spans="1:63" ht="108" x14ac:dyDescent="0.25">
      <c r="A16" s="627" t="s">
        <v>232</v>
      </c>
      <c r="B16" s="628">
        <v>4</v>
      </c>
      <c r="C16" s="540" t="s">
        <v>1314</v>
      </c>
      <c r="D16" s="543">
        <v>0.2</v>
      </c>
      <c r="E16" s="629">
        <v>1</v>
      </c>
      <c r="F16" s="629">
        <v>1</v>
      </c>
      <c r="G16" s="630">
        <v>1</v>
      </c>
      <c r="H16" s="629">
        <v>1</v>
      </c>
      <c r="I16" s="629" t="s">
        <v>232</v>
      </c>
      <c r="J16" s="630">
        <v>0</v>
      </c>
      <c r="K16" s="629">
        <v>1</v>
      </c>
      <c r="L16" s="629" t="s">
        <v>232</v>
      </c>
      <c r="M16" s="630">
        <v>0</v>
      </c>
      <c r="N16" s="629">
        <v>1</v>
      </c>
      <c r="O16" s="629" t="s">
        <v>232</v>
      </c>
      <c r="P16" s="630">
        <v>0</v>
      </c>
      <c r="Q16" s="629">
        <v>4</v>
      </c>
      <c r="R16" s="629">
        <v>1</v>
      </c>
      <c r="S16" s="631">
        <v>0.25</v>
      </c>
      <c r="T16" s="631">
        <v>0.05</v>
      </c>
      <c r="U16" s="540" t="s">
        <v>1315</v>
      </c>
      <c r="V16" s="540" t="s">
        <v>1316</v>
      </c>
      <c r="W16" s="540" t="s">
        <v>1317</v>
      </c>
      <c r="X16" s="540" t="s">
        <v>1318</v>
      </c>
      <c r="Y16" s="540" t="s">
        <v>1319</v>
      </c>
      <c r="Z16" s="629" t="s">
        <v>113</v>
      </c>
      <c r="AA16" s="629" t="s">
        <v>1320</v>
      </c>
      <c r="AB16" s="629" t="s">
        <v>115</v>
      </c>
      <c r="AC16" s="629" t="s">
        <v>110</v>
      </c>
      <c r="AD16" s="629" t="s">
        <v>116</v>
      </c>
      <c r="AE16" s="629" t="s">
        <v>117</v>
      </c>
      <c r="AF16" s="637" t="s">
        <v>232</v>
      </c>
      <c r="AG16" s="629">
        <v>2021</v>
      </c>
      <c r="AH16" s="629" t="s">
        <v>232</v>
      </c>
      <c r="AI16" s="629" t="s">
        <v>119</v>
      </c>
      <c r="AJ16" s="629" t="s">
        <v>120</v>
      </c>
      <c r="AK16" s="540" t="s">
        <v>177</v>
      </c>
      <c r="AL16" s="540" t="s">
        <v>232</v>
      </c>
      <c r="AM16" s="540" t="s">
        <v>232</v>
      </c>
      <c r="AN16" s="540" t="s">
        <v>232</v>
      </c>
      <c r="AO16" s="540" t="s">
        <v>232</v>
      </c>
      <c r="AP16" s="540" t="s">
        <v>232</v>
      </c>
      <c r="AQ16" s="540" t="s">
        <v>232</v>
      </c>
      <c r="AR16" s="540" t="s">
        <v>232</v>
      </c>
      <c r="AS16" s="540" t="s">
        <v>232</v>
      </c>
      <c r="AT16" s="632" t="s">
        <v>1286</v>
      </c>
      <c r="AU16" s="633">
        <v>1</v>
      </c>
      <c r="AV16" s="633">
        <v>1</v>
      </c>
      <c r="AW16" s="540" t="s">
        <v>1321</v>
      </c>
      <c r="AX16" s="634" t="s">
        <v>1322</v>
      </c>
      <c r="AY16" s="632" t="s">
        <v>232</v>
      </c>
      <c r="AZ16" s="632" t="s">
        <v>232</v>
      </c>
      <c r="BA16" s="540" t="s">
        <v>232</v>
      </c>
      <c r="BB16" s="540" t="s">
        <v>232</v>
      </c>
      <c r="BC16" s="633" t="s">
        <v>232</v>
      </c>
      <c r="BD16" s="633" t="s">
        <v>232</v>
      </c>
      <c r="BE16" s="634" t="s">
        <v>232</v>
      </c>
      <c r="BF16" s="634" t="s">
        <v>232</v>
      </c>
      <c r="BG16" s="632" t="s">
        <v>232</v>
      </c>
      <c r="BH16" s="632" t="s">
        <v>232</v>
      </c>
      <c r="BI16" s="540" t="s">
        <v>232</v>
      </c>
      <c r="BJ16" s="636" t="s">
        <v>232</v>
      </c>
      <c r="BK16" s="627" t="s">
        <v>232</v>
      </c>
    </row>
    <row r="17" spans="1:63" ht="108" x14ac:dyDescent="0.25">
      <c r="A17" s="627" t="s">
        <v>232</v>
      </c>
      <c r="B17" s="628">
        <v>5</v>
      </c>
      <c r="C17" s="540" t="s">
        <v>1323</v>
      </c>
      <c r="D17" s="543">
        <v>0.1</v>
      </c>
      <c r="E17" s="629">
        <v>0</v>
      </c>
      <c r="F17" s="629">
        <v>0</v>
      </c>
      <c r="G17" s="540" t="s">
        <v>232</v>
      </c>
      <c r="H17" s="629">
        <v>1</v>
      </c>
      <c r="I17" s="629" t="s">
        <v>232</v>
      </c>
      <c r="J17" s="630">
        <v>0</v>
      </c>
      <c r="K17" s="629">
        <v>1</v>
      </c>
      <c r="L17" s="629" t="s">
        <v>232</v>
      </c>
      <c r="M17" s="630">
        <v>0</v>
      </c>
      <c r="N17" s="629">
        <v>1</v>
      </c>
      <c r="O17" s="629" t="s">
        <v>232</v>
      </c>
      <c r="P17" s="630">
        <v>0</v>
      </c>
      <c r="Q17" s="629">
        <v>3</v>
      </c>
      <c r="R17" s="629">
        <v>0</v>
      </c>
      <c r="S17" s="631">
        <v>0</v>
      </c>
      <c r="T17" s="631">
        <v>0</v>
      </c>
      <c r="U17" s="540" t="s">
        <v>1324</v>
      </c>
      <c r="V17" s="540" t="s">
        <v>1325</v>
      </c>
      <c r="W17" s="540" t="s">
        <v>1326</v>
      </c>
      <c r="X17" s="540" t="s">
        <v>1326</v>
      </c>
      <c r="Y17" s="540" t="s">
        <v>1327</v>
      </c>
      <c r="Z17" s="629" t="s">
        <v>113</v>
      </c>
      <c r="AA17" s="540" t="s">
        <v>1328</v>
      </c>
      <c r="AB17" s="629" t="s">
        <v>115</v>
      </c>
      <c r="AC17" s="629" t="s">
        <v>243</v>
      </c>
      <c r="AD17" s="629" t="s">
        <v>116</v>
      </c>
      <c r="AE17" s="629" t="s">
        <v>117</v>
      </c>
      <c r="AF17" s="637" t="s">
        <v>133</v>
      </c>
      <c r="AG17" s="629" t="s">
        <v>232</v>
      </c>
      <c r="AH17" s="629" t="s">
        <v>232</v>
      </c>
      <c r="AI17" s="629" t="s">
        <v>119</v>
      </c>
      <c r="AJ17" s="629" t="s">
        <v>120</v>
      </c>
      <c r="AK17" s="540" t="s">
        <v>177</v>
      </c>
      <c r="AL17" s="540" t="s">
        <v>232</v>
      </c>
      <c r="AM17" s="540" t="s">
        <v>232</v>
      </c>
      <c r="AN17" s="540" t="s">
        <v>1329</v>
      </c>
      <c r="AO17" s="540" t="s">
        <v>232</v>
      </c>
      <c r="AP17" s="540" t="s">
        <v>232</v>
      </c>
      <c r="AQ17" s="540" t="s">
        <v>232</v>
      </c>
      <c r="AR17" s="540" t="s">
        <v>232</v>
      </c>
      <c r="AS17" s="540" t="s">
        <v>232</v>
      </c>
      <c r="AT17" s="632" t="s">
        <v>1286</v>
      </c>
      <c r="AU17" s="633">
        <v>0</v>
      </c>
      <c r="AV17" s="633">
        <v>0</v>
      </c>
      <c r="AW17" s="634" t="s">
        <v>1330</v>
      </c>
      <c r="AX17" s="634" t="s">
        <v>708</v>
      </c>
      <c r="AY17" s="632" t="s">
        <v>232</v>
      </c>
      <c r="AZ17" s="632" t="s">
        <v>232</v>
      </c>
      <c r="BA17" s="540" t="s">
        <v>232</v>
      </c>
      <c r="BB17" s="540" t="s">
        <v>232</v>
      </c>
      <c r="BC17" s="633" t="s">
        <v>232</v>
      </c>
      <c r="BD17" s="633" t="s">
        <v>232</v>
      </c>
      <c r="BE17" s="634" t="s">
        <v>232</v>
      </c>
      <c r="BF17" s="634" t="s">
        <v>232</v>
      </c>
      <c r="BG17" s="632" t="s">
        <v>232</v>
      </c>
      <c r="BH17" s="632" t="s">
        <v>232</v>
      </c>
      <c r="BI17" s="540" t="s">
        <v>232</v>
      </c>
      <c r="BJ17" s="636" t="s">
        <v>232</v>
      </c>
      <c r="BK17" s="627" t="s">
        <v>232</v>
      </c>
    </row>
    <row r="18" spans="1:63" ht="108" x14ac:dyDescent="0.25">
      <c r="A18" s="627" t="s">
        <v>232</v>
      </c>
      <c r="B18" s="628">
        <v>6</v>
      </c>
      <c r="C18" s="540" t="s">
        <v>1331</v>
      </c>
      <c r="D18" s="543">
        <v>0.05</v>
      </c>
      <c r="E18" s="629">
        <v>0</v>
      </c>
      <c r="F18" s="629">
        <v>0</v>
      </c>
      <c r="G18" s="540" t="s">
        <v>232</v>
      </c>
      <c r="H18" s="629">
        <v>1</v>
      </c>
      <c r="I18" s="629" t="s">
        <v>232</v>
      </c>
      <c r="J18" s="630">
        <v>0</v>
      </c>
      <c r="K18" s="629">
        <v>1</v>
      </c>
      <c r="L18" s="629" t="s">
        <v>232</v>
      </c>
      <c r="M18" s="630">
        <v>0</v>
      </c>
      <c r="N18" s="629">
        <v>1</v>
      </c>
      <c r="O18" s="629" t="s">
        <v>232</v>
      </c>
      <c r="P18" s="630">
        <v>0</v>
      </c>
      <c r="Q18" s="629">
        <v>3</v>
      </c>
      <c r="R18" s="629">
        <v>0</v>
      </c>
      <c r="S18" s="631">
        <v>0</v>
      </c>
      <c r="T18" s="631">
        <v>0</v>
      </c>
      <c r="U18" s="540" t="s">
        <v>1332</v>
      </c>
      <c r="V18" s="540" t="s">
        <v>1333</v>
      </c>
      <c r="W18" s="540" t="s">
        <v>1334</v>
      </c>
      <c r="X18" s="540" t="s">
        <v>1335</v>
      </c>
      <c r="Y18" s="540" t="s">
        <v>1336</v>
      </c>
      <c r="Z18" s="629" t="s">
        <v>232</v>
      </c>
      <c r="AA18" s="540" t="s">
        <v>1328</v>
      </c>
      <c r="AB18" s="629" t="s">
        <v>115</v>
      </c>
      <c r="AC18" s="629" t="s">
        <v>243</v>
      </c>
      <c r="AD18" s="629" t="s">
        <v>116</v>
      </c>
      <c r="AE18" s="629" t="s">
        <v>117</v>
      </c>
      <c r="AF18" s="637" t="s">
        <v>133</v>
      </c>
      <c r="AG18" s="629" t="s">
        <v>232</v>
      </c>
      <c r="AH18" s="629" t="s">
        <v>232</v>
      </c>
      <c r="AI18" s="629" t="s">
        <v>119</v>
      </c>
      <c r="AJ18" s="629" t="s">
        <v>120</v>
      </c>
      <c r="AK18" s="540" t="s">
        <v>177</v>
      </c>
      <c r="AL18" s="540" t="s">
        <v>232</v>
      </c>
      <c r="AM18" s="540" t="s">
        <v>232</v>
      </c>
      <c r="AN18" s="540" t="s">
        <v>232</v>
      </c>
      <c r="AO18" s="540" t="s">
        <v>232</v>
      </c>
      <c r="AP18" s="540" t="s">
        <v>232</v>
      </c>
      <c r="AQ18" s="540" t="s">
        <v>232</v>
      </c>
      <c r="AR18" s="540" t="s">
        <v>232</v>
      </c>
      <c r="AS18" s="540" t="s">
        <v>232</v>
      </c>
      <c r="AT18" s="632" t="s">
        <v>1286</v>
      </c>
      <c r="AU18" s="633">
        <v>0</v>
      </c>
      <c r="AV18" s="633">
        <v>0</v>
      </c>
      <c r="AW18" s="634" t="s">
        <v>1337</v>
      </c>
      <c r="AX18" s="634" t="s">
        <v>708</v>
      </c>
      <c r="AY18" s="632" t="s">
        <v>232</v>
      </c>
      <c r="AZ18" s="632" t="s">
        <v>232</v>
      </c>
      <c r="BA18" s="540" t="s">
        <v>232</v>
      </c>
      <c r="BB18" s="540" t="s">
        <v>232</v>
      </c>
      <c r="BC18" s="633" t="s">
        <v>232</v>
      </c>
      <c r="BD18" s="633" t="s">
        <v>232</v>
      </c>
      <c r="BE18" s="634" t="s">
        <v>232</v>
      </c>
      <c r="BF18" s="638">
        <v>76</v>
      </c>
      <c r="BG18" s="632" t="s">
        <v>232</v>
      </c>
      <c r="BH18" s="632" t="s">
        <v>232</v>
      </c>
      <c r="BI18" s="540" t="s">
        <v>232</v>
      </c>
      <c r="BJ18" s="636" t="s">
        <v>232</v>
      </c>
      <c r="BK18" s="627" t="s">
        <v>232</v>
      </c>
    </row>
    <row r="19" spans="1:63" ht="94.5" x14ac:dyDescent="0.25">
      <c r="A19" s="627" t="s">
        <v>232</v>
      </c>
      <c r="B19" s="628">
        <v>7</v>
      </c>
      <c r="C19" s="540" t="s">
        <v>1338</v>
      </c>
      <c r="D19" s="543">
        <v>0.05</v>
      </c>
      <c r="E19" s="629">
        <v>2</v>
      </c>
      <c r="F19" s="629">
        <v>2</v>
      </c>
      <c r="G19" s="630">
        <v>1</v>
      </c>
      <c r="H19" s="629">
        <v>0</v>
      </c>
      <c r="I19" s="629" t="s">
        <v>232</v>
      </c>
      <c r="J19" s="540">
        <v>0</v>
      </c>
      <c r="K19" s="629">
        <v>0</v>
      </c>
      <c r="L19" s="629" t="s">
        <v>232</v>
      </c>
      <c r="M19" s="540">
        <v>0</v>
      </c>
      <c r="N19" s="629">
        <v>0</v>
      </c>
      <c r="O19" s="629">
        <v>0</v>
      </c>
      <c r="P19" s="540" t="s">
        <v>232</v>
      </c>
      <c r="Q19" s="629">
        <v>2</v>
      </c>
      <c r="R19" s="629">
        <v>2</v>
      </c>
      <c r="S19" s="631">
        <v>1</v>
      </c>
      <c r="T19" s="631">
        <v>0.05</v>
      </c>
      <c r="U19" s="540" t="s">
        <v>1339</v>
      </c>
      <c r="V19" s="540" t="s">
        <v>1340</v>
      </c>
      <c r="W19" s="540" t="s">
        <v>1334</v>
      </c>
      <c r="X19" s="540" t="s">
        <v>1335</v>
      </c>
      <c r="Y19" s="540" t="s">
        <v>1336</v>
      </c>
      <c r="Z19" s="629" t="s">
        <v>232</v>
      </c>
      <c r="AA19" s="540" t="s">
        <v>1328</v>
      </c>
      <c r="AB19" s="629" t="s">
        <v>115</v>
      </c>
      <c r="AC19" s="629" t="s">
        <v>243</v>
      </c>
      <c r="AD19" s="629" t="s">
        <v>116</v>
      </c>
      <c r="AE19" s="629" t="s">
        <v>117</v>
      </c>
      <c r="AF19" s="637" t="s">
        <v>133</v>
      </c>
      <c r="AG19" s="629" t="s">
        <v>232</v>
      </c>
      <c r="AH19" s="629" t="s">
        <v>232</v>
      </c>
      <c r="AI19" s="629" t="s">
        <v>119</v>
      </c>
      <c r="AJ19" s="629" t="s">
        <v>120</v>
      </c>
      <c r="AK19" s="540" t="s">
        <v>232</v>
      </c>
      <c r="AL19" s="540" t="s">
        <v>232</v>
      </c>
      <c r="AM19" s="540" t="s">
        <v>232</v>
      </c>
      <c r="AN19" s="540" t="s">
        <v>1341</v>
      </c>
      <c r="AO19" s="540" t="s">
        <v>232</v>
      </c>
      <c r="AP19" s="540" t="s">
        <v>232</v>
      </c>
      <c r="AQ19" s="540" t="s">
        <v>232</v>
      </c>
      <c r="AR19" s="540" t="s">
        <v>232</v>
      </c>
      <c r="AS19" s="540" t="s">
        <v>232</v>
      </c>
      <c r="AT19" s="632" t="s">
        <v>1286</v>
      </c>
      <c r="AU19" s="633">
        <v>2</v>
      </c>
      <c r="AV19" s="633">
        <v>2</v>
      </c>
      <c r="AW19" s="634" t="s">
        <v>1342</v>
      </c>
      <c r="AX19" s="634" t="s">
        <v>1343</v>
      </c>
      <c r="AY19" s="632" t="s">
        <v>232</v>
      </c>
      <c r="AZ19" s="632" t="s">
        <v>232</v>
      </c>
      <c r="BA19" s="540" t="s">
        <v>232</v>
      </c>
      <c r="BB19" s="540" t="s">
        <v>232</v>
      </c>
      <c r="BC19" s="633" t="s">
        <v>232</v>
      </c>
      <c r="BD19" s="633" t="s">
        <v>232</v>
      </c>
      <c r="BE19" s="634" t="s">
        <v>232</v>
      </c>
      <c r="BF19" s="634" t="s">
        <v>232</v>
      </c>
      <c r="BG19" s="632" t="s">
        <v>232</v>
      </c>
      <c r="BH19" s="632" t="s">
        <v>232</v>
      </c>
      <c r="BI19" s="540" t="s">
        <v>232</v>
      </c>
      <c r="BJ19" s="636" t="s">
        <v>232</v>
      </c>
      <c r="BK19" s="627" t="s">
        <v>232</v>
      </c>
    </row>
    <row r="20" spans="1:63" ht="108" x14ac:dyDescent="0.25">
      <c r="A20" s="627" t="s">
        <v>232</v>
      </c>
      <c r="B20" s="628">
        <v>8</v>
      </c>
      <c r="C20" s="540" t="s">
        <v>1344</v>
      </c>
      <c r="D20" s="543">
        <v>0.05</v>
      </c>
      <c r="E20" s="629">
        <v>1</v>
      </c>
      <c r="F20" s="629">
        <v>1</v>
      </c>
      <c r="G20" s="630">
        <v>1</v>
      </c>
      <c r="H20" s="629">
        <v>0</v>
      </c>
      <c r="I20" s="629">
        <v>0</v>
      </c>
      <c r="J20" s="540">
        <v>0</v>
      </c>
      <c r="K20" s="629">
        <v>0</v>
      </c>
      <c r="L20" s="629">
        <v>0</v>
      </c>
      <c r="M20" s="540">
        <v>0</v>
      </c>
      <c r="N20" s="629">
        <v>0</v>
      </c>
      <c r="O20" s="629">
        <v>0</v>
      </c>
      <c r="P20" s="540">
        <v>0</v>
      </c>
      <c r="Q20" s="629">
        <v>1</v>
      </c>
      <c r="R20" s="629">
        <v>1</v>
      </c>
      <c r="S20" s="631">
        <v>1</v>
      </c>
      <c r="T20" s="631">
        <v>0.05</v>
      </c>
      <c r="U20" s="540" t="s">
        <v>1345</v>
      </c>
      <c r="V20" s="540" t="s">
        <v>1346</v>
      </c>
      <c r="W20" s="540" t="s">
        <v>1347</v>
      </c>
      <c r="X20" s="540" t="s">
        <v>1348</v>
      </c>
      <c r="Y20" s="540" t="s">
        <v>1349</v>
      </c>
      <c r="Z20" s="629" t="s">
        <v>232</v>
      </c>
      <c r="AA20" s="540" t="s">
        <v>1302</v>
      </c>
      <c r="AB20" s="629" t="s">
        <v>115</v>
      </c>
      <c r="AC20" s="629" t="s">
        <v>1205</v>
      </c>
      <c r="AD20" s="629" t="s">
        <v>116</v>
      </c>
      <c r="AE20" s="629" t="s">
        <v>117</v>
      </c>
      <c r="AF20" s="637" t="s">
        <v>232</v>
      </c>
      <c r="AG20" s="629">
        <v>2021</v>
      </c>
      <c r="AH20" s="629" t="s">
        <v>232</v>
      </c>
      <c r="AI20" s="629" t="s">
        <v>119</v>
      </c>
      <c r="AJ20" s="629" t="s">
        <v>120</v>
      </c>
      <c r="AK20" s="540" t="s">
        <v>177</v>
      </c>
      <c r="AL20" s="540" t="s">
        <v>232</v>
      </c>
      <c r="AM20" s="540" t="s">
        <v>232</v>
      </c>
      <c r="AN20" s="540" t="s">
        <v>232</v>
      </c>
      <c r="AO20" s="540" t="s">
        <v>232</v>
      </c>
      <c r="AP20" s="540" t="s">
        <v>232</v>
      </c>
      <c r="AQ20" s="540" t="s">
        <v>232</v>
      </c>
      <c r="AR20" s="540" t="s">
        <v>232</v>
      </c>
      <c r="AS20" s="540" t="s">
        <v>232</v>
      </c>
      <c r="AT20" s="632" t="s">
        <v>1286</v>
      </c>
      <c r="AU20" s="633">
        <v>1</v>
      </c>
      <c r="AV20" s="633">
        <v>1</v>
      </c>
      <c r="AW20" s="634" t="s">
        <v>1350</v>
      </c>
      <c r="AX20" s="634" t="s">
        <v>1351</v>
      </c>
      <c r="AY20" s="632" t="s">
        <v>232</v>
      </c>
      <c r="AZ20" s="632" t="s">
        <v>232</v>
      </c>
      <c r="BA20" s="540" t="s">
        <v>232</v>
      </c>
      <c r="BB20" s="540" t="s">
        <v>232</v>
      </c>
      <c r="BC20" s="633" t="s">
        <v>232</v>
      </c>
      <c r="BD20" s="633" t="s">
        <v>232</v>
      </c>
      <c r="BE20" s="634" t="s">
        <v>232</v>
      </c>
      <c r="BF20" s="634" t="s">
        <v>232</v>
      </c>
      <c r="BG20" s="632" t="s">
        <v>232</v>
      </c>
      <c r="BH20" s="632" t="s">
        <v>232</v>
      </c>
      <c r="BI20" s="540" t="s">
        <v>232</v>
      </c>
      <c r="BJ20" s="636" t="s">
        <v>232</v>
      </c>
      <c r="BK20" s="627" t="s">
        <v>232</v>
      </c>
    </row>
    <row r="21" spans="1:63" ht="108" x14ac:dyDescent="0.25">
      <c r="A21" s="627" t="s">
        <v>232</v>
      </c>
      <c r="B21" s="628">
        <v>9</v>
      </c>
      <c r="C21" s="540" t="s">
        <v>1352</v>
      </c>
      <c r="D21" s="543">
        <v>0.05</v>
      </c>
      <c r="E21" s="629">
        <v>1</v>
      </c>
      <c r="F21" s="629">
        <v>1</v>
      </c>
      <c r="G21" s="630">
        <v>1</v>
      </c>
      <c r="H21" s="629">
        <v>1</v>
      </c>
      <c r="I21" s="629" t="s">
        <v>232</v>
      </c>
      <c r="J21" s="630">
        <v>0</v>
      </c>
      <c r="K21" s="629">
        <v>1</v>
      </c>
      <c r="L21" s="629" t="s">
        <v>232</v>
      </c>
      <c r="M21" s="630">
        <v>0</v>
      </c>
      <c r="N21" s="629">
        <v>1</v>
      </c>
      <c r="O21" s="629" t="s">
        <v>232</v>
      </c>
      <c r="P21" s="630">
        <v>0</v>
      </c>
      <c r="Q21" s="629">
        <v>4</v>
      </c>
      <c r="R21" s="629">
        <v>1</v>
      </c>
      <c r="S21" s="631">
        <v>0.25</v>
      </c>
      <c r="T21" s="631">
        <v>1.2500000000000001E-2</v>
      </c>
      <c r="U21" s="540" t="s">
        <v>1353</v>
      </c>
      <c r="V21" s="540" t="s">
        <v>1354</v>
      </c>
      <c r="W21" s="540" t="s">
        <v>1355</v>
      </c>
      <c r="X21" s="540" t="s">
        <v>1356</v>
      </c>
      <c r="Y21" s="540" t="s">
        <v>1357</v>
      </c>
      <c r="Z21" s="629" t="s">
        <v>232</v>
      </c>
      <c r="AA21" s="540" t="s">
        <v>1293</v>
      </c>
      <c r="AB21" s="629" t="s">
        <v>115</v>
      </c>
      <c r="AC21" s="629" t="s">
        <v>110</v>
      </c>
      <c r="AD21" s="629" t="s">
        <v>116</v>
      </c>
      <c r="AE21" s="629" t="s">
        <v>117</v>
      </c>
      <c r="AF21" s="637" t="s">
        <v>232</v>
      </c>
      <c r="AG21" s="629">
        <v>2021</v>
      </c>
      <c r="AH21" s="629" t="s">
        <v>232</v>
      </c>
      <c r="AI21" s="629" t="s">
        <v>119</v>
      </c>
      <c r="AJ21" s="629" t="s">
        <v>120</v>
      </c>
      <c r="AK21" s="540" t="s">
        <v>177</v>
      </c>
      <c r="AL21" s="540" t="s">
        <v>232</v>
      </c>
      <c r="AM21" s="540" t="s">
        <v>232</v>
      </c>
      <c r="AN21" s="540" t="s">
        <v>232</v>
      </c>
      <c r="AO21" s="540" t="s">
        <v>232</v>
      </c>
      <c r="AP21" s="540" t="s">
        <v>232</v>
      </c>
      <c r="AQ21" s="540" t="s">
        <v>232</v>
      </c>
      <c r="AR21" s="540" t="s">
        <v>232</v>
      </c>
      <c r="AS21" s="540" t="s">
        <v>232</v>
      </c>
      <c r="AT21" s="632" t="s">
        <v>1286</v>
      </c>
      <c r="AU21" s="633">
        <v>1</v>
      </c>
      <c r="AV21" s="633">
        <v>1</v>
      </c>
      <c r="AW21" s="634" t="s">
        <v>1358</v>
      </c>
      <c r="AX21" s="634" t="s">
        <v>1359</v>
      </c>
      <c r="AY21" s="632" t="s">
        <v>232</v>
      </c>
      <c r="AZ21" s="632" t="s">
        <v>232</v>
      </c>
      <c r="BA21" s="540" t="s">
        <v>232</v>
      </c>
      <c r="BB21" s="540" t="s">
        <v>232</v>
      </c>
      <c r="BC21" s="633" t="s">
        <v>232</v>
      </c>
      <c r="BD21" s="633" t="s">
        <v>232</v>
      </c>
      <c r="BE21" s="634" t="s">
        <v>232</v>
      </c>
      <c r="BF21" s="634" t="s">
        <v>232</v>
      </c>
      <c r="BG21" s="632" t="s">
        <v>232</v>
      </c>
      <c r="BH21" s="632" t="s">
        <v>232</v>
      </c>
      <c r="BI21" s="540" t="s">
        <v>232</v>
      </c>
      <c r="BJ21" s="636" t="s">
        <v>232</v>
      </c>
      <c r="BK21" s="627" t="s">
        <v>232</v>
      </c>
    </row>
    <row r="22" spans="1:63" ht="108" x14ac:dyDescent="0.25">
      <c r="A22" s="627" t="s">
        <v>232</v>
      </c>
      <c r="B22" s="639">
        <v>10</v>
      </c>
      <c r="C22" s="640" t="s">
        <v>1360</v>
      </c>
      <c r="D22" s="641">
        <v>0.05</v>
      </c>
      <c r="E22" s="642">
        <v>1</v>
      </c>
      <c r="F22" s="642">
        <v>1</v>
      </c>
      <c r="G22" s="643">
        <v>1</v>
      </c>
      <c r="H22" s="642">
        <v>1</v>
      </c>
      <c r="I22" s="642" t="s">
        <v>232</v>
      </c>
      <c r="J22" s="643">
        <v>0</v>
      </c>
      <c r="K22" s="642">
        <v>1</v>
      </c>
      <c r="L22" s="642" t="s">
        <v>232</v>
      </c>
      <c r="M22" s="643">
        <v>0</v>
      </c>
      <c r="N22" s="642">
        <v>1</v>
      </c>
      <c r="O22" s="642" t="s">
        <v>232</v>
      </c>
      <c r="P22" s="643">
        <v>0</v>
      </c>
      <c r="Q22" s="642">
        <v>4</v>
      </c>
      <c r="R22" s="642">
        <v>1</v>
      </c>
      <c r="S22" s="644">
        <v>0.25</v>
      </c>
      <c r="T22" s="644">
        <v>1.2500000000000001E-2</v>
      </c>
      <c r="U22" s="640" t="s">
        <v>1361</v>
      </c>
      <c r="V22" s="640" t="s">
        <v>1362</v>
      </c>
      <c r="W22" s="640" t="s">
        <v>1355</v>
      </c>
      <c r="X22" s="640" t="s">
        <v>1363</v>
      </c>
      <c r="Y22" s="640" t="s">
        <v>1364</v>
      </c>
      <c r="Z22" s="642" t="s">
        <v>232</v>
      </c>
      <c r="AA22" s="640" t="s">
        <v>1365</v>
      </c>
      <c r="AB22" s="642" t="s">
        <v>115</v>
      </c>
      <c r="AC22" s="642" t="s">
        <v>110</v>
      </c>
      <c r="AD22" s="642" t="s">
        <v>116</v>
      </c>
      <c r="AE22" s="642" t="s">
        <v>117</v>
      </c>
      <c r="AF22" s="645" t="s">
        <v>232</v>
      </c>
      <c r="AG22" s="642">
        <v>2021</v>
      </c>
      <c r="AH22" s="642" t="s">
        <v>232</v>
      </c>
      <c r="AI22" s="642" t="s">
        <v>119</v>
      </c>
      <c r="AJ22" s="642" t="s">
        <v>120</v>
      </c>
      <c r="AK22" s="640" t="s">
        <v>177</v>
      </c>
      <c r="AL22" s="640" t="s">
        <v>232</v>
      </c>
      <c r="AM22" s="640" t="s">
        <v>232</v>
      </c>
      <c r="AN22" s="640" t="s">
        <v>232</v>
      </c>
      <c r="AO22" s="640" t="s">
        <v>232</v>
      </c>
      <c r="AP22" s="640" t="s">
        <v>232</v>
      </c>
      <c r="AQ22" s="640" t="s">
        <v>232</v>
      </c>
      <c r="AR22" s="640" t="s">
        <v>232</v>
      </c>
      <c r="AS22" s="640" t="s">
        <v>232</v>
      </c>
      <c r="AT22" s="646" t="s">
        <v>1286</v>
      </c>
      <c r="AU22" s="647">
        <v>1</v>
      </c>
      <c r="AV22" s="647">
        <v>1</v>
      </c>
      <c r="AW22" s="648" t="s">
        <v>1366</v>
      </c>
      <c r="AX22" s="648" t="s">
        <v>1367</v>
      </c>
      <c r="AY22" s="646" t="s">
        <v>232</v>
      </c>
      <c r="AZ22" s="646" t="s">
        <v>232</v>
      </c>
      <c r="BA22" s="640" t="s">
        <v>232</v>
      </c>
      <c r="BB22" s="640" t="s">
        <v>232</v>
      </c>
      <c r="BC22" s="647" t="s">
        <v>232</v>
      </c>
      <c r="BD22" s="647" t="s">
        <v>232</v>
      </c>
      <c r="BE22" s="648" t="s">
        <v>232</v>
      </c>
      <c r="BF22" s="648" t="s">
        <v>232</v>
      </c>
      <c r="BG22" s="646" t="s">
        <v>232</v>
      </c>
      <c r="BH22" s="646" t="s">
        <v>232</v>
      </c>
      <c r="BI22" s="640" t="s">
        <v>232</v>
      </c>
      <c r="BJ22" s="649" t="s">
        <v>232</v>
      </c>
      <c r="BK22" s="627" t="s">
        <v>232</v>
      </c>
    </row>
    <row r="23" spans="1:63" ht="12.75" customHeight="1" x14ac:dyDescent="0.25">
      <c r="A23" s="625" t="s">
        <v>232</v>
      </c>
      <c r="B23" s="625" t="s">
        <v>232</v>
      </c>
      <c r="C23" s="624"/>
      <c r="D23" s="626"/>
      <c r="E23" s="624"/>
      <c r="F23" s="624"/>
      <c r="G23" s="624"/>
      <c r="H23" s="624"/>
      <c r="I23" s="624"/>
      <c r="J23" s="624"/>
      <c r="K23" s="624"/>
      <c r="L23" s="624"/>
      <c r="M23" s="624"/>
      <c r="N23" s="624"/>
      <c r="O23" s="624"/>
      <c r="P23" s="624"/>
      <c r="Q23" s="624"/>
      <c r="R23" s="624"/>
      <c r="S23" s="624"/>
      <c r="T23" s="626"/>
      <c r="U23" s="624"/>
      <c r="V23" s="624"/>
      <c r="W23" s="624"/>
      <c r="X23" s="624"/>
      <c r="Y23" s="624"/>
      <c r="Z23" s="625" t="s">
        <v>232</v>
      </c>
      <c r="AA23" s="624"/>
      <c r="AB23" s="624"/>
      <c r="AC23" s="624"/>
      <c r="AD23" s="624"/>
      <c r="AE23" s="624"/>
      <c r="AF23" s="624"/>
      <c r="AG23" s="624"/>
      <c r="AH23" s="624"/>
      <c r="AI23" s="624"/>
      <c r="AJ23" s="624"/>
      <c r="AK23" s="624"/>
      <c r="AL23" s="624"/>
      <c r="AM23" s="624"/>
      <c r="AN23" s="624"/>
      <c r="AO23" s="624"/>
      <c r="AP23" s="624"/>
      <c r="AQ23" s="624"/>
      <c r="AR23" s="624"/>
      <c r="AS23" s="624"/>
      <c r="AT23" s="624"/>
      <c r="AU23" s="625" t="s">
        <v>232</v>
      </c>
      <c r="AV23" s="625" t="s">
        <v>232</v>
      </c>
      <c r="AW23" s="625" t="s">
        <v>232</v>
      </c>
      <c r="AX23" s="625" t="s">
        <v>232</v>
      </c>
      <c r="AY23" s="625" t="s">
        <v>232</v>
      </c>
      <c r="AZ23" s="625" t="s">
        <v>232</v>
      </c>
      <c r="BA23" s="625" t="s">
        <v>232</v>
      </c>
      <c r="BB23" s="625" t="s">
        <v>232</v>
      </c>
      <c r="BC23" s="625" t="s">
        <v>232</v>
      </c>
      <c r="BD23" s="625" t="s">
        <v>232</v>
      </c>
      <c r="BE23" s="625" t="s">
        <v>232</v>
      </c>
      <c r="BF23" s="625" t="s">
        <v>232</v>
      </c>
      <c r="BG23" s="625" t="s">
        <v>232</v>
      </c>
      <c r="BH23" s="625" t="s">
        <v>232</v>
      </c>
      <c r="BI23" s="625" t="s">
        <v>232</v>
      </c>
      <c r="BJ23" s="625" t="s">
        <v>232</v>
      </c>
      <c r="BK23" s="624"/>
    </row>
    <row r="24" spans="1:63" ht="12.75" customHeight="1" x14ac:dyDescent="0.25">
      <c r="A24" s="622" t="s">
        <v>232</v>
      </c>
      <c r="B24" s="622" t="s">
        <v>232</v>
      </c>
      <c r="C24" s="621"/>
      <c r="D24" s="621"/>
      <c r="E24" s="621"/>
      <c r="F24" s="621"/>
      <c r="G24" s="621"/>
      <c r="H24" s="621"/>
      <c r="I24" s="621"/>
      <c r="J24" s="621"/>
      <c r="K24" s="621"/>
      <c r="L24" s="621"/>
      <c r="M24" s="621"/>
      <c r="N24" s="621"/>
      <c r="O24" s="621"/>
      <c r="P24" s="621"/>
      <c r="Q24" s="621"/>
      <c r="R24" s="621"/>
      <c r="S24" s="621"/>
      <c r="T24" s="759"/>
      <c r="U24" s="621"/>
      <c r="V24" s="621"/>
      <c r="W24" s="621"/>
      <c r="X24" s="621"/>
      <c r="Y24" s="621"/>
      <c r="Z24" s="622" t="s">
        <v>232</v>
      </c>
      <c r="AA24" s="621"/>
      <c r="AB24" s="621"/>
      <c r="AC24" s="621"/>
      <c r="AD24" s="621"/>
      <c r="AE24" s="621"/>
      <c r="AF24" s="621"/>
      <c r="AG24" s="621"/>
      <c r="AH24" s="621"/>
      <c r="AI24" s="623"/>
      <c r="AJ24" s="621"/>
      <c r="AK24" s="621"/>
      <c r="AL24" s="621"/>
      <c r="AM24" s="621"/>
      <c r="AN24" s="621"/>
      <c r="AO24" s="621"/>
      <c r="AP24" s="621"/>
      <c r="AQ24" s="621"/>
      <c r="AR24" s="621"/>
      <c r="AS24" s="621"/>
      <c r="AT24" s="621"/>
      <c r="AU24" s="622" t="s">
        <v>232</v>
      </c>
      <c r="AV24" s="622" t="s">
        <v>232</v>
      </c>
      <c r="AW24" s="622" t="s">
        <v>232</v>
      </c>
      <c r="AX24" s="622" t="s">
        <v>232</v>
      </c>
      <c r="AY24" s="622" t="s">
        <v>232</v>
      </c>
      <c r="AZ24" s="622" t="s">
        <v>232</v>
      </c>
      <c r="BA24" s="622" t="s">
        <v>232</v>
      </c>
      <c r="BB24" s="622" t="s">
        <v>232</v>
      </c>
      <c r="BC24" s="622" t="s">
        <v>232</v>
      </c>
      <c r="BD24" s="622" t="s">
        <v>232</v>
      </c>
      <c r="BE24" s="622" t="s">
        <v>232</v>
      </c>
      <c r="BF24" s="622" t="s">
        <v>232</v>
      </c>
      <c r="BG24" s="622" t="s">
        <v>232</v>
      </c>
      <c r="BH24" s="622" t="s">
        <v>232</v>
      </c>
      <c r="BI24" s="622" t="s">
        <v>232</v>
      </c>
      <c r="BJ24" s="622" t="s">
        <v>232</v>
      </c>
      <c r="BK24" s="621"/>
    </row>
    <row r="25" spans="1:63" ht="12.75" customHeight="1" x14ac:dyDescent="0.25">
      <c r="A25" s="622" t="s">
        <v>232</v>
      </c>
      <c r="B25" s="622" t="s">
        <v>232</v>
      </c>
      <c r="C25" s="621"/>
      <c r="D25" s="621"/>
      <c r="E25" s="621"/>
      <c r="F25" s="621"/>
      <c r="G25" s="621"/>
      <c r="H25" s="621"/>
      <c r="I25" s="621"/>
      <c r="J25" s="621"/>
      <c r="K25" s="621"/>
      <c r="L25" s="621"/>
      <c r="M25" s="621"/>
      <c r="N25" s="621"/>
      <c r="O25" s="621"/>
      <c r="P25" s="621"/>
      <c r="Q25" s="621"/>
      <c r="R25" s="621"/>
      <c r="S25" s="621"/>
      <c r="T25" s="621"/>
      <c r="U25" s="621"/>
      <c r="V25" s="621"/>
      <c r="W25" s="621"/>
      <c r="X25" s="621"/>
      <c r="Y25" s="621"/>
      <c r="Z25" s="622" t="s">
        <v>232</v>
      </c>
      <c r="AA25" s="621"/>
      <c r="AB25" s="621"/>
      <c r="AC25" s="621"/>
      <c r="AD25" s="621"/>
      <c r="AE25" s="621"/>
      <c r="AF25" s="621"/>
      <c r="AG25" s="621"/>
      <c r="AH25" s="621"/>
      <c r="AI25" s="621"/>
      <c r="AJ25" s="621"/>
      <c r="AK25" s="621"/>
      <c r="AL25" s="621"/>
      <c r="AM25" s="621"/>
      <c r="AN25" s="621"/>
      <c r="AO25" s="621"/>
      <c r="AP25" s="621"/>
      <c r="AQ25" s="621"/>
      <c r="AR25" s="621"/>
      <c r="AS25" s="621"/>
      <c r="AT25" s="621"/>
      <c r="AU25" s="622" t="s">
        <v>232</v>
      </c>
      <c r="AV25" s="622" t="s">
        <v>232</v>
      </c>
      <c r="AW25" s="622" t="s">
        <v>232</v>
      </c>
      <c r="AX25" s="622" t="s">
        <v>232</v>
      </c>
      <c r="AY25" s="622" t="s">
        <v>232</v>
      </c>
      <c r="AZ25" s="622" t="s">
        <v>232</v>
      </c>
      <c r="BA25" s="622" t="s">
        <v>232</v>
      </c>
      <c r="BB25" s="622" t="s">
        <v>232</v>
      </c>
      <c r="BC25" s="622" t="s">
        <v>232</v>
      </c>
      <c r="BD25" s="622" t="s">
        <v>232</v>
      </c>
      <c r="BE25" s="622" t="s">
        <v>232</v>
      </c>
      <c r="BF25" s="622" t="s">
        <v>232</v>
      </c>
      <c r="BG25" s="622" t="s">
        <v>232</v>
      </c>
      <c r="BH25" s="622" t="s">
        <v>232</v>
      </c>
      <c r="BI25" s="622" t="s">
        <v>232</v>
      </c>
      <c r="BJ25" s="622" t="s">
        <v>232</v>
      </c>
      <c r="BK25" s="621"/>
    </row>
    <row r="26" spans="1:63" ht="12.75" customHeight="1" x14ac:dyDescent="0.25">
      <c r="A26" s="622" t="s">
        <v>232</v>
      </c>
      <c r="B26" s="622" t="s">
        <v>232</v>
      </c>
      <c r="C26" s="621"/>
      <c r="D26" s="621"/>
      <c r="E26" s="621"/>
      <c r="F26" s="621"/>
      <c r="G26" s="621"/>
      <c r="H26" s="621"/>
      <c r="I26" s="621"/>
      <c r="J26" s="621"/>
      <c r="K26" s="621"/>
      <c r="L26" s="621"/>
      <c r="M26" s="621"/>
      <c r="N26" s="621"/>
      <c r="O26" s="621"/>
      <c r="P26" s="621"/>
      <c r="Q26" s="621"/>
      <c r="R26" s="621"/>
      <c r="S26" s="621"/>
      <c r="T26" s="621"/>
      <c r="U26" s="621"/>
      <c r="V26" s="621"/>
      <c r="W26" s="621"/>
      <c r="X26" s="621"/>
      <c r="Y26" s="621"/>
      <c r="Z26" s="622" t="s">
        <v>232</v>
      </c>
      <c r="AA26" s="621"/>
      <c r="AB26" s="621"/>
      <c r="AC26" s="621"/>
      <c r="AD26" s="621"/>
      <c r="AE26" s="621"/>
      <c r="AF26" s="621"/>
      <c r="AG26" s="621"/>
      <c r="AH26" s="621"/>
      <c r="AI26" s="621"/>
      <c r="AJ26" s="621"/>
      <c r="AK26" s="621"/>
      <c r="AL26" s="621"/>
      <c r="AM26" s="621"/>
      <c r="AN26" s="621"/>
      <c r="AO26" s="621"/>
      <c r="AP26" s="621"/>
      <c r="AQ26" s="621"/>
      <c r="AR26" s="621"/>
      <c r="AS26" s="621"/>
      <c r="AT26" s="621"/>
      <c r="AU26" s="622" t="s">
        <v>232</v>
      </c>
      <c r="AV26" s="622" t="s">
        <v>232</v>
      </c>
      <c r="AW26" s="622" t="s">
        <v>232</v>
      </c>
      <c r="AX26" s="622" t="s">
        <v>232</v>
      </c>
      <c r="AY26" s="622" t="s">
        <v>232</v>
      </c>
      <c r="AZ26" s="622" t="s">
        <v>232</v>
      </c>
      <c r="BA26" s="622" t="s">
        <v>232</v>
      </c>
      <c r="BB26" s="622" t="s">
        <v>232</v>
      </c>
      <c r="BC26" s="622" t="s">
        <v>232</v>
      </c>
      <c r="BD26" s="622" t="s">
        <v>232</v>
      </c>
      <c r="BE26" s="622" t="s">
        <v>232</v>
      </c>
      <c r="BF26" s="622" t="s">
        <v>232</v>
      </c>
      <c r="BG26" s="622" t="s">
        <v>232</v>
      </c>
      <c r="BH26" s="622" t="s">
        <v>232</v>
      </c>
      <c r="BI26" s="622" t="s">
        <v>232</v>
      </c>
      <c r="BJ26" s="622" t="s">
        <v>232</v>
      </c>
      <c r="BK26" s="621"/>
    </row>
    <row r="27" spans="1:63" ht="12.75" customHeight="1" x14ac:dyDescent="0.25">
      <c r="A27" s="622" t="s">
        <v>232</v>
      </c>
      <c r="B27" s="622" t="s">
        <v>232</v>
      </c>
      <c r="C27" s="621"/>
      <c r="D27" s="621"/>
      <c r="E27" s="621"/>
      <c r="F27" s="621"/>
      <c r="G27" s="621"/>
      <c r="H27" s="621"/>
      <c r="I27" s="621"/>
      <c r="J27" s="621"/>
      <c r="K27" s="621"/>
      <c r="L27" s="621"/>
      <c r="M27" s="621"/>
      <c r="N27" s="621"/>
      <c r="O27" s="621"/>
      <c r="P27" s="621"/>
      <c r="Q27" s="621"/>
      <c r="R27" s="621"/>
      <c r="S27" s="621"/>
      <c r="T27" s="621"/>
      <c r="U27" s="621"/>
      <c r="V27" s="621"/>
      <c r="W27" s="621"/>
      <c r="X27" s="621"/>
      <c r="Y27" s="621"/>
      <c r="Z27" s="622" t="s">
        <v>232</v>
      </c>
      <c r="AA27" s="621"/>
      <c r="AB27" s="621"/>
      <c r="AC27" s="621"/>
      <c r="AD27" s="621"/>
      <c r="AE27" s="621"/>
      <c r="AF27" s="621"/>
      <c r="AG27" s="621"/>
      <c r="AH27" s="621"/>
      <c r="AI27" s="621"/>
      <c r="AJ27" s="621"/>
      <c r="AK27" s="621"/>
      <c r="AL27" s="621"/>
      <c r="AM27" s="621"/>
      <c r="AN27" s="621"/>
      <c r="AO27" s="621"/>
      <c r="AP27" s="621"/>
      <c r="AQ27" s="621"/>
      <c r="AR27" s="621"/>
      <c r="AS27" s="621"/>
      <c r="AT27" s="621"/>
      <c r="AU27" s="622" t="s">
        <v>232</v>
      </c>
      <c r="AV27" s="622" t="s">
        <v>232</v>
      </c>
      <c r="AW27" s="622" t="s">
        <v>232</v>
      </c>
      <c r="AX27" s="622" t="s">
        <v>232</v>
      </c>
      <c r="AY27" s="622" t="s">
        <v>232</v>
      </c>
      <c r="AZ27" s="622" t="s">
        <v>232</v>
      </c>
      <c r="BA27" s="622" t="s">
        <v>232</v>
      </c>
      <c r="BB27" s="622" t="s">
        <v>232</v>
      </c>
      <c r="BC27" s="622" t="s">
        <v>232</v>
      </c>
      <c r="BD27" s="622" t="s">
        <v>232</v>
      </c>
      <c r="BE27" s="622" t="s">
        <v>232</v>
      </c>
      <c r="BF27" s="622" t="s">
        <v>232</v>
      </c>
      <c r="BG27" s="622" t="s">
        <v>232</v>
      </c>
      <c r="BH27" s="622" t="s">
        <v>232</v>
      </c>
      <c r="BI27" s="622" t="s">
        <v>232</v>
      </c>
      <c r="BJ27" s="622" t="s">
        <v>232</v>
      </c>
      <c r="BK27" s="621"/>
    </row>
    <row r="28" spans="1:63" ht="12.75" customHeight="1" x14ac:dyDescent="0.25">
      <c r="A28" s="622" t="s">
        <v>232</v>
      </c>
      <c r="B28" s="622" t="s">
        <v>232</v>
      </c>
      <c r="C28" s="621"/>
      <c r="D28" s="621"/>
      <c r="E28" s="621"/>
      <c r="F28" s="621"/>
      <c r="G28" s="621"/>
      <c r="H28" s="621"/>
      <c r="I28" s="621"/>
      <c r="J28" s="621"/>
      <c r="K28" s="621"/>
      <c r="L28" s="621"/>
      <c r="M28" s="621"/>
      <c r="N28" s="621"/>
      <c r="O28" s="621"/>
      <c r="P28" s="621"/>
      <c r="Q28" s="621"/>
      <c r="R28" s="621"/>
      <c r="S28" s="621"/>
      <c r="T28" s="621"/>
      <c r="U28" s="621"/>
      <c r="V28" s="621"/>
      <c r="W28" s="621"/>
      <c r="X28" s="621"/>
      <c r="Y28" s="621"/>
      <c r="Z28" s="622" t="s">
        <v>232</v>
      </c>
      <c r="AA28" s="621"/>
      <c r="AB28" s="621"/>
      <c r="AC28" s="621"/>
      <c r="AD28" s="621"/>
      <c r="AE28" s="621"/>
      <c r="AF28" s="621"/>
      <c r="AG28" s="621"/>
      <c r="AH28" s="621"/>
      <c r="AI28" s="621"/>
      <c r="AJ28" s="621"/>
      <c r="AK28" s="621"/>
      <c r="AL28" s="621"/>
      <c r="AM28" s="621"/>
      <c r="AN28" s="621"/>
      <c r="AO28" s="621"/>
      <c r="AP28" s="621"/>
      <c r="AQ28" s="621"/>
      <c r="AR28" s="621"/>
      <c r="AS28" s="621"/>
      <c r="AT28" s="621"/>
      <c r="AU28" s="622" t="s">
        <v>232</v>
      </c>
      <c r="AV28" s="622" t="s">
        <v>232</v>
      </c>
      <c r="AW28" s="622" t="s">
        <v>232</v>
      </c>
      <c r="AX28" s="622" t="s">
        <v>232</v>
      </c>
      <c r="AY28" s="622" t="s">
        <v>232</v>
      </c>
      <c r="AZ28" s="622" t="s">
        <v>232</v>
      </c>
      <c r="BA28" s="622" t="s">
        <v>232</v>
      </c>
      <c r="BB28" s="622" t="s">
        <v>232</v>
      </c>
      <c r="BC28" s="622" t="s">
        <v>232</v>
      </c>
      <c r="BD28" s="622" t="s">
        <v>232</v>
      </c>
      <c r="BE28" s="622" t="s">
        <v>232</v>
      </c>
      <c r="BF28" s="622" t="s">
        <v>232</v>
      </c>
      <c r="BG28" s="622" t="s">
        <v>232</v>
      </c>
      <c r="BH28" s="622" t="s">
        <v>232</v>
      </c>
      <c r="BI28" s="622" t="s">
        <v>232</v>
      </c>
      <c r="BJ28" s="622" t="s">
        <v>232</v>
      </c>
      <c r="BK28" s="621"/>
    </row>
    <row r="29" spans="1:63" ht="12.75" customHeight="1" x14ac:dyDescent="0.25">
      <c r="A29" s="622" t="s">
        <v>232</v>
      </c>
      <c r="B29" s="622" t="s">
        <v>232</v>
      </c>
      <c r="C29" s="621"/>
      <c r="D29" s="621"/>
      <c r="E29" s="621"/>
      <c r="F29" s="621"/>
      <c r="G29" s="621"/>
      <c r="H29" s="621"/>
      <c r="I29" s="621"/>
      <c r="J29" s="621"/>
      <c r="K29" s="621"/>
      <c r="L29" s="621"/>
      <c r="M29" s="621"/>
      <c r="N29" s="621"/>
      <c r="O29" s="621"/>
      <c r="P29" s="621"/>
      <c r="Q29" s="621"/>
      <c r="R29" s="621"/>
      <c r="S29" s="621"/>
      <c r="T29" s="621"/>
      <c r="U29" s="621"/>
      <c r="V29" s="621"/>
      <c r="W29" s="621"/>
      <c r="X29" s="621"/>
      <c r="Y29" s="621"/>
      <c r="Z29" s="622" t="s">
        <v>232</v>
      </c>
      <c r="AA29" s="621"/>
      <c r="AB29" s="621"/>
      <c r="AC29" s="621"/>
      <c r="AD29" s="621"/>
      <c r="AE29" s="621"/>
      <c r="AF29" s="621"/>
      <c r="AG29" s="621"/>
      <c r="AH29" s="621"/>
      <c r="AI29" s="621"/>
      <c r="AJ29" s="621"/>
      <c r="AK29" s="621"/>
      <c r="AL29" s="621"/>
      <c r="AM29" s="621"/>
      <c r="AN29" s="621"/>
      <c r="AO29" s="621"/>
      <c r="AP29" s="621"/>
      <c r="AQ29" s="621"/>
      <c r="AR29" s="621"/>
      <c r="AS29" s="621"/>
      <c r="AT29" s="621"/>
      <c r="AU29" s="622" t="s">
        <v>232</v>
      </c>
      <c r="AV29" s="622" t="s">
        <v>232</v>
      </c>
      <c r="AW29" s="622" t="s">
        <v>232</v>
      </c>
      <c r="AX29" s="622" t="s">
        <v>232</v>
      </c>
      <c r="AY29" s="622" t="s">
        <v>232</v>
      </c>
      <c r="AZ29" s="622" t="s">
        <v>232</v>
      </c>
      <c r="BA29" s="622" t="s">
        <v>232</v>
      </c>
      <c r="BB29" s="622" t="s">
        <v>232</v>
      </c>
      <c r="BC29" s="622" t="s">
        <v>232</v>
      </c>
      <c r="BD29" s="622" t="s">
        <v>232</v>
      </c>
      <c r="BE29" s="622" t="s">
        <v>232</v>
      </c>
      <c r="BF29" s="622" t="s">
        <v>232</v>
      </c>
      <c r="BG29" s="622" t="s">
        <v>232</v>
      </c>
      <c r="BH29" s="622" t="s">
        <v>232</v>
      </c>
      <c r="BI29" s="622" t="s">
        <v>232</v>
      </c>
      <c r="BJ29" s="622" t="s">
        <v>232</v>
      </c>
      <c r="BK29" s="621"/>
    </row>
    <row r="30" spans="1:63" ht="12.75" customHeight="1" x14ac:dyDescent="0.25">
      <c r="A30" s="622" t="s">
        <v>232</v>
      </c>
      <c r="B30" s="622" t="s">
        <v>232</v>
      </c>
      <c r="C30" s="621"/>
      <c r="D30" s="621"/>
      <c r="E30" s="621"/>
      <c r="F30" s="621"/>
      <c r="G30" s="621"/>
      <c r="H30" s="621"/>
      <c r="I30" s="621"/>
      <c r="J30" s="621"/>
      <c r="K30" s="621"/>
      <c r="L30" s="621"/>
      <c r="M30" s="621"/>
      <c r="N30" s="621"/>
      <c r="O30" s="621"/>
      <c r="P30" s="621"/>
      <c r="Q30" s="621"/>
      <c r="R30" s="621"/>
      <c r="S30" s="621"/>
      <c r="T30" s="621"/>
      <c r="U30" s="621"/>
      <c r="V30" s="621"/>
      <c r="W30" s="621"/>
      <c r="X30" s="621"/>
      <c r="Y30" s="621"/>
      <c r="Z30" s="622" t="s">
        <v>232</v>
      </c>
      <c r="AA30" s="621"/>
      <c r="AB30" s="621"/>
      <c r="AC30" s="621"/>
      <c r="AD30" s="621"/>
      <c r="AE30" s="621"/>
      <c r="AF30" s="621"/>
      <c r="AG30" s="621"/>
      <c r="AH30" s="621"/>
      <c r="AI30" s="621"/>
      <c r="AJ30" s="621"/>
      <c r="AK30" s="621"/>
      <c r="AL30" s="621"/>
      <c r="AM30" s="621"/>
      <c r="AN30" s="621"/>
      <c r="AO30" s="621"/>
      <c r="AP30" s="621"/>
      <c r="AQ30" s="621"/>
      <c r="AR30" s="621"/>
      <c r="AS30" s="621"/>
      <c r="AT30" s="621"/>
      <c r="AU30" s="622" t="s">
        <v>232</v>
      </c>
      <c r="AV30" s="622" t="s">
        <v>232</v>
      </c>
      <c r="AW30" s="622" t="s">
        <v>232</v>
      </c>
      <c r="AX30" s="622" t="s">
        <v>232</v>
      </c>
      <c r="AY30" s="622" t="s">
        <v>232</v>
      </c>
      <c r="AZ30" s="622" t="s">
        <v>232</v>
      </c>
      <c r="BA30" s="622" t="s">
        <v>232</v>
      </c>
      <c r="BB30" s="622" t="s">
        <v>232</v>
      </c>
      <c r="BC30" s="622" t="s">
        <v>232</v>
      </c>
      <c r="BD30" s="622" t="s">
        <v>232</v>
      </c>
      <c r="BE30" s="622" t="s">
        <v>232</v>
      </c>
      <c r="BF30" s="622" t="s">
        <v>232</v>
      </c>
      <c r="BG30" s="622" t="s">
        <v>232</v>
      </c>
      <c r="BH30" s="622" t="s">
        <v>232</v>
      </c>
      <c r="BI30" s="622" t="s">
        <v>232</v>
      </c>
      <c r="BJ30" s="622" t="s">
        <v>232</v>
      </c>
      <c r="BK30" s="621"/>
    </row>
    <row r="31" spans="1:63" ht="12.75" customHeight="1" x14ac:dyDescent="0.25">
      <c r="A31" s="622" t="s">
        <v>232</v>
      </c>
      <c r="B31" s="622" t="s">
        <v>232</v>
      </c>
      <c r="C31" s="621"/>
      <c r="D31" s="621"/>
      <c r="E31" s="621"/>
      <c r="F31" s="621"/>
      <c r="G31" s="621"/>
      <c r="H31" s="621"/>
      <c r="I31" s="621"/>
      <c r="J31" s="621"/>
      <c r="K31" s="621"/>
      <c r="L31" s="621"/>
      <c r="M31" s="621"/>
      <c r="N31" s="621"/>
      <c r="O31" s="621"/>
      <c r="P31" s="621"/>
      <c r="Q31" s="621"/>
      <c r="R31" s="621"/>
      <c r="S31" s="621"/>
      <c r="T31" s="621"/>
      <c r="U31" s="621"/>
      <c r="V31" s="621"/>
      <c r="W31" s="621"/>
      <c r="X31" s="621"/>
      <c r="Y31" s="621"/>
      <c r="Z31" s="622" t="s">
        <v>232</v>
      </c>
      <c r="AA31" s="621"/>
      <c r="AB31" s="621"/>
      <c r="AC31" s="621"/>
      <c r="AD31" s="621"/>
      <c r="AE31" s="621"/>
      <c r="AF31" s="621"/>
      <c r="AG31" s="621"/>
      <c r="AH31" s="621"/>
      <c r="AI31" s="621"/>
      <c r="AJ31" s="621"/>
      <c r="AK31" s="621"/>
      <c r="AL31" s="621"/>
      <c r="AM31" s="621"/>
      <c r="AN31" s="621"/>
      <c r="AO31" s="621"/>
      <c r="AP31" s="621"/>
      <c r="AQ31" s="621"/>
      <c r="AR31" s="621"/>
      <c r="AS31" s="621"/>
      <c r="AT31" s="621"/>
      <c r="AU31" s="622" t="s">
        <v>232</v>
      </c>
      <c r="AV31" s="622" t="s">
        <v>232</v>
      </c>
      <c r="AW31" s="622" t="s">
        <v>232</v>
      </c>
      <c r="AX31" s="622" t="s">
        <v>232</v>
      </c>
      <c r="AY31" s="622" t="s">
        <v>232</v>
      </c>
      <c r="AZ31" s="622" t="s">
        <v>232</v>
      </c>
      <c r="BA31" s="622" t="s">
        <v>232</v>
      </c>
      <c r="BB31" s="622" t="s">
        <v>232</v>
      </c>
      <c r="BC31" s="622" t="s">
        <v>232</v>
      </c>
      <c r="BD31" s="622" t="s">
        <v>232</v>
      </c>
      <c r="BE31" s="622" t="s">
        <v>232</v>
      </c>
      <c r="BF31" s="622" t="s">
        <v>232</v>
      </c>
      <c r="BG31" s="622" t="s">
        <v>232</v>
      </c>
      <c r="BH31" s="622" t="s">
        <v>232</v>
      </c>
      <c r="BI31" s="622" t="s">
        <v>232</v>
      </c>
      <c r="BJ31" s="622" t="s">
        <v>232</v>
      </c>
      <c r="BK31" s="621"/>
    </row>
    <row r="32" spans="1:63" ht="12.75" customHeight="1" x14ac:dyDescent="0.25">
      <c r="A32" s="622" t="s">
        <v>232</v>
      </c>
      <c r="B32" s="622" t="s">
        <v>232</v>
      </c>
      <c r="C32" s="621"/>
      <c r="D32" s="621"/>
      <c r="E32" s="621"/>
      <c r="F32" s="621"/>
      <c r="G32" s="621"/>
      <c r="H32" s="621"/>
      <c r="I32" s="621"/>
      <c r="J32" s="621"/>
      <c r="K32" s="621"/>
      <c r="L32" s="621"/>
      <c r="M32" s="621"/>
      <c r="N32" s="621"/>
      <c r="O32" s="621"/>
      <c r="P32" s="621"/>
      <c r="Q32" s="621"/>
      <c r="R32" s="621"/>
      <c r="S32" s="621"/>
      <c r="T32" s="621"/>
      <c r="U32" s="621"/>
      <c r="V32" s="621"/>
      <c r="W32" s="621"/>
      <c r="X32" s="621"/>
      <c r="Y32" s="621"/>
      <c r="Z32" s="622" t="s">
        <v>232</v>
      </c>
      <c r="AA32" s="621"/>
      <c r="AB32" s="621"/>
      <c r="AC32" s="621"/>
      <c r="AD32" s="621"/>
      <c r="AE32" s="621"/>
      <c r="AF32" s="621"/>
      <c r="AG32" s="621"/>
      <c r="AH32" s="621"/>
      <c r="AI32" s="621"/>
      <c r="AJ32" s="621"/>
      <c r="AK32" s="621"/>
      <c r="AL32" s="621"/>
      <c r="AM32" s="621"/>
      <c r="AN32" s="621"/>
      <c r="AO32" s="621"/>
      <c r="AP32" s="621"/>
      <c r="AQ32" s="621"/>
      <c r="AR32" s="621"/>
      <c r="AS32" s="621"/>
      <c r="AT32" s="621"/>
      <c r="AU32" s="622" t="s">
        <v>232</v>
      </c>
      <c r="AV32" s="622" t="s">
        <v>232</v>
      </c>
      <c r="AW32" s="622" t="s">
        <v>232</v>
      </c>
      <c r="AX32" s="622" t="s">
        <v>232</v>
      </c>
      <c r="AY32" s="622" t="s">
        <v>232</v>
      </c>
      <c r="AZ32" s="622" t="s">
        <v>232</v>
      </c>
      <c r="BA32" s="622" t="s">
        <v>232</v>
      </c>
      <c r="BB32" s="622" t="s">
        <v>232</v>
      </c>
      <c r="BC32" s="622" t="s">
        <v>232</v>
      </c>
      <c r="BD32" s="622" t="s">
        <v>232</v>
      </c>
      <c r="BE32" s="622" t="s">
        <v>232</v>
      </c>
      <c r="BF32" s="622" t="s">
        <v>232</v>
      </c>
      <c r="BG32" s="622" t="s">
        <v>232</v>
      </c>
      <c r="BH32" s="622" t="s">
        <v>232</v>
      </c>
      <c r="BI32" s="622" t="s">
        <v>232</v>
      </c>
      <c r="BJ32" s="622" t="s">
        <v>232</v>
      </c>
      <c r="BK32" s="621"/>
    </row>
    <row r="33" spans="1:63" ht="12.75" customHeight="1" x14ac:dyDescent="0.25">
      <c r="A33" s="622" t="s">
        <v>232</v>
      </c>
      <c r="B33" s="622" t="s">
        <v>232</v>
      </c>
      <c r="C33" s="621"/>
      <c r="D33" s="621"/>
      <c r="E33" s="621"/>
      <c r="F33" s="621"/>
      <c r="G33" s="621"/>
      <c r="H33" s="621"/>
      <c r="I33" s="621"/>
      <c r="J33" s="621"/>
      <c r="K33" s="621"/>
      <c r="L33" s="621"/>
      <c r="M33" s="621"/>
      <c r="N33" s="621"/>
      <c r="O33" s="621"/>
      <c r="P33" s="621"/>
      <c r="Q33" s="621"/>
      <c r="R33" s="621"/>
      <c r="S33" s="621"/>
      <c r="T33" s="621"/>
      <c r="U33" s="621"/>
      <c r="V33" s="621"/>
      <c r="W33" s="621"/>
      <c r="X33" s="621"/>
      <c r="Y33" s="621"/>
      <c r="Z33" s="622" t="s">
        <v>232</v>
      </c>
      <c r="AA33" s="621"/>
      <c r="AB33" s="621"/>
      <c r="AC33" s="621"/>
      <c r="AD33" s="621"/>
      <c r="AE33" s="621"/>
      <c r="AF33" s="621"/>
      <c r="AG33" s="621"/>
      <c r="AH33" s="621"/>
      <c r="AI33" s="621"/>
      <c r="AJ33" s="621"/>
      <c r="AK33" s="621"/>
      <c r="AL33" s="621"/>
      <c r="AM33" s="621"/>
      <c r="AN33" s="621"/>
      <c r="AO33" s="621"/>
      <c r="AP33" s="621"/>
      <c r="AQ33" s="621"/>
      <c r="AR33" s="621"/>
      <c r="AS33" s="621"/>
      <c r="AT33" s="621"/>
      <c r="AU33" s="622" t="s">
        <v>232</v>
      </c>
      <c r="AV33" s="622" t="s">
        <v>232</v>
      </c>
      <c r="AW33" s="622" t="s">
        <v>232</v>
      </c>
      <c r="AX33" s="622" t="s">
        <v>232</v>
      </c>
      <c r="AY33" s="622" t="s">
        <v>232</v>
      </c>
      <c r="AZ33" s="622" t="s">
        <v>232</v>
      </c>
      <c r="BA33" s="622" t="s">
        <v>232</v>
      </c>
      <c r="BB33" s="622" t="s">
        <v>232</v>
      </c>
      <c r="BC33" s="622" t="s">
        <v>232</v>
      </c>
      <c r="BD33" s="622" t="s">
        <v>232</v>
      </c>
      <c r="BE33" s="622" t="s">
        <v>232</v>
      </c>
      <c r="BF33" s="622" t="s">
        <v>232</v>
      </c>
      <c r="BG33" s="622" t="s">
        <v>232</v>
      </c>
      <c r="BH33" s="622" t="s">
        <v>232</v>
      </c>
      <c r="BI33" s="622" t="s">
        <v>232</v>
      </c>
      <c r="BJ33" s="622" t="s">
        <v>232</v>
      </c>
      <c r="BK33" s="621"/>
    </row>
    <row r="34" spans="1:63" ht="12.75" customHeight="1" x14ac:dyDescent="0.25">
      <c r="A34" s="622" t="s">
        <v>232</v>
      </c>
      <c r="B34" s="622" t="s">
        <v>232</v>
      </c>
      <c r="C34" s="621"/>
      <c r="D34" s="621"/>
      <c r="E34" s="621"/>
      <c r="F34" s="621"/>
      <c r="G34" s="621"/>
      <c r="H34" s="621"/>
      <c r="I34" s="621"/>
      <c r="J34" s="621"/>
      <c r="K34" s="621"/>
      <c r="L34" s="621"/>
      <c r="M34" s="621"/>
      <c r="N34" s="621"/>
      <c r="O34" s="621"/>
      <c r="P34" s="621"/>
      <c r="Q34" s="621"/>
      <c r="R34" s="621"/>
      <c r="S34" s="621"/>
      <c r="T34" s="621"/>
      <c r="U34" s="621"/>
      <c r="V34" s="621"/>
      <c r="W34" s="621"/>
      <c r="X34" s="621"/>
      <c r="Y34" s="621"/>
      <c r="Z34" s="622" t="s">
        <v>232</v>
      </c>
      <c r="AA34" s="621"/>
      <c r="AB34" s="621"/>
      <c r="AC34" s="621"/>
      <c r="AD34" s="621"/>
      <c r="AE34" s="621"/>
      <c r="AF34" s="621"/>
      <c r="AG34" s="621"/>
      <c r="AH34" s="621"/>
      <c r="AI34" s="621"/>
      <c r="AJ34" s="621"/>
      <c r="AK34" s="621"/>
      <c r="AL34" s="621"/>
      <c r="AM34" s="621"/>
      <c r="AN34" s="621"/>
      <c r="AO34" s="621"/>
      <c r="AP34" s="621"/>
      <c r="AQ34" s="621"/>
      <c r="AR34" s="621"/>
      <c r="AS34" s="621"/>
      <c r="AT34" s="621"/>
      <c r="AU34" s="622" t="s">
        <v>232</v>
      </c>
      <c r="AV34" s="622" t="s">
        <v>232</v>
      </c>
      <c r="AW34" s="622" t="s">
        <v>232</v>
      </c>
      <c r="AX34" s="622" t="s">
        <v>232</v>
      </c>
      <c r="AY34" s="622" t="s">
        <v>232</v>
      </c>
      <c r="AZ34" s="622" t="s">
        <v>232</v>
      </c>
      <c r="BA34" s="622" t="s">
        <v>232</v>
      </c>
      <c r="BB34" s="622" t="s">
        <v>232</v>
      </c>
      <c r="BC34" s="622" t="s">
        <v>232</v>
      </c>
      <c r="BD34" s="622" t="s">
        <v>232</v>
      </c>
      <c r="BE34" s="622" t="s">
        <v>232</v>
      </c>
      <c r="BF34" s="622" t="s">
        <v>232</v>
      </c>
      <c r="BG34" s="622" t="s">
        <v>232</v>
      </c>
      <c r="BH34" s="622" t="s">
        <v>232</v>
      </c>
      <c r="BI34" s="622" t="s">
        <v>232</v>
      </c>
      <c r="BJ34" s="622" t="s">
        <v>232</v>
      </c>
      <c r="BK34" s="621"/>
    </row>
  </sheetData>
  <sheetProtection selectLockedCells="1" selectUnlockedCells="1"/>
  <mergeCells count="55">
    <mergeCell ref="AJ2:AU2"/>
    <mergeCell ref="AJ3:AU3"/>
    <mergeCell ref="AJ4:AU4"/>
    <mergeCell ref="AJ5:AU6"/>
    <mergeCell ref="C11:C12"/>
    <mergeCell ref="D11:D12"/>
    <mergeCell ref="E11:G11"/>
    <mergeCell ref="H11:J11"/>
    <mergeCell ref="K11:M11"/>
    <mergeCell ref="X11:Y11"/>
    <mergeCell ref="Z11:Z12"/>
    <mergeCell ref="AA11:AA12"/>
    <mergeCell ref="AB11:AB12"/>
    <mergeCell ref="N11:P11"/>
    <mergeCell ref="Q11:S11"/>
    <mergeCell ref="U11:U12"/>
    <mergeCell ref="B11:B12"/>
    <mergeCell ref="B2:B5"/>
    <mergeCell ref="C2:Q4"/>
    <mergeCell ref="C5:Q6"/>
    <mergeCell ref="R2:AI4"/>
    <mergeCell ref="R5:AI6"/>
    <mergeCell ref="V11:V12"/>
    <mergeCell ref="W11:W12"/>
    <mergeCell ref="AC11:AC12"/>
    <mergeCell ref="AD11:AD12"/>
    <mergeCell ref="AV6:BJ6"/>
    <mergeCell ref="AE11:AE12"/>
    <mergeCell ref="AF11:AH11"/>
    <mergeCell ref="AI11:AI12"/>
    <mergeCell ref="AJ11:AJ12"/>
    <mergeCell ref="AK11:AQ11"/>
    <mergeCell ref="AR11:AR12"/>
    <mergeCell ref="AS11:AS12"/>
    <mergeCell ref="AT11:AT12"/>
    <mergeCell ref="AU11:AX11"/>
    <mergeCell ref="AY11:BB11"/>
    <mergeCell ref="BC11:BF11"/>
    <mergeCell ref="BG11:BJ11"/>
    <mergeCell ref="B10:D10"/>
    <mergeCell ref="E10:T10"/>
    <mergeCell ref="U10:AT10"/>
    <mergeCell ref="AU10:BJ10"/>
    <mergeCell ref="B7:C7"/>
    <mergeCell ref="D7:Z7"/>
    <mergeCell ref="AA7:AB7"/>
    <mergeCell ref="AC7:AJ7"/>
    <mergeCell ref="AK7:AL7"/>
    <mergeCell ref="AM7:AT7"/>
    <mergeCell ref="AU7:BJ8"/>
    <mergeCell ref="B8:C8"/>
    <mergeCell ref="D8:AL8"/>
    <mergeCell ref="AN8:AT8"/>
    <mergeCell ref="B9:AT9"/>
    <mergeCell ref="AU9:BJ9"/>
  </mergeCells>
  <dataValidations count="1">
    <dataValidation operator="equal" allowBlank="1" showErrorMessage="1" sqref="AK7">
      <formula1>0</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errorStyle="information" operator="equal" showInputMessage="1" showErrorMessage="1" prompt="Escoja el Proceso del Menú desplegable">
          <x14:formula1>
            <xm:f>'C:\Users\luis.arias\Downloads\[F-DS-524_V.xlsx]datos'!#REF!</xm:f>
          </x14:formula1>
          <xm:sqref>D7:Z7</xm:sqref>
        </x14:dataValidation>
        <x14:dataValidation type="list" allowBlank="1" showInputMessage="1" showErrorMessage="1">
          <x14:formula1>
            <xm:f>'C:\Users\luis.arias\Downloads\[F-DS-524_V.xlsx]datos'!#REF!</xm:f>
          </x14:formula1>
          <xm:sqref>AM7:AT7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5"/>
  <sheetViews>
    <sheetView showGridLines="0" zoomScale="70" zoomScaleNormal="70" workbookViewId="0">
      <selection activeCell="G23" sqref="G23"/>
    </sheetView>
  </sheetViews>
  <sheetFormatPr baseColWidth="10" defaultColWidth="11.42578125" defaultRowHeight="15.75" x14ac:dyDescent="0.3"/>
  <cols>
    <col min="1" max="1" width="11.42578125" style="9"/>
    <col min="2" max="2" width="6.28515625" style="9" customWidth="1"/>
    <col min="3" max="3" width="45.85546875" style="9" customWidth="1"/>
    <col min="4" max="4" width="9.7109375" style="9" customWidth="1"/>
    <col min="5" max="5" width="56.85546875" style="9" customWidth="1"/>
    <col min="6" max="6" width="3.85546875" style="9" customWidth="1"/>
    <col min="7" max="7" width="45.85546875" style="9" customWidth="1"/>
    <col min="8" max="8" width="3.42578125" style="9" customWidth="1"/>
    <col min="9" max="9" width="45.85546875" style="9" customWidth="1"/>
    <col min="10" max="10" width="4.28515625" style="9" customWidth="1"/>
    <col min="11" max="16384" width="11.42578125" style="9"/>
  </cols>
  <sheetData>
    <row r="1" spans="2:10" ht="16.5" thickBot="1" x14ac:dyDescent="0.35"/>
    <row r="2" spans="2:10" ht="23.25" customHeight="1" x14ac:dyDescent="0.3">
      <c r="B2" s="1"/>
      <c r="C2" s="13"/>
      <c r="D2" s="13"/>
      <c r="E2" s="810" t="s">
        <v>7</v>
      </c>
      <c r="F2" s="810"/>
      <c r="G2" s="810"/>
      <c r="H2" s="13"/>
      <c r="I2" s="13"/>
      <c r="J2" s="14"/>
    </row>
    <row r="3" spans="2:10" x14ac:dyDescent="0.3">
      <c r="B3" s="10"/>
      <c r="E3" s="19"/>
      <c r="F3" s="19"/>
      <c r="G3" s="19"/>
      <c r="H3" s="19"/>
      <c r="I3" s="19"/>
      <c r="J3" s="15"/>
    </row>
    <row r="4" spans="2:10" ht="15" customHeight="1" x14ac:dyDescent="0.3">
      <c r="B4" s="10"/>
      <c r="E4" s="811" t="s">
        <v>8</v>
      </c>
      <c r="F4" s="812"/>
      <c r="G4" s="813"/>
      <c r="H4" s="20"/>
      <c r="I4" s="20"/>
      <c r="J4" s="15"/>
    </row>
    <row r="5" spans="2:10" ht="15" customHeight="1" x14ac:dyDescent="0.3">
      <c r="B5" s="10"/>
      <c r="E5" s="814" t="s">
        <v>9</v>
      </c>
      <c r="F5" s="815"/>
      <c r="G5" s="816"/>
      <c r="H5" s="20"/>
      <c r="I5" s="20"/>
      <c r="J5" s="15"/>
    </row>
    <row r="6" spans="2:10" ht="15" customHeight="1" x14ac:dyDescent="0.3">
      <c r="B6" s="10"/>
      <c r="E6" s="814" t="s">
        <v>10</v>
      </c>
      <c r="F6" s="815"/>
      <c r="G6" s="816"/>
      <c r="H6" s="20"/>
      <c r="I6" s="20"/>
      <c r="J6" s="15"/>
    </row>
    <row r="7" spans="2:10" ht="15" customHeight="1" x14ac:dyDescent="0.3">
      <c r="B7" s="10"/>
      <c r="E7" s="814" t="s">
        <v>11</v>
      </c>
      <c r="F7" s="815"/>
      <c r="G7" s="816"/>
      <c r="H7" s="20"/>
      <c r="I7" s="20"/>
      <c r="J7" s="15"/>
    </row>
    <row r="8" spans="2:10" ht="15" customHeight="1" x14ac:dyDescent="0.3">
      <c r="B8" s="10"/>
      <c r="E8" s="814" t="s">
        <v>12</v>
      </c>
      <c r="F8" s="815"/>
      <c r="G8" s="816"/>
      <c r="H8" s="20"/>
      <c r="I8" s="20"/>
      <c r="J8" s="15"/>
    </row>
    <row r="9" spans="2:10" ht="15" customHeight="1" x14ac:dyDescent="0.3">
      <c r="B9" s="10"/>
      <c r="C9" s="19"/>
      <c r="D9" s="19"/>
      <c r="E9" s="826" t="s">
        <v>13</v>
      </c>
      <c r="F9" s="827"/>
      <c r="G9" s="828"/>
      <c r="H9" s="20"/>
      <c r="I9" s="20"/>
      <c r="J9" s="15"/>
    </row>
    <row r="10" spans="2:10" ht="19.5" x14ac:dyDescent="0.35">
      <c r="B10" s="405"/>
      <c r="C10" s="18"/>
      <c r="D10" s="18"/>
      <c r="E10" s="18"/>
      <c r="F10" s="18"/>
      <c r="G10" s="18"/>
      <c r="H10" s="18"/>
      <c r="I10" s="18"/>
      <c r="J10" s="15"/>
    </row>
    <row r="11" spans="2:10" ht="56.25" x14ac:dyDescent="0.35">
      <c r="B11" s="10"/>
      <c r="C11" s="406" t="s">
        <v>14</v>
      </c>
      <c r="D11" s="18"/>
      <c r="E11" s="406" t="s">
        <v>15</v>
      </c>
      <c r="F11" s="18"/>
      <c r="G11" s="406" t="s">
        <v>16</v>
      </c>
      <c r="H11" s="18"/>
      <c r="I11" s="406" t="s">
        <v>17</v>
      </c>
      <c r="J11" s="15"/>
    </row>
    <row r="12" spans="2:10" ht="30" x14ac:dyDescent="0.3">
      <c r="B12" s="10"/>
      <c r="C12" s="403" t="s">
        <v>18</v>
      </c>
      <c r="D12" s="19"/>
      <c r="E12" s="403" t="s">
        <v>19</v>
      </c>
      <c r="F12" s="19"/>
      <c r="G12" s="403" t="s">
        <v>20</v>
      </c>
      <c r="H12" s="19"/>
      <c r="I12" s="403" t="s">
        <v>21</v>
      </c>
      <c r="J12" s="15"/>
    </row>
    <row r="13" spans="2:10" ht="30" x14ac:dyDescent="0.3">
      <c r="B13" s="10"/>
      <c r="C13" s="404" t="s">
        <v>22</v>
      </c>
      <c r="D13" s="19"/>
      <c r="E13" s="403" t="s">
        <v>23</v>
      </c>
      <c r="F13" s="19"/>
      <c r="G13" s="403" t="s">
        <v>24</v>
      </c>
      <c r="H13" s="19"/>
      <c r="I13" s="403" t="s">
        <v>25</v>
      </c>
      <c r="J13" s="15"/>
    </row>
    <row r="14" spans="2:10" ht="30" x14ac:dyDescent="0.3">
      <c r="B14" s="10"/>
      <c r="C14" s="19"/>
      <c r="D14" s="19"/>
      <c r="E14" s="404" t="s">
        <v>26</v>
      </c>
      <c r="F14" s="19"/>
      <c r="G14" s="404" t="s">
        <v>27</v>
      </c>
      <c r="H14" s="19"/>
      <c r="I14" s="403" t="s">
        <v>28</v>
      </c>
      <c r="J14" s="15"/>
    </row>
    <row r="15" spans="2:10" ht="30" x14ac:dyDescent="0.3">
      <c r="B15" s="10"/>
      <c r="C15" s="19"/>
      <c r="D15" s="19"/>
      <c r="E15" s="19"/>
      <c r="F15" s="19"/>
      <c r="G15" s="19"/>
      <c r="H15" s="19"/>
      <c r="I15" s="403" t="s">
        <v>29</v>
      </c>
      <c r="J15" s="15"/>
    </row>
    <row r="16" spans="2:10" x14ac:dyDescent="0.3">
      <c r="B16" s="10"/>
      <c r="C16" s="19"/>
      <c r="D16" s="19"/>
      <c r="E16" s="19"/>
      <c r="F16" s="19"/>
      <c r="G16" s="19"/>
      <c r="H16" s="19"/>
      <c r="I16" s="404" t="s">
        <v>30</v>
      </c>
      <c r="J16" s="15"/>
    </row>
    <row r="17" spans="2:10" ht="16.5" thickBot="1" x14ac:dyDescent="0.35">
      <c r="B17" s="16"/>
      <c r="C17" s="402"/>
      <c r="D17" s="402"/>
      <c r="E17" s="402"/>
      <c r="F17" s="402"/>
      <c r="G17" s="402"/>
      <c r="H17" s="402"/>
      <c r="I17" s="402"/>
      <c r="J17" s="17"/>
    </row>
    <row r="19" spans="2:10" ht="16.5" thickBot="1" x14ac:dyDescent="0.35"/>
    <row r="20" spans="2:10" ht="16.5" thickBot="1" x14ac:dyDescent="0.35">
      <c r="C20" s="817" t="s">
        <v>31</v>
      </c>
      <c r="D20" s="818"/>
      <c r="E20" s="819"/>
    </row>
    <row r="21" spans="2:10" ht="16.5" thickBot="1" x14ac:dyDescent="0.35">
      <c r="C21" s="482" t="s">
        <v>32</v>
      </c>
      <c r="D21" s="483" t="s">
        <v>33</v>
      </c>
      <c r="E21" s="483" t="s">
        <v>34</v>
      </c>
    </row>
    <row r="22" spans="2:10" ht="62.25" customHeight="1" thickBot="1" x14ac:dyDescent="0.35">
      <c r="C22" s="486" t="s">
        <v>35</v>
      </c>
      <c r="D22" s="484" t="s">
        <v>36</v>
      </c>
      <c r="E22" s="487" t="s">
        <v>37</v>
      </c>
    </row>
    <row r="23" spans="2:10" x14ac:dyDescent="0.3">
      <c r="C23" s="820" t="s">
        <v>38</v>
      </c>
      <c r="D23" s="822" t="s">
        <v>39</v>
      </c>
      <c r="E23" s="824" t="s">
        <v>40</v>
      </c>
    </row>
    <row r="24" spans="2:10" ht="66.75" customHeight="1" thickBot="1" x14ac:dyDescent="0.35">
      <c r="C24" s="821"/>
      <c r="D24" s="823"/>
      <c r="E24" s="825"/>
    </row>
    <row r="25" spans="2:10" x14ac:dyDescent="0.3">
      <c r="C25" s="485"/>
      <c r="D25"/>
      <c r="E25"/>
    </row>
  </sheetData>
  <mergeCells count="11">
    <mergeCell ref="C20:E20"/>
    <mergeCell ref="C23:C24"/>
    <mergeCell ref="D23:D24"/>
    <mergeCell ref="E23:E24"/>
    <mergeCell ref="E9:G9"/>
    <mergeCell ref="E2:G2"/>
    <mergeCell ref="E4:G4"/>
    <mergeCell ref="E6:G6"/>
    <mergeCell ref="E7:G7"/>
    <mergeCell ref="E8:G8"/>
    <mergeCell ref="E5:G5"/>
  </mergeCells>
  <hyperlinks>
    <hyperlink ref="E4:G4" location="Planeación!A1" display="Oficina Asesora de Planeación (OAP)"/>
    <hyperlink ref="E5:G5" location="Comunicaciones!A1" display="Oficina Asesora de Comunicaciones (OAC)"/>
    <hyperlink ref="E6:G6" location="'Control Interno'!A1" display="Oficina de Control Interno (OCI)"/>
    <hyperlink ref="E7:G7" location="'Control Disciplinario Interno'!A1" display="Oficina de Control Disciplinario Interno (OCDI)"/>
    <hyperlink ref="E8:G8" location="'Estudios Estratégicos'!A1" display="Oficina de Análisis de Información y Estudios Estratégicos (OAIEE)."/>
    <hyperlink ref="E9:G9" location="'C4'!A1" display="Oficina Centro de Comando, Control. Comunicaciones y Cómputo - C4."/>
    <hyperlink ref="C12" location="'D. Prevención'!A1" display="Dirección de Prevención y Cultura Ciudadana (DPCC)"/>
    <hyperlink ref="C13" location="'D. Seguridad'!A1" display="Dirección de Seguridad (DS)"/>
    <hyperlink ref="E11" location="'Sub Acceso Justicia'!A1" display="Subsecretaría de Acceso a la Justicia "/>
    <hyperlink ref="E12" location="'D. Acceso Justicia'!A1" display="Dirección de Acceso a la Justicia (DAJ)"/>
    <hyperlink ref="E13" location="'D. Responsabilidad Penal Adoles'!A1" display="Dirección de Responsabilidad Penal Adolescente (DRPA)"/>
    <hyperlink ref="E14" location="'Cárcel Distrital'!A1" display="Dirección Cárcel Distrital (DCD)"/>
    <hyperlink ref="G11" location="'Sub Inversiones Fortalecimiento'!A1" display="Subsecretaría de Inversiones y Fortalecimiento de Capacidades Operativas "/>
    <hyperlink ref="G12" location="'Dir. Técnica'!A1" display="Dirección Técnica (DT)"/>
    <hyperlink ref="G13" location="'D.Operaciones Fortalecimien'!A1" display="Dirección de Operaciones para el Fortalecimiento (DOF)"/>
    <hyperlink ref="G14" location="'D Bienes SCAJ'!A1" display="Dirección de Bienes para la Seguridad, Convivencia y Acceso a la Justicia (DBSCAJ)"/>
    <hyperlink ref="I11" location="'Sub Gestión Institucional'!A1" display="Subsecretaría de Gestión Institucional "/>
    <hyperlink ref="I12" location="'D TIC'!A1" display="Dirección de Tecnologías y Sistemas de la Información (DTIC)"/>
    <hyperlink ref="I13" location="DGH!A1" display="Dirección de Gestión Humana (DGH)"/>
    <hyperlink ref="I14" location="'D. Jurídica Contratos'!A1" display="Dirección Jurídica y Contractual (DJC)"/>
    <hyperlink ref="I15" location="'D.Recursos Físicos Documental'!A1" display="Dirección de Recursos Físicos y Gestión Documental (DRFGD)"/>
    <hyperlink ref="I16" location="'D. Financiera'!A1" display="Dirección Financiera (DF)"/>
    <hyperlink ref="C11" location="'Sub Seguridad Convivencia'!A1" display="Subsecretaría de Seguridad y Convivencia "/>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K26"/>
  <sheetViews>
    <sheetView showGridLines="0" topLeftCell="AS1" zoomScale="70" zoomScaleNormal="70" workbookViewId="0">
      <selection activeCell="AW4" sqref="AW4"/>
    </sheetView>
  </sheetViews>
  <sheetFormatPr baseColWidth="10" defaultColWidth="20.42578125" defaultRowHeight="123.75" customHeight="1" x14ac:dyDescent="0.25"/>
  <cols>
    <col min="1" max="1" width="2" style="23" customWidth="1"/>
    <col min="2" max="2" width="12.5703125" style="23" customWidth="1"/>
    <col min="3" max="3" width="53.7109375" style="59" customWidth="1"/>
    <col min="4" max="4" width="13" style="23" customWidth="1"/>
    <col min="5" max="20" width="11.42578125" style="23" customWidth="1"/>
    <col min="21" max="21" width="47.42578125" style="59" customWidth="1"/>
    <col min="22" max="22" width="67.42578125" style="59" customWidth="1"/>
    <col min="23" max="23" width="21.28515625" style="23" customWidth="1"/>
    <col min="24" max="25" width="21.85546875" style="23" customWidth="1"/>
    <col min="26" max="26" width="21.28515625" style="23" customWidth="1"/>
    <col min="27" max="27" width="21.42578125" style="23" customWidth="1"/>
    <col min="28" max="28" width="20.85546875" style="23" customWidth="1"/>
    <col min="29" max="29" width="21.28515625" style="23" customWidth="1"/>
    <col min="30" max="30" width="21" style="23" customWidth="1"/>
    <col min="31" max="31" width="21.42578125" style="23" customWidth="1"/>
    <col min="32" max="34" width="15.140625" style="23" customWidth="1"/>
    <col min="35" max="36" width="19.85546875" style="23" customWidth="1"/>
    <col min="37" max="43" width="47" style="59" customWidth="1"/>
    <col min="44" max="46" width="22.85546875" style="23" customWidth="1"/>
    <col min="47" max="47" width="15.85546875" style="23" customWidth="1"/>
    <col min="48" max="48" width="11.28515625" style="23" customWidth="1"/>
    <col min="49" max="49" width="74.85546875" style="23" customWidth="1"/>
    <col min="50" max="50" width="49.85546875" style="23" customWidth="1"/>
    <col min="51" max="54" width="20.42578125" style="23" customWidth="1"/>
    <col min="55" max="55" width="17.42578125" style="23" customWidth="1"/>
    <col min="56" max="56" width="9" style="23" customWidth="1"/>
    <col min="57" max="57" width="39" style="23" customWidth="1"/>
    <col min="58" max="58" width="32.140625" style="23" customWidth="1"/>
    <col min="59" max="59" width="17" style="23" customWidth="1"/>
    <col min="60" max="60" width="16" style="23" customWidth="1"/>
    <col min="61" max="61" width="51.42578125" style="23" customWidth="1"/>
    <col min="62" max="62" width="36" style="23" customWidth="1"/>
    <col min="63" max="251" width="20.42578125" style="23" customWidth="1"/>
    <col min="252" max="16384" width="20.42578125" style="23"/>
  </cols>
  <sheetData>
    <row r="1" spans="1:63" ht="15.75" customHeight="1" thickBot="1" x14ac:dyDescent="0.3"/>
    <row r="2" spans="1:63" s="779" customFormat="1" ht="15.75" customHeight="1" thickBot="1" x14ac:dyDescent="0.3">
      <c r="A2" s="776"/>
      <c r="B2" s="836" t="s">
        <v>232</v>
      </c>
      <c r="C2" s="839" t="s">
        <v>41</v>
      </c>
      <c r="D2" s="840"/>
      <c r="E2" s="840"/>
      <c r="F2" s="840"/>
      <c r="G2" s="840"/>
      <c r="H2" s="840"/>
      <c r="I2" s="840"/>
      <c r="J2" s="840"/>
      <c r="K2" s="840"/>
      <c r="L2" s="840"/>
      <c r="M2" s="840"/>
      <c r="N2" s="840"/>
      <c r="O2" s="840"/>
      <c r="P2" s="840"/>
      <c r="Q2" s="841"/>
      <c r="R2" s="848" t="s">
        <v>42</v>
      </c>
      <c r="S2" s="849"/>
      <c r="T2" s="849"/>
      <c r="U2" s="849"/>
      <c r="V2" s="849"/>
      <c r="W2" s="849"/>
      <c r="X2" s="849"/>
      <c r="Y2" s="849"/>
      <c r="Z2" s="849"/>
      <c r="AA2" s="849"/>
      <c r="AB2" s="849"/>
      <c r="AC2" s="849"/>
      <c r="AD2" s="849"/>
      <c r="AE2" s="849"/>
      <c r="AF2" s="849"/>
      <c r="AG2" s="849"/>
      <c r="AH2" s="849"/>
      <c r="AI2" s="850"/>
      <c r="AJ2" s="857" t="s">
        <v>43</v>
      </c>
      <c r="AK2" s="858"/>
      <c r="AL2" s="858"/>
      <c r="AM2" s="858"/>
      <c r="AN2" s="858"/>
      <c r="AO2" s="858"/>
      <c r="AP2" s="858"/>
      <c r="AQ2" s="858"/>
      <c r="AR2" s="858"/>
      <c r="AS2" s="858"/>
      <c r="AT2" s="858"/>
      <c r="AU2" s="859"/>
      <c r="AV2" s="794" t="s">
        <v>44</v>
      </c>
      <c r="AW2" s="794"/>
      <c r="AX2" s="794"/>
      <c r="AY2" s="794"/>
      <c r="AZ2" s="794"/>
      <c r="BA2" s="794"/>
      <c r="BB2" s="794"/>
      <c r="BC2" s="794"/>
      <c r="BD2" s="794"/>
      <c r="BE2" s="794"/>
      <c r="BF2" s="794"/>
      <c r="BG2" s="794"/>
      <c r="BH2" s="794"/>
      <c r="BI2" s="794"/>
      <c r="BJ2" s="795"/>
      <c r="BK2" s="776"/>
    </row>
    <row r="3" spans="1:63" s="779" customFormat="1" ht="14.25" customHeight="1" thickBot="1" x14ac:dyDescent="0.3">
      <c r="A3" s="780"/>
      <c r="B3" s="837"/>
      <c r="C3" s="842"/>
      <c r="D3" s="843"/>
      <c r="E3" s="843"/>
      <c r="F3" s="843"/>
      <c r="G3" s="843"/>
      <c r="H3" s="843"/>
      <c r="I3" s="843"/>
      <c r="J3" s="843"/>
      <c r="K3" s="843"/>
      <c r="L3" s="843"/>
      <c r="M3" s="843"/>
      <c r="N3" s="843"/>
      <c r="O3" s="843"/>
      <c r="P3" s="843"/>
      <c r="Q3" s="844"/>
      <c r="R3" s="851"/>
      <c r="S3" s="852"/>
      <c r="T3" s="852"/>
      <c r="U3" s="852"/>
      <c r="V3" s="852"/>
      <c r="W3" s="852"/>
      <c r="X3" s="852"/>
      <c r="Y3" s="852"/>
      <c r="Z3" s="852"/>
      <c r="AA3" s="852"/>
      <c r="AB3" s="852"/>
      <c r="AC3" s="852"/>
      <c r="AD3" s="852"/>
      <c r="AE3" s="852"/>
      <c r="AF3" s="852"/>
      <c r="AG3" s="852"/>
      <c r="AH3" s="852"/>
      <c r="AI3" s="853"/>
      <c r="AJ3" s="857" t="s">
        <v>45</v>
      </c>
      <c r="AK3" s="858"/>
      <c r="AL3" s="858"/>
      <c r="AM3" s="858"/>
      <c r="AN3" s="858"/>
      <c r="AO3" s="858"/>
      <c r="AP3" s="858"/>
      <c r="AQ3" s="858"/>
      <c r="AR3" s="858"/>
      <c r="AS3" s="858"/>
      <c r="AT3" s="858"/>
      <c r="AU3" s="859"/>
      <c r="AV3" s="796"/>
      <c r="AW3" s="796"/>
      <c r="AX3" s="796"/>
      <c r="AY3" s="796"/>
      <c r="AZ3" s="796"/>
      <c r="BA3" s="796"/>
      <c r="BB3" s="796"/>
      <c r="BC3" s="796"/>
      <c r="BD3" s="796"/>
      <c r="BE3" s="796"/>
      <c r="BF3" s="796"/>
      <c r="BG3" s="796"/>
      <c r="BH3" s="796"/>
      <c r="BI3" s="796"/>
      <c r="BJ3" s="797"/>
      <c r="BK3" s="780"/>
    </row>
    <row r="4" spans="1:63" s="779" customFormat="1" ht="12" customHeight="1" thickBot="1" x14ac:dyDescent="0.3">
      <c r="A4" s="780"/>
      <c r="B4" s="837"/>
      <c r="C4" s="845"/>
      <c r="D4" s="846"/>
      <c r="E4" s="846"/>
      <c r="F4" s="846"/>
      <c r="G4" s="846"/>
      <c r="H4" s="846"/>
      <c r="I4" s="846"/>
      <c r="J4" s="846"/>
      <c r="K4" s="846"/>
      <c r="L4" s="846"/>
      <c r="M4" s="846"/>
      <c r="N4" s="846"/>
      <c r="O4" s="846"/>
      <c r="P4" s="846"/>
      <c r="Q4" s="847"/>
      <c r="R4" s="854"/>
      <c r="S4" s="855"/>
      <c r="T4" s="855"/>
      <c r="U4" s="855"/>
      <c r="V4" s="855"/>
      <c r="W4" s="855"/>
      <c r="X4" s="855"/>
      <c r="Y4" s="855"/>
      <c r="Z4" s="855"/>
      <c r="AA4" s="855"/>
      <c r="AB4" s="855"/>
      <c r="AC4" s="855"/>
      <c r="AD4" s="855"/>
      <c r="AE4" s="855"/>
      <c r="AF4" s="855"/>
      <c r="AG4" s="855"/>
      <c r="AH4" s="855"/>
      <c r="AI4" s="856"/>
      <c r="AJ4" s="857" t="s">
        <v>46</v>
      </c>
      <c r="AK4" s="858"/>
      <c r="AL4" s="858"/>
      <c r="AM4" s="858"/>
      <c r="AN4" s="858"/>
      <c r="AO4" s="858"/>
      <c r="AP4" s="858"/>
      <c r="AQ4" s="858"/>
      <c r="AR4" s="858"/>
      <c r="AS4" s="858"/>
      <c r="AT4" s="858"/>
      <c r="AU4" s="859"/>
      <c r="AV4" s="796"/>
      <c r="AW4" s="796"/>
      <c r="AX4" s="796"/>
      <c r="AY4" s="796"/>
      <c r="AZ4" s="796"/>
      <c r="BA4" s="796"/>
      <c r="BB4" s="796"/>
      <c r="BC4" s="796"/>
      <c r="BD4" s="796"/>
      <c r="BE4" s="796"/>
      <c r="BF4" s="796"/>
      <c r="BG4" s="796"/>
      <c r="BH4" s="796"/>
      <c r="BI4" s="796"/>
      <c r="BJ4" s="797"/>
      <c r="BK4" s="780"/>
    </row>
    <row r="5" spans="1:63" s="779" customFormat="1" ht="14.25" customHeight="1" x14ac:dyDescent="0.25">
      <c r="A5" s="780"/>
      <c r="B5" s="838"/>
      <c r="C5" s="839" t="s">
        <v>47</v>
      </c>
      <c r="D5" s="840"/>
      <c r="E5" s="840"/>
      <c r="F5" s="840"/>
      <c r="G5" s="840"/>
      <c r="H5" s="840"/>
      <c r="I5" s="840"/>
      <c r="J5" s="840"/>
      <c r="K5" s="840"/>
      <c r="L5" s="840"/>
      <c r="M5" s="840"/>
      <c r="N5" s="840"/>
      <c r="O5" s="840"/>
      <c r="P5" s="840"/>
      <c r="Q5" s="841"/>
      <c r="R5" s="848" t="s">
        <v>48</v>
      </c>
      <c r="S5" s="849"/>
      <c r="T5" s="849"/>
      <c r="U5" s="849"/>
      <c r="V5" s="849"/>
      <c r="W5" s="849"/>
      <c r="X5" s="849"/>
      <c r="Y5" s="849"/>
      <c r="Z5" s="849"/>
      <c r="AA5" s="849"/>
      <c r="AB5" s="849"/>
      <c r="AC5" s="849"/>
      <c r="AD5" s="849"/>
      <c r="AE5" s="849"/>
      <c r="AF5" s="849"/>
      <c r="AG5" s="849"/>
      <c r="AH5" s="849"/>
      <c r="AI5" s="850"/>
      <c r="AJ5" s="839" t="s">
        <v>49</v>
      </c>
      <c r="AK5" s="840"/>
      <c r="AL5" s="840"/>
      <c r="AM5" s="840"/>
      <c r="AN5" s="840"/>
      <c r="AO5" s="840"/>
      <c r="AP5" s="840"/>
      <c r="AQ5" s="840"/>
      <c r="AR5" s="840"/>
      <c r="AS5" s="840"/>
      <c r="AT5" s="840"/>
      <c r="AU5" s="841"/>
      <c r="AV5" s="798"/>
      <c r="AW5" s="798"/>
      <c r="AX5" s="798"/>
      <c r="AY5" s="798"/>
      <c r="AZ5" s="798"/>
      <c r="BA5" s="798"/>
      <c r="BB5" s="798"/>
      <c r="BC5" s="798"/>
      <c r="BD5" s="798"/>
      <c r="BE5" s="798"/>
      <c r="BF5" s="798"/>
      <c r="BG5" s="798"/>
      <c r="BH5" s="798"/>
      <c r="BI5" s="798"/>
      <c r="BJ5" s="799"/>
      <c r="BK5" s="780"/>
    </row>
    <row r="6" spans="1:63" s="779" customFormat="1" ht="12.75" customHeight="1" thickBot="1" x14ac:dyDescent="0.3">
      <c r="A6" s="776"/>
      <c r="B6" s="780"/>
      <c r="C6" s="845"/>
      <c r="D6" s="846"/>
      <c r="E6" s="846"/>
      <c r="F6" s="846"/>
      <c r="G6" s="846"/>
      <c r="H6" s="846"/>
      <c r="I6" s="846"/>
      <c r="J6" s="846"/>
      <c r="K6" s="846"/>
      <c r="L6" s="846"/>
      <c r="M6" s="846"/>
      <c r="N6" s="846"/>
      <c r="O6" s="846"/>
      <c r="P6" s="846"/>
      <c r="Q6" s="847"/>
      <c r="R6" s="854"/>
      <c r="S6" s="855"/>
      <c r="T6" s="855"/>
      <c r="U6" s="855"/>
      <c r="V6" s="855"/>
      <c r="W6" s="855"/>
      <c r="X6" s="855"/>
      <c r="Y6" s="855"/>
      <c r="Z6" s="855"/>
      <c r="AA6" s="855"/>
      <c r="AB6" s="855"/>
      <c r="AC6" s="855"/>
      <c r="AD6" s="855"/>
      <c r="AE6" s="855"/>
      <c r="AF6" s="855"/>
      <c r="AG6" s="855"/>
      <c r="AH6" s="855"/>
      <c r="AI6" s="856"/>
      <c r="AJ6" s="845"/>
      <c r="AK6" s="846"/>
      <c r="AL6" s="846"/>
      <c r="AM6" s="846"/>
      <c r="AN6" s="846"/>
      <c r="AO6" s="846"/>
      <c r="AP6" s="846"/>
      <c r="AQ6" s="846"/>
      <c r="AR6" s="846"/>
      <c r="AS6" s="846"/>
      <c r="AT6" s="846"/>
      <c r="AU6" s="847"/>
      <c r="AV6" s="882">
        <v>3</v>
      </c>
      <c r="AW6" s="882"/>
      <c r="AX6" s="882"/>
      <c r="AY6" s="882"/>
      <c r="AZ6" s="882"/>
      <c r="BA6" s="882"/>
      <c r="BB6" s="882"/>
      <c r="BC6" s="882"/>
      <c r="BD6" s="882"/>
      <c r="BE6" s="882"/>
      <c r="BF6" s="882"/>
      <c r="BG6" s="882"/>
      <c r="BH6" s="882"/>
      <c r="BI6" s="882"/>
      <c r="BJ6" s="883"/>
      <c r="BK6" s="776"/>
    </row>
    <row r="7" spans="1:63" s="785" customFormat="1" ht="18.75" customHeight="1" x14ac:dyDescent="0.25">
      <c r="B7" s="884" t="s">
        <v>50</v>
      </c>
      <c r="C7" s="885"/>
      <c r="D7" s="886"/>
      <c r="E7" s="886"/>
      <c r="F7" s="886"/>
      <c r="G7" s="886"/>
      <c r="H7" s="886"/>
      <c r="I7" s="886"/>
      <c r="J7" s="886"/>
      <c r="K7" s="886"/>
      <c r="L7" s="886"/>
      <c r="M7" s="886"/>
      <c r="N7" s="886"/>
      <c r="O7" s="886"/>
      <c r="P7" s="886"/>
      <c r="Q7" s="886"/>
      <c r="R7" s="886"/>
      <c r="S7" s="886"/>
      <c r="T7" s="886"/>
      <c r="U7" s="886"/>
      <c r="V7" s="886"/>
      <c r="W7" s="886"/>
      <c r="X7" s="886"/>
      <c r="Y7" s="886"/>
      <c r="Z7" s="886"/>
      <c r="AA7" s="887" t="s">
        <v>51</v>
      </c>
      <c r="AB7" s="887"/>
      <c r="AC7" s="888" t="s">
        <v>1368</v>
      </c>
      <c r="AD7" s="888"/>
      <c r="AE7" s="888"/>
      <c r="AF7" s="888"/>
      <c r="AG7" s="888"/>
      <c r="AH7" s="888"/>
      <c r="AI7" s="888"/>
      <c r="AJ7" s="888"/>
      <c r="AK7" s="889" t="s">
        <v>52</v>
      </c>
      <c r="AL7" s="889"/>
      <c r="AM7" s="890"/>
      <c r="AN7" s="890"/>
      <c r="AO7" s="890"/>
      <c r="AP7" s="890"/>
      <c r="AQ7" s="890"/>
      <c r="AR7" s="890"/>
      <c r="AS7" s="890"/>
      <c r="AT7" s="890"/>
      <c r="AU7" s="891"/>
      <c r="AV7" s="891"/>
      <c r="AW7" s="891"/>
      <c r="AX7" s="891"/>
      <c r="AY7" s="891"/>
      <c r="AZ7" s="891"/>
      <c r="BA7" s="891"/>
      <c r="BB7" s="891"/>
      <c r="BC7" s="891"/>
      <c r="BD7" s="891"/>
      <c r="BE7" s="891"/>
      <c r="BF7" s="891"/>
      <c r="BG7" s="891"/>
      <c r="BH7" s="891"/>
      <c r="BI7" s="891"/>
      <c r="BJ7" s="892"/>
      <c r="BK7" s="786"/>
    </row>
    <row r="8" spans="1:63" s="785" customFormat="1" ht="18.75" customHeight="1" x14ac:dyDescent="0.25">
      <c r="B8" s="880" t="s">
        <v>53</v>
      </c>
      <c r="C8" s="881"/>
      <c r="D8" s="893"/>
      <c r="E8" s="894"/>
      <c r="F8" s="894"/>
      <c r="G8" s="894"/>
      <c r="H8" s="894"/>
      <c r="I8" s="894"/>
      <c r="J8" s="894"/>
      <c r="K8" s="894"/>
      <c r="L8" s="894"/>
      <c r="M8" s="894"/>
      <c r="N8" s="894"/>
      <c r="O8" s="894"/>
      <c r="P8" s="894"/>
      <c r="Q8" s="894"/>
      <c r="R8" s="894"/>
      <c r="S8" s="894"/>
      <c r="T8" s="894"/>
      <c r="U8" s="894"/>
      <c r="V8" s="894"/>
      <c r="W8" s="894"/>
      <c r="X8" s="894"/>
      <c r="Y8" s="894"/>
      <c r="Z8" s="894"/>
      <c r="AA8" s="894"/>
      <c r="AB8" s="894"/>
      <c r="AC8" s="894"/>
      <c r="AD8" s="894"/>
      <c r="AE8" s="894"/>
      <c r="AF8" s="894"/>
      <c r="AG8" s="894"/>
      <c r="AH8" s="894"/>
      <c r="AI8" s="894"/>
      <c r="AJ8" s="894"/>
      <c r="AK8" s="894"/>
      <c r="AL8" s="895"/>
      <c r="AM8" s="787" t="s">
        <v>54</v>
      </c>
      <c r="AN8" s="829"/>
      <c r="AO8" s="830"/>
      <c r="AP8" s="830"/>
      <c r="AQ8" s="830"/>
      <c r="AR8" s="830"/>
      <c r="AS8" s="830"/>
      <c r="AT8" s="830"/>
      <c r="AU8" s="891"/>
      <c r="AV8" s="891"/>
      <c r="AW8" s="891"/>
      <c r="AX8" s="891"/>
      <c r="AY8" s="891"/>
      <c r="AZ8" s="891"/>
      <c r="BA8" s="891"/>
      <c r="BB8" s="891"/>
      <c r="BC8" s="891"/>
      <c r="BD8" s="891"/>
      <c r="BE8" s="891"/>
      <c r="BF8" s="891"/>
      <c r="BG8" s="891"/>
      <c r="BH8" s="891"/>
      <c r="BI8" s="891"/>
      <c r="BJ8" s="892"/>
      <c r="BK8" s="786"/>
    </row>
    <row r="9" spans="1:63" s="775" customFormat="1" ht="27.75" customHeight="1" x14ac:dyDescent="0.25">
      <c r="B9" s="831" t="s">
        <v>233</v>
      </c>
      <c r="C9" s="832"/>
      <c r="D9" s="832"/>
      <c r="E9" s="832"/>
      <c r="F9" s="832"/>
      <c r="G9" s="832"/>
      <c r="H9" s="832"/>
      <c r="I9" s="832"/>
      <c r="J9" s="832"/>
      <c r="K9" s="832"/>
      <c r="L9" s="832"/>
      <c r="M9" s="832"/>
      <c r="N9" s="832"/>
      <c r="O9" s="832"/>
      <c r="P9" s="832"/>
      <c r="Q9" s="832"/>
      <c r="R9" s="832"/>
      <c r="S9" s="832"/>
      <c r="T9" s="832"/>
      <c r="U9" s="832"/>
      <c r="V9" s="832"/>
      <c r="W9" s="832"/>
      <c r="X9" s="832"/>
      <c r="Y9" s="832"/>
      <c r="Z9" s="832"/>
      <c r="AA9" s="832"/>
      <c r="AB9" s="832"/>
      <c r="AC9" s="832"/>
      <c r="AD9" s="832"/>
      <c r="AE9" s="832"/>
      <c r="AF9" s="832"/>
      <c r="AG9" s="832"/>
      <c r="AH9" s="832"/>
      <c r="AI9" s="832"/>
      <c r="AJ9" s="832"/>
      <c r="AK9" s="832"/>
      <c r="AL9" s="832"/>
      <c r="AM9" s="832"/>
      <c r="AN9" s="832"/>
      <c r="AO9" s="832"/>
      <c r="AP9" s="832"/>
      <c r="AQ9" s="832"/>
      <c r="AR9" s="832"/>
      <c r="AS9" s="832"/>
      <c r="AT9" s="832"/>
      <c r="AU9" s="833" t="s">
        <v>234</v>
      </c>
      <c r="AV9" s="834"/>
      <c r="AW9" s="834"/>
      <c r="AX9" s="834"/>
      <c r="AY9" s="834"/>
      <c r="AZ9" s="834"/>
      <c r="BA9" s="834"/>
      <c r="BB9" s="834"/>
      <c r="BC9" s="834"/>
      <c r="BD9" s="834"/>
      <c r="BE9" s="834"/>
      <c r="BF9" s="834"/>
      <c r="BG9" s="834"/>
      <c r="BH9" s="834"/>
      <c r="BI9" s="834"/>
      <c r="BJ9" s="835"/>
    </row>
    <row r="10" spans="1:63" s="774" customFormat="1" ht="25.5" customHeight="1" x14ac:dyDescent="0.25">
      <c r="B10" s="872"/>
      <c r="C10" s="873"/>
      <c r="D10" s="873"/>
      <c r="E10" s="873" t="s">
        <v>55</v>
      </c>
      <c r="F10" s="873"/>
      <c r="G10" s="873"/>
      <c r="H10" s="873"/>
      <c r="I10" s="873"/>
      <c r="J10" s="873"/>
      <c r="K10" s="873"/>
      <c r="L10" s="873"/>
      <c r="M10" s="873"/>
      <c r="N10" s="873"/>
      <c r="O10" s="873"/>
      <c r="P10" s="873"/>
      <c r="Q10" s="873"/>
      <c r="R10" s="873"/>
      <c r="S10" s="873"/>
      <c r="T10" s="873"/>
      <c r="U10" s="873" t="s">
        <v>56</v>
      </c>
      <c r="V10" s="873"/>
      <c r="W10" s="873"/>
      <c r="X10" s="873"/>
      <c r="Y10" s="873"/>
      <c r="Z10" s="873"/>
      <c r="AA10" s="873"/>
      <c r="AB10" s="873"/>
      <c r="AC10" s="873"/>
      <c r="AD10" s="873"/>
      <c r="AE10" s="873"/>
      <c r="AF10" s="873"/>
      <c r="AG10" s="873"/>
      <c r="AH10" s="873"/>
      <c r="AI10" s="873"/>
      <c r="AJ10" s="873"/>
      <c r="AK10" s="873"/>
      <c r="AL10" s="873"/>
      <c r="AM10" s="873"/>
      <c r="AN10" s="873"/>
      <c r="AO10" s="873"/>
      <c r="AP10" s="873"/>
      <c r="AQ10" s="873"/>
      <c r="AR10" s="873"/>
      <c r="AS10" s="873"/>
      <c r="AT10" s="873"/>
      <c r="AU10" s="874"/>
      <c r="AV10" s="874"/>
      <c r="AW10" s="874"/>
      <c r="AX10" s="874"/>
      <c r="AY10" s="874"/>
      <c r="AZ10" s="874"/>
      <c r="BA10" s="874"/>
      <c r="BB10" s="874"/>
      <c r="BC10" s="874"/>
      <c r="BD10" s="874"/>
      <c r="BE10" s="874"/>
      <c r="BF10" s="874"/>
      <c r="BG10" s="874"/>
      <c r="BH10" s="874"/>
      <c r="BI10" s="874"/>
      <c r="BJ10" s="875"/>
      <c r="BK10" s="775"/>
    </row>
    <row r="11" spans="1:63" s="788" customFormat="1" ht="25.5" customHeight="1" x14ac:dyDescent="0.25">
      <c r="B11" s="876" t="s">
        <v>57</v>
      </c>
      <c r="C11" s="876" t="s">
        <v>58</v>
      </c>
      <c r="D11" s="876" t="s">
        <v>59</v>
      </c>
      <c r="E11" s="868" t="s">
        <v>60</v>
      </c>
      <c r="F11" s="868"/>
      <c r="G11" s="868"/>
      <c r="H11" s="868" t="s">
        <v>61</v>
      </c>
      <c r="I11" s="868"/>
      <c r="J11" s="868"/>
      <c r="K11" s="868" t="s">
        <v>62</v>
      </c>
      <c r="L11" s="868"/>
      <c r="M11" s="868"/>
      <c r="N11" s="868" t="s">
        <v>63</v>
      </c>
      <c r="O11" s="868"/>
      <c r="P11" s="868"/>
      <c r="Q11" s="868" t="s">
        <v>64</v>
      </c>
      <c r="R11" s="868"/>
      <c r="S11" s="868"/>
      <c r="T11" s="791" t="s">
        <v>65</v>
      </c>
      <c r="U11" s="878" t="s">
        <v>66</v>
      </c>
      <c r="V11" s="878" t="s">
        <v>67</v>
      </c>
      <c r="W11" s="878" t="s">
        <v>68</v>
      </c>
      <c r="X11" s="868" t="s">
        <v>69</v>
      </c>
      <c r="Y11" s="868"/>
      <c r="Z11" s="870" t="s">
        <v>70</v>
      </c>
      <c r="AA11" s="868" t="s">
        <v>71</v>
      </c>
      <c r="AB11" s="868" t="s">
        <v>72</v>
      </c>
      <c r="AC11" s="868" t="s">
        <v>73</v>
      </c>
      <c r="AD11" s="868" t="s">
        <v>74</v>
      </c>
      <c r="AE11" s="868" t="s">
        <v>75</v>
      </c>
      <c r="AF11" s="868" t="s">
        <v>76</v>
      </c>
      <c r="AG11" s="868"/>
      <c r="AH11" s="868"/>
      <c r="AI11" s="868" t="s">
        <v>77</v>
      </c>
      <c r="AJ11" s="868" t="s">
        <v>78</v>
      </c>
      <c r="AK11" s="862" t="s">
        <v>79</v>
      </c>
      <c r="AL11" s="863"/>
      <c r="AM11" s="863"/>
      <c r="AN11" s="863"/>
      <c r="AO11" s="863"/>
      <c r="AP11" s="863"/>
      <c r="AQ11" s="864"/>
      <c r="AR11" s="865" t="s">
        <v>80</v>
      </c>
      <c r="AS11" s="865" t="s">
        <v>81</v>
      </c>
      <c r="AT11" s="865" t="s">
        <v>82</v>
      </c>
      <c r="AU11" s="867" t="s">
        <v>83</v>
      </c>
      <c r="AV11" s="860" t="s">
        <v>83</v>
      </c>
      <c r="AW11" s="860" t="s">
        <v>83</v>
      </c>
      <c r="AX11" s="860" t="s">
        <v>83</v>
      </c>
      <c r="AY11" s="860" t="s">
        <v>84</v>
      </c>
      <c r="AZ11" s="860" t="s">
        <v>83</v>
      </c>
      <c r="BA11" s="860" t="s">
        <v>83</v>
      </c>
      <c r="BB11" s="860" t="s">
        <v>83</v>
      </c>
      <c r="BC11" s="860" t="s">
        <v>85</v>
      </c>
      <c r="BD11" s="860" t="s">
        <v>85</v>
      </c>
      <c r="BE11" s="860" t="s">
        <v>85</v>
      </c>
      <c r="BF11" s="860" t="s">
        <v>85</v>
      </c>
      <c r="BG11" s="860" t="s">
        <v>86</v>
      </c>
      <c r="BH11" s="860" t="s">
        <v>85</v>
      </c>
      <c r="BI11" s="860" t="s">
        <v>85</v>
      </c>
      <c r="BJ11" s="861" t="s">
        <v>85</v>
      </c>
    </row>
    <row r="12" spans="1:63" s="788" customFormat="1" ht="52.5" customHeight="1" x14ac:dyDescent="0.25">
      <c r="B12" s="877"/>
      <c r="C12" s="877"/>
      <c r="D12" s="877"/>
      <c r="E12" s="793" t="s">
        <v>87</v>
      </c>
      <c r="F12" s="793" t="s">
        <v>88</v>
      </c>
      <c r="G12" s="793" t="s">
        <v>89</v>
      </c>
      <c r="H12" s="793" t="s">
        <v>87</v>
      </c>
      <c r="I12" s="793" t="s">
        <v>88</v>
      </c>
      <c r="J12" s="793" t="s">
        <v>89</v>
      </c>
      <c r="K12" s="793" t="s">
        <v>87</v>
      </c>
      <c r="L12" s="793" t="s">
        <v>88</v>
      </c>
      <c r="M12" s="793" t="s">
        <v>89</v>
      </c>
      <c r="N12" s="793" t="s">
        <v>87</v>
      </c>
      <c r="O12" s="793" t="s">
        <v>88</v>
      </c>
      <c r="P12" s="793" t="s">
        <v>89</v>
      </c>
      <c r="Q12" s="793" t="s">
        <v>87</v>
      </c>
      <c r="R12" s="793" t="s">
        <v>88</v>
      </c>
      <c r="S12" s="793" t="s">
        <v>89</v>
      </c>
      <c r="T12" s="789">
        <f>SUM(T13:T24)</f>
        <v>0.17875000000000002</v>
      </c>
      <c r="U12" s="879"/>
      <c r="V12" s="879"/>
      <c r="W12" s="879"/>
      <c r="X12" s="790" t="s">
        <v>90</v>
      </c>
      <c r="Y12" s="790" t="s">
        <v>91</v>
      </c>
      <c r="Z12" s="871"/>
      <c r="AA12" s="869"/>
      <c r="AB12" s="869"/>
      <c r="AC12" s="869"/>
      <c r="AD12" s="869"/>
      <c r="AE12" s="868"/>
      <c r="AF12" s="790" t="s">
        <v>92</v>
      </c>
      <c r="AG12" s="790" t="s">
        <v>93</v>
      </c>
      <c r="AH12" s="790" t="s">
        <v>94</v>
      </c>
      <c r="AI12" s="868"/>
      <c r="AJ12" s="868"/>
      <c r="AK12" s="790" t="s">
        <v>95</v>
      </c>
      <c r="AL12" s="790" t="s">
        <v>96</v>
      </c>
      <c r="AM12" s="790" t="s">
        <v>97</v>
      </c>
      <c r="AN12" s="790" t="s">
        <v>98</v>
      </c>
      <c r="AO12" s="790" t="s">
        <v>99</v>
      </c>
      <c r="AP12" s="790" t="s">
        <v>100</v>
      </c>
      <c r="AQ12" s="790" t="s">
        <v>101</v>
      </c>
      <c r="AR12" s="866"/>
      <c r="AS12" s="866"/>
      <c r="AT12" s="866"/>
      <c r="AU12" s="792" t="s">
        <v>102</v>
      </c>
      <c r="AV12" s="792" t="s">
        <v>103</v>
      </c>
      <c r="AW12" s="792" t="s">
        <v>104</v>
      </c>
      <c r="AX12" s="792" t="s">
        <v>105</v>
      </c>
      <c r="AY12" s="792" t="s">
        <v>102</v>
      </c>
      <c r="AZ12" s="792" t="s">
        <v>103</v>
      </c>
      <c r="BA12" s="792" t="s">
        <v>104</v>
      </c>
      <c r="BB12" s="792" t="s">
        <v>105</v>
      </c>
      <c r="BC12" s="792" t="s">
        <v>102</v>
      </c>
      <c r="BD12" s="792" t="s">
        <v>103</v>
      </c>
      <c r="BE12" s="792" t="s">
        <v>104</v>
      </c>
      <c r="BF12" s="792" t="s">
        <v>105</v>
      </c>
      <c r="BG12" s="792" t="s">
        <v>102</v>
      </c>
      <c r="BH12" s="792" t="s">
        <v>103</v>
      </c>
      <c r="BI12" s="792" t="s">
        <v>104</v>
      </c>
      <c r="BJ12" s="792" t="s">
        <v>106</v>
      </c>
    </row>
    <row r="13" spans="1:63" s="24" customFormat="1" ht="50.25" customHeight="1" x14ac:dyDescent="0.25">
      <c r="B13" s="25">
        <v>1</v>
      </c>
      <c r="C13" s="26" t="s">
        <v>107</v>
      </c>
      <c r="D13" s="27">
        <f>100%/12</f>
        <v>8.3333333333333329E-2</v>
      </c>
      <c r="E13" s="594"/>
      <c r="F13" s="594"/>
      <c r="G13" s="594"/>
      <c r="H13" s="28"/>
      <c r="I13" s="28"/>
      <c r="J13" s="28"/>
      <c r="K13" s="28"/>
      <c r="L13" s="28"/>
      <c r="M13" s="28"/>
      <c r="N13" s="29">
        <v>1</v>
      </c>
      <c r="O13" s="29"/>
      <c r="P13" s="29"/>
      <c r="Q13" s="29">
        <f>N13+K13+H13+E13</f>
        <v>1</v>
      </c>
      <c r="R13" s="28">
        <f>O13+L13+I13+F13</f>
        <v>0</v>
      </c>
      <c r="S13" s="499">
        <f>IF((IF(ISERROR(R13/Q13),0,(R13/Q13)))&gt;1,1,(IF(ISERROR(R13/Q13),0,(R13/Q13))))</f>
        <v>0</v>
      </c>
      <c r="T13" s="30">
        <f>S13*D13</f>
        <v>0</v>
      </c>
      <c r="U13" s="26" t="s">
        <v>108</v>
      </c>
      <c r="V13" s="31" t="s">
        <v>109</v>
      </c>
      <c r="W13" s="28" t="s">
        <v>110</v>
      </c>
      <c r="X13" s="28" t="s">
        <v>111</v>
      </c>
      <c r="Y13" s="28" t="s">
        <v>112</v>
      </c>
      <c r="Z13" s="28" t="s">
        <v>113</v>
      </c>
      <c r="AA13" s="28" t="s">
        <v>114</v>
      </c>
      <c r="AB13" s="28" t="s">
        <v>115</v>
      </c>
      <c r="AC13" s="28" t="s">
        <v>110</v>
      </c>
      <c r="AD13" s="28" t="s">
        <v>116</v>
      </c>
      <c r="AE13" s="28" t="s">
        <v>117</v>
      </c>
      <c r="AF13" s="28" t="s">
        <v>118</v>
      </c>
      <c r="AG13" s="28">
        <v>2022</v>
      </c>
      <c r="AH13" s="28">
        <v>2021</v>
      </c>
      <c r="AI13" s="28" t="s">
        <v>119</v>
      </c>
      <c r="AJ13" s="28" t="s">
        <v>120</v>
      </c>
      <c r="AK13" s="31" t="s">
        <v>121</v>
      </c>
      <c r="AL13" s="26"/>
      <c r="AM13" s="32"/>
      <c r="AN13" s="26"/>
      <c r="AO13" s="26" t="s">
        <v>122</v>
      </c>
      <c r="AP13" s="26" t="s">
        <v>123</v>
      </c>
      <c r="AQ13" s="26"/>
      <c r="AR13" s="33"/>
      <c r="AS13" s="33"/>
      <c r="AT13" s="28" t="s">
        <v>124</v>
      </c>
      <c r="AU13" s="34" t="s">
        <v>125</v>
      </c>
      <c r="AV13" s="34" t="s">
        <v>126</v>
      </c>
      <c r="AW13" s="595" t="s">
        <v>127</v>
      </c>
      <c r="AX13" s="595" t="s">
        <v>127</v>
      </c>
      <c r="AY13" s="34"/>
      <c r="AZ13" s="34"/>
      <c r="BA13" s="34"/>
      <c r="BB13" s="34"/>
      <c r="BC13" s="34"/>
      <c r="BD13" s="34"/>
      <c r="BE13" s="34"/>
      <c r="BF13" s="34"/>
      <c r="BG13" s="34"/>
      <c r="BH13" s="34"/>
      <c r="BI13" s="34"/>
      <c r="BJ13" s="35"/>
    </row>
    <row r="14" spans="1:63" s="24" customFormat="1" ht="67.5" customHeight="1" x14ac:dyDescent="0.25">
      <c r="B14" s="25">
        <v>2</v>
      </c>
      <c r="C14" s="26" t="s">
        <v>128</v>
      </c>
      <c r="D14" s="27">
        <f t="shared" ref="D14:D24" si="0">100%/12</f>
        <v>8.3333333333333329E-2</v>
      </c>
      <c r="E14" s="29">
        <v>0.2</v>
      </c>
      <c r="F14" s="29">
        <v>0.2</v>
      </c>
      <c r="G14" s="29">
        <f>+F14/E14</f>
        <v>1</v>
      </c>
      <c r="H14" s="29">
        <v>0.8</v>
      </c>
      <c r="I14" s="29"/>
      <c r="J14" s="29"/>
      <c r="K14" s="29"/>
      <c r="L14" s="29"/>
      <c r="M14" s="29"/>
      <c r="N14" s="29"/>
      <c r="O14" s="29"/>
      <c r="P14" s="29"/>
      <c r="Q14" s="29">
        <f t="shared" ref="Q14:R24" si="1">N14+K14+H14+E14</f>
        <v>1</v>
      </c>
      <c r="R14" s="30">
        <f>O14+L14+I14+F14</f>
        <v>0.2</v>
      </c>
      <c r="S14" s="499">
        <f t="shared" ref="S14:S23" si="2">IF((IF(ISERROR(R14/Q14),0,(R14/Q14)))&gt;1,1,(IF(ISERROR(R14/Q14),0,(R14/Q14))))</f>
        <v>0.2</v>
      </c>
      <c r="T14" s="30">
        <f t="shared" ref="T14:T21" si="3">S14*D14</f>
        <v>1.6666666666666666E-2</v>
      </c>
      <c r="U14" s="36" t="s">
        <v>129</v>
      </c>
      <c r="V14" s="26" t="s">
        <v>130</v>
      </c>
      <c r="W14" s="28" t="s">
        <v>131</v>
      </c>
      <c r="X14" s="28" t="s">
        <v>132</v>
      </c>
      <c r="Y14" s="28" t="s">
        <v>133</v>
      </c>
      <c r="Z14" s="28" t="s">
        <v>113</v>
      </c>
      <c r="AA14" s="28" t="s">
        <v>114</v>
      </c>
      <c r="AB14" s="28" t="s">
        <v>115</v>
      </c>
      <c r="AC14" s="28" t="s">
        <v>131</v>
      </c>
      <c r="AD14" s="28" t="s">
        <v>116</v>
      </c>
      <c r="AE14" s="28" t="s">
        <v>117</v>
      </c>
      <c r="AF14" s="30">
        <v>0</v>
      </c>
      <c r="AG14" s="28">
        <v>2022</v>
      </c>
      <c r="AH14" s="28">
        <v>2022</v>
      </c>
      <c r="AI14" s="28" t="s">
        <v>119</v>
      </c>
      <c r="AJ14" s="28" t="s">
        <v>120</v>
      </c>
      <c r="AK14" s="31" t="s">
        <v>121</v>
      </c>
      <c r="AL14" s="26"/>
      <c r="AM14" s="32"/>
      <c r="AN14" s="26"/>
      <c r="AO14" s="26" t="s">
        <v>122</v>
      </c>
      <c r="AP14" s="26" t="s">
        <v>123</v>
      </c>
      <c r="AQ14" s="26"/>
      <c r="AR14" s="33"/>
      <c r="AS14" s="33"/>
      <c r="AT14" s="28" t="s">
        <v>124</v>
      </c>
      <c r="AU14" s="65">
        <v>0.2</v>
      </c>
      <c r="AV14" s="65">
        <v>0.2</v>
      </c>
      <c r="AW14" s="595" t="s">
        <v>134</v>
      </c>
      <c r="AX14" s="595"/>
      <c r="AY14" s="34"/>
      <c r="AZ14" s="34"/>
      <c r="BA14" s="34"/>
      <c r="BB14" s="34"/>
      <c r="BC14" s="34"/>
      <c r="BD14" s="34"/>
      <c r="BE14" s="34"/>
      <c r="BF14" s="34"/>
      <c r="BG14" s="34"/>
      <c r="BH14" s="34"/>
      <c r="BI14" s="34"/>
      <c r="BJ14" s="35"/>
    </row>
    <row r="15" spans="1:63" s="24" customFormat="1" ht="61.5" customHeight="1" x14ac:dyDescent="0.25">
      <c r="B15" s="25">
        <v>3</v>
      </c>
      <c r="C15" s="26" t="s">
        <v>135</v>
      </c>
      <c r="D15" s="27">
        <f t="shared" si="0"/>
        <v>8.3333333333333329E-2</v>
      </c>
      <c r="E15" s="29">
        <v>0.1</v>
      </c>
      <c r="F15" s="29">
        <v>0.1</v>
      </c>
      <c r="G15" s="29">
        <f>+F15/E15</f>
        <v>1</v>
      </c>
      <c r="H15" s="29">
        <v>0.2</v>
      </c>
      <c r="I15" s="29"/>
      <c r="J15" s="29"/>
      <c r="K15" s="29">
        <v>0.3</v>
      </c>
      <c r="L15" s="29"/>
      <c r="M15" s="29"/>
      <c r="N15" s="29">
        <v>0.4</v>
      </c>
      <c r="O15" s="29"/>
      <c r="P15" s="29"/>
      <c r="Q15" s="29">
        <f t="shared" si="1"/>
        <v>0.99999999999999989</v>
      </c>
      <c r="R15" s="30">
        <f t="shared" si="1"/>
        <v>0.1</v>
      </c>
      <c r="S15" s="499">
        <f t="shared" si="2"/>
        <v>0.10000000000000002</v>
      </c>
      <c r="T15" s="30">
        <f t="shared" si="3"/>
        <v>8.333333333333335E-3</v>
      </c>
      <c r="U15" s="36" t="s">
        <v>136</v>
      </c>
      <c r="V15" s="26" t="s">
        <v>137</v>
      </c>
      <c r="W15" s="28" t="s">
        <v>110</v>
      </c>
      <c r="X15" s="28" t="s">
        <v>138</v>
      </c>
      <c r="Y15" s="28" t="s">
        <v>139</v>
      </c>
      <c r="Z15" s="28" t="s">
        <v>113</v>
      </c>
      <c r="AA15" s="28" t="s">
        <v>114</v>
      </c>
      <c r="AB15" s="28" t="s">
        <v>115</v>
      </c>
      <c r="AC15" s="28" t="s">
        <v>110</v>
      </c>
      <c r="AD15" s="28" t="s">
        <v>116</v>
      </c>
      <c r="AE15" s="28" t="s">
        <v>140</v>
      </c>
      <c r="AF15" s="30">
        <v>0</v>
      </c>
      <c r="AG15" s="28">
        <v>2022</v>
      </c>
      <c r="AH15" s="28">
        <v>2021</v>
      </c>
      <c r="AI15" s="28" t="s">
        <v>119</v>
      </c>
      <c r="AJ15" s="28" t="s">
        <v>120</v>
      </c>
      <c r="AK15" s="31" t="s">
        <v>121</v>
      </c>
      <c r="AL15" s="26"/>
      <c r="AM15" s="32"/>
      <c r="AN15" s="26"/>
      <c r="AO15" s="26" t="s">
        <v>122</v>
      </c>
      <c r="AP15" s="26" t="s">
        <v>123</v>
      </c>
      <c r="AQ15" s="26"/>
      <c r="AR15" s="33"/>
      <c r="AS15" s="33"/>
      <c r="AT15" s="28" t="s">
        <v>124</v>
      </c>
      <c r="AU15" s="65">
        <v>0.1</v>
      </c>
      <c r="AV15" s="65">
        <v>0.1</v>
      </c>
      <c r="AW15" s="595" t="s">
        <v>141</v>
      </c>
      <c r="AX15" s="595" t="s">
        <v>142</v>
      </c>
      <c r="AY15" s="34"/>
      <c r="AZ15" s="34"/>
      <c r="BA15" s="34"/>
      <c r="BB15" s="34"/>
      <c r="BC15" s="34"/>
      <c r="BD15" s="34"/>
      <c r="BE15" s="34"/>
      <c r="BF15" s="34"/>
      <c r="BG15" s="34"/>
      <c r="BH15" s="34"/>
      <c r="BI15" s="34"/>
      <c r="BJ15" s="35"/>
    </row>
    <row r="16" spans="1:63" s="24" customFormat="1" ht="90" customHeight="1" x14ac:dyDescent="0.25">
      <c r="B16" s="25">
        <v>4</v>
      </c>
      <c r="C16" s="26" t="s">
        <v>143</v>
      </c>
      <c r="D16" s="27">
        <f t="shared" si="0"/>
        <v>8.3333333333333329E-2</v>
      </c>
      <c r="E16" s="29">
        <v>0.25</v>
      </c>
      <c r="F16" s="29">
        <v>0.25</v>
      </c>
      <c r="G16" s="29">
        <f>+F16/E16</f>
        <v>1</v>
      </c>
      <c r="H16" s="29">
        <v>0.25</v>
      </c>
      <c r="I16" s="29"/>
      <c r="J16" s="29"/>
      <c r="K16" s="29">
        <v>0.25</v>
      </c>
      <c r="L16" s="29"/>
      <c r="M16" s="29"/>
      <c r="N16" s="29">
        <v>0.25</v>
      </c>
      <c r="O16" s="29"/>
      <c r="P16" s="29"/>
      <c r="Q16" s="29">
        <f t="shared" si="1"/>
        <v>1</v>
      </c>
      <c r="R16" s="30">
        <f t="shared" si="1"/>
        <v>0.25</v>
      </c>
      <c r="S16" s="499">
        <f t="shared" si="2"/>
        <v>0.25</v>
      </c>
      <c r="T16" s="30">
        <f t="shared" si="3"/>
        <v>2.0833333333333332E-2</v>
      </c>
      <c r="U16" s="26" t="s">
        <v>144</v>
      </c>
      <c r="V16" s="26" t="s">
        <v>145</v>
      </c>
      <c r="W16" s="28" t="s">
        <v>110</v>
      </c>
      <c r="X16" s="28" t="s">
        <v>146</v>
      </c>
      <c r="Y16" s="28" t="s">
        <v>147</v>
      </c>
      <c r="Z16" s="28" t="s">
        <v>113</v>
      </c>
      <c r="AA16" s="28" t="s">
        <v>114</v>
      </c>
      <c r="AB16" s="28" t="s">
        <v>115</v>
      </c>
      <c r="AC16" s="28" t="s">
        <v>110</v>
      </c>
      <c r="AD16" s="28" t="s">
        <v>148</v>
      </c>
      <c r="AE16" s="28" t="s">
        <v>140</v>
      </c>
      <c r="AF16" s="30">
        <v>0</v>
      </c>
      <c r="AG16" s="28">
        <v>2022</v>
      </c>
      <c r="AH16" s="28">
        <v>2021</v>
      </c>
      <c r="AI16" s="28" t="s">
        <v>119</v>
      </c>
      <c r="AJ16" s="28" t="s">
        <v>120</v>
      </c>
      <c r="AK16" s="31" t="s">
        <v>121</v>
      </c>
      <c r="AL16" s="26"/>
      <c r="AM16" s="26"/>
      <c r="AN16" s="26" t="s">
        <v>149</v>
      </c>
      <c r="AO16" s="26" t="s">
        <v>122</v>
      </c>
      <c r="AP16" s="26" t="s">
        <v>150</v>
      </c>
      <c r="AQ16" s="26" t="s">
        <v>151</v>
      </c>
      <c r="AR16" s="28"/>
      <c r="AS16" s="28"/>
      <c r="AT16" s="28" t="s">
        <v>124</v>
      </c>
      <c r="AU16" s="29">
        <v>0.25</v>
      </c>
      <c r="AV16" s="29">
        <v>0.25</v>
      </c>
      <c r="AW16" s="596" t="s">
        <v>152</v>
      </c>
      <c r="AX16" s="596" t="s">
        <v>153</v>
      </c>
      <c r="AY16" s="34"/>
      <c r="AZ16" s="34"/>
      <c r="BA16" s="34"/>
      <c r="BB16" s="34"/>
      <c r="BC16" s="34"/>
      <c r="BD16" s="34"/>
      <c r="BE16" s="34"/>
      <c r="BF16" s="34"/>
      <c r="BG16" s="34"/>
      <c r="BH16" s="34"/>
      <c r="BI16" s="34"/>
      <c r="BJ16" s="35"/>
    </row>
    <row r="17" spans="2:62" s="24" customFormat="1" ht="57" customHeight="1" x14ac:dyDescent="0.25">
      <c r="B17" s="25">
        <v>5</v>
      </c>
      <c r="C17" s="26" t="s">
        <v>154</v>
      </c>
      <c r="D17" s="27">
        <f t="shared" si="0"/>
        <v>8.3333333333333329E-2</v>
      </c>
      <c r="E17" s="597"/>
      <c r="F17" s="597"/>
      <c r="G17" s="597"/>
      <c r="H17" s="29">
        <v>1</v>
      </c>
      <c r="I17" s="29">
        <v>0</v>
      </c>
      <c r="J17" s="29">
        <v>0</v>
      </c>
      <c r="K17" s="29"/>
      <c r="L17" s="29"/>
      <c r="M17" s="29"/>
      <c r="N17" s="29"/>
      <c r="O17" s="29"/>
      <c r="P17" s="29"/>
      <c r="Q17" s="29">
        <f t="shared" si="1"/>
        <v>1</v>
      </c>
      <c r="R17" s="30">
        <f t="shared" si="1"/>
        <v>0</v>
      </c>
      <c r="S17" s="499">
        <f t="shared" si="2"/>
        <v>0</v>
      </c>
      <c r="T17" s="30">
        <f t="shared" si="3"/>
        <v>0</v>
      </c>
      <c r="U17" s="26" t="s">
        <v>155</v>
      </c>
      <c r="V17" s="26" t="s">
        <v>156</v>
      </c>
      <c r="W17" s="28" t="s">
        <v>131</v>
      </c>
      <c r="X17" s="28" t="s">
        <v>157</v>
      </c>
      <c r="Y17" s="28" t="s">
        <v>158</v>
      </c>
      <c r="Z17" s="28" t="s">
        <v>113</v>
      </c>
      <c r="AA17" s="37" t="s">
        <v>114</v>
      </c>
      <c r="AB17" s="28" t="s">
        <v>115</v>
      </c>
      <c r="AC17" s="28" t="s">
        <v>131</v>
      </c>
      <c r="AD17" s="28" t="s">
        <v>116</v>
      </c>
      <c r="AE17" s="28" t="s">
        <v>140</v>
      </c>
      <c r="AF17" s="28">
        <v>0</v>
      </c>
      <c r="AG17" s="28">
        <v>2022</v>
      </c>
      <c r="AH17" s="28">
        <v>2021</v>
      </c>
      <c r="AI17" s="28" t="s">
        <v>119</v>
      </c>
      <c r="AJ17" s="28" t="s">
        <v>120</v>
      </c>
      <c r="AK17" s="31" t="s">
        <v>121</v>
      </c>
      <c r="AL17" s="26"/>
      <c r="AM17" s="26"/>
      <c r="AN17" s="26" t="s">
        <v>159</v>
      </c>
      <c r="AO17" s="26" t="s">
        <v>122</v>
      </c>
      <c r="AP17" s="26" t="s">
        <v>123</v>
      </c>
      <c r="AQ17" s="26" t="s">
        <v>160</v>
      </c>
      <c r="AR17" s="28"/>
      <c r="AS17" s="28"/>
      <c r="AT17" s="28" t="s">
        <v>124</v>
      </c>
      <c r="AU17" s="34" t="s">
        <v>125</v>
      </c>
      <c r="AV17" s="34" t="s">
        <v>126</v>
      </c>
      <c r="AW17" s="595" t="s">
        <v>127</v>
      </c>
      <c r="AX17" s="595" t="s">
        <v>127</v>
      </c>
      <c r="AY17" s="34"/>
      <c r="AZ17" s="34"/>
      <c r="BA17" s="34"/>
      <c r="BB17" s="34"/>
      <c r="BC17" s="34"/>
      <c r="BD17" s="34"/>
      <c r="BE17" s="34"/>
      <c r="BF17" s="34"/>
      <c r="BG17" s="34"/>
      <c r="BH17" s="34"/>
      <c r="BI17" s="34"/>
      <c r="BJ17" s="35"/>
    </row>
    <row r="18" spans="2:62" s="24" customFormat="1" ht="89.25" customHeight="1" x14ac:dyDescent="0.25">
      <c r="B18" s="25">
        <v>6</v>
      </c>
      <c r="C18" s="38" t="s">
        <v>161</v>
      </c>
      <c r="D18" s="27">
        <f t="shared" si="0"/>
        <v>8.3333333333333329E-2</v>
      </c>
      <c r="E18" s="29">
        <v>0.1</v>
      </c>
      <c r="F18" s="30">
        <v>0.1</v>
      </c>
      <c r="G18" s="29">
        <f>+F18/E18</f>
        <v>1</v>
      </c>
      <c r="H18" s="29">
        <v>0.2</v>
      </c>
      <c r="I18" s="29">
        <v>0</v>
      </c>
      <c r="J18" s="29">
        <v>0</v>
      </c>
      <c r="K18" s="29">
        <v>0.4</v>
      </c>
      <c r="L18" s="29">
        <v>0</v>
      </c>
      <c r="M18" s="29">
        <v>0</v>
      </c>
      <c r="N18" s="29">
        <v>0.3</v>
      </c>
      <c r="O18" s="29">
        <v>0</v>
      </c>
      <c r="P18" s="29">
        <v>0</v>
      </c>
      <c r="Q18" s="29">
        <f t="shared" si="1"/>
        <v>0.99999999999999989</v>
      </c>
      <c r="R18" s="30">
        <f t="shared" si="1"/>
        <v>0.1</v>
      </c>
      <c r="S18" s="499">
        <f t="shared" si="2"/>
        <v>0.10000000000000002</v>
      </c>
      <c r="T18" s="30">
        <f t="shared" si="3"/>
        <v>8.333333333333335E-3</v>
      </c>
      <c r="U18" s="31" t="s">
        <v>162</v>
      </c>
      <c r="V18" s="31" t="s">
        <v>163</v>
      </c>
      <c r="W18" s="37" t="s">
        <v>131</v>
      </c>
      <c r="X18" s="33" t="s">
        <v>164</v>
      </c>
      <c r="Y18" s="33" t="s">
        <v>165</v>
      </c>
      <c r="Z18" s="28" t="s">
        <v>113</v>
      </c>
      <c r="AA18" s="33" t="s">
        <v>166</v>
      </c>
      <c r="AB18" s="28" t="s">
        <v>115</v>
      </c>
      <c r="AC18" s="37" t="s">
        <v>131</v>
      </c>
      <c r="AD18" s="28" t="s">
        <v>116</v>
      </c>
      <c r="AE18" s="28" t="s">
        <v>117</v>
      </c>
      <c r="AF18" s="28">
        <v>0</v>
      </c>
      <c r="AG18" s="28">
        <v>2022</v>
      </c>
      <c r="AH18" s="28">
        <v>2021</v>
      </c>
      <c r="AI18" s="28" t="s">
        <v>119</v>
      </c>
      <c r="AJ18" s="28" t="s">
        <v>120</v>
      </c>
      <c r="AK18" s="31" t="s">
        <v>121</v>
      </c>
      <c r="AL18" s="26"/>
      <c r="AM18" s="26"/>
      <c r="AN18" s="26" t="s">
        <v>167</v>
      </c>
      <c r="AO18" s="26" t="s">
        <v>122</v>
      </c>
      <c r="AP18" s="26" t="s">
        <v>123</v>
      </c>
      <c r="AQ18" s="26"/>
      <c r="AR18" s="28" t="s">
        <v>168</v>
      </c>
      <c r="AS18" s="28"/>
      <c r="AT18" s="28" t="s">
        <v>124</v>
      </c>
      <c r="AU18" s="30">
        <v>0.1</v>
      </c>
      <c r="AV18" s="30">
        <v>0.1</v>
      </c>
      <c r="AW18" s="598" t="s">
        <v>169</v>
      </c>
      <c r="AX18" s="598" t="s">
        <v>170</v>
      </c>
      <c r="AY18" s="28"/>
      <c r="AZ18" s="28"/>
      <c r="BA18" s="28"/>
      <c r="BB18" s="28"/>
      <c r="BC18" s="28"/>
      <c r="BD18" s="34"/>
      <c r="BE18" s="40"/>
      <c r="BF18" s="40"/>
      <c r="BG18" s="34"/>
      <c r="BH18" s="34"/>
      <c r="BI18" s="40"/>
      <c r="BJ18" s="42"/>
    </row>
    <row r="19" spans="2:62" s="24" customFormat="1" ht="102.75" customHeight="1" x14ac:dyDescent="0.25">
      <c r="B19" s="25">
        <v>7</v>
      </c>
      <c r="C19" s="43" t="s">
        <v>171</v>
      </c>
      <c r="D19" s="27">
        <f t="shared" si="0"/>
        <v>8.3333333333333329E-2</v>
      </c>
      <c r="E19" s="29">
        <v>0.25</v>
      </c>
      <c r="F19" s="29">
        <v>0.25</v>
      </c>
      <c r="G19" s="29">
        <f>+F19/E19</f>
        <v>1</v>
      </c>
      <c r="H19" s="29">
        <v>0.25</v>
      </c>
      <c r="I19" s="29">
        <v>0</v>
      </c>
      <c r="J19" s="29">
        <v>0</v>
      </c>
      <c r="K19" s="29">
        <v>0.25</v>
      </c>
      <c r="L19" s="29">
        <v>0</v>
      </c>
      <c r="M19" s="29">
        <v>0</v>
      </c>
      <c r="N19" s="29">
        <v>0.25</v>
      </c>
      <c r="O19" s="29">
        <v>0</v>
      </c>
      <c r="P19" s="29">
        <v>0</v>
      </c>
      <c r="Q19" s="29">
        <f t="shared" si="1"/>
        <v>1</v>
      </c>
      <c r="R19" s="30">
        <f t="shared" si="1"/>
        <v>0.25</v>
      </c>
      <c r="S19" s="499">
        <f t="shared" si="2"/>
        <v>0.25</v>
      </c>
      <c r="T19" s="30">
        <f t="shared" si="3"/>
        <v>2.0833333333333332E-2</v>
      </c>
      <c r="U19" s="31" t="s">
        <v>172</v>
      </c>
      <c r="V19" s="31" t="s">
        <v>173</v>
      </c>
      <c r="W19" s="28" t="s">
        <v>110</v>
      </c>
      <c r="X19" s="33" t="s">
        <v>174</v>
      </c>
      <c r="Y19" s="33" t="s">
        <v>175</v>
      </c>
      <c r="Z19" s="33" t="s">
        <v>113</v>
      </c>
      <c r="AA19" s="33" t="s">
        <v>166</v>
      </c>
      <c r="AB19" s="33" t="s">
        <v>115</v>
      </c>
      <c r="AC19" s="33" t="s">
        <v>176</v>
      </c>
      <c r="AD19" s="33" t="s">
        <v>116</v>
      </c>
      <c r="AE19" s="33" t="s">
        <v>117</v>
      </c>
      <c r="AF19" s="33">
        <v>0</v>
      </c>
      <c r="AG19" s="33">
        <v>2021</v>
      </c>
      <c r="AH19" s="33">
        <v>2020</v>
      </c>
      <c r="AI19" s="33" t="s">
        <v>119</v>
      </c>
      <c r="AJ19" s="28" t="s">
        <v>120</v>
      </c>
      <c r="AK19" s="31" t="s">
        <v>177</v>
      </c>
      <c r="AL19" s="26"/>
      <c r="AM19" s="26"/>
      <c r="AN19" s="26"/>
      <c r="AO19" s="26" t="s">
        <v>122</v>
      </c>
      <c r="AP19" s="26" t="s">
        <v>178</v>
      </c>
      <c r="AQ19" s="26" t="s">
        <v>179</v>
      </c>
      <c r="AR19" s="28" t="s">
        <v>168</v>
      </c>
      <c r="AS19" s="33"/>
      <c r="AT19" s="28" t="s">
        <v>124</v>
      </c>
      <c r="AU19" s="599">
        <v>0.25</v>
      </c>
      <c r="AV19" s="599">
        <v>0.25</v>
      </c>
      <c r="AW19" s="332" t="s">
        <v>180</v>
      </c>
      <c r="AX19" s="600" t="s">
        <v>181</v>
      </c>
      <c r="AY19" s="34"/>
      <c r="AZ19" s="34"/>
      <c r="BA19" s="33"/>
      <c r="BB19" s="33"/>
      <c r="BC19" s="34"/>
      <c r="BD19" s="34"/>
      <c r="BE19" s="40"/>
      <c r="BF19" s="40"/>
      <c r="BG19" s="34"/>
      <c r="BH19" s="34"/>
      <c r="BI19" s="40"/>
      <c r="BJ19" s="42"/>
    </row>
    <row r="20" spans="2:62" s="24" customFormat="1" ht="87" customHeight="1" x14ac:dyDescent="0.25">
      <c r="B20" s="25">
        <v>8</v>
      </c>
      <c r="C20" s="75" t="s">
        <v>182</v>
      </c>
      <c r="D20" s="601">
        <f t="shared" si="0"/>
        <v>8.3333333333333329E-2</v>
      </c>
      <c r="E20" s="602">
        <v>1</v>
      </c>
      <c r="F20" s="602">
        <v>0.98</v>
      </c>
      <c r="G20" s="602">
        <f>+F20/E20</f>
        <v>0.98</v>
      </c>
      <c r="H20" s="602">
        <v>1</v>
      </c>
      <c r="I20" s="602">
        <v>0</v>
      </c>
      <c r="J20" s="602">
        <v>0</v>
      </c>
      <c r="K20" s="602">
        <v>1</v>
      </c>
      <c r="L20" s="602">
        <v>0</v>
      </c>
      <c r="M20" s="602">
        <v>0</v>
      </c>
      <c r="N20" s="602">
        <v>1</v>
      </c>
      <c r="O20" s="602">
        <v>0</v>
      </c>
      <c r="P20" s="602">
        <v>0</v>
      </c>
      <c r="Q20" s="602">
        <v>1</v>
      </c>
      <c r="R20" s="30">
        <f t="shared" si="1"/>
        <v>0.98</v>
      </c>
      <c r="S20" s="499">
        <f t="shared" si="2"/>
        <v>0.98</v>
      </c>
      <c r="T20" s="76">
        <f>S20*D20/4</f>
        <v>2.0416666666666666E-2</v>
      </c>
      <c r="U20" s="75" t="s">
        <v>183</v>
      </c>
      <c r="V20" s="75" t="s">
        <v>184</v>
      </c>
      <c r="W20" s="83" t="s">
        <v>110</v>
      </c>
      <c r="X20" s="79" t="s">
        <v>185</v>
      </c>
      <c r="Y20" s="79" t="s">
        <v>186</v>
      </c>
      <c r="Z20" s="83" t="s">
        <v>113</v>
      </c>
      <c r="AA20" s="81" t="s">
        <v>166</v>
      </c>
      <c r="AB20" s="83" t="s">
        <v>115</v>
      </c>
      <c r="AC20" s="79" t="s">
        <v>187</v>
      </c>
      <c r="AD20" s="83" t="s">
        <v>116</v>
      </c>
      <c r="AE20" s="83" t="s">
        <v>117</v>
      </c>
      <c r="AF20" s="83">
        <v>13</v>
      </c>
      <c r="AG20" s="83">
        <v>2021</v>
      </c>
      <c r="AH20" s="83">
        <v>2020</v>
      </c>
      <c r="AI20" s="83" t="s">
        <v>119</v>
      </c>
      <c r="AJ20" s="83" t="s">
        <v>120</v>
      </c>
      <c r="AK20" s="75" t="s">
        <v>121</v>
      </c>
      <c r="AL20" s="84"/>
      <c r="AM20" s="85"/>
      <c r="AN20" s="84" t="s">
        <v>188</v>
      </c>
      <c r="AO20" s="84" t="s">
        <v>122</v>
      </c>
      <c r="AP20" s="84" t="s">
        <v>189</v>
      </c>
      <c r="AQ20" s="84"/>
      <c r="AR20" s="83" t="s">
        <v>190</v>
      </c>
      <c r="AS20" s="81"/>
      <c r="AT20" s="83" t="s">
        <v>124</v>
      </c>
      <c r="AU20" s="602">
        <v>1</v>
      </c>
      <c r="AV20" s="602">
        <v>0.98</v>
      </c>
      <c r="AW20" s="603" t="s">
        <v>191</v>
      </c>
      <c r="AX20" s="603" t="s">
        <v>192</v>
      </c>
      <c r="AY20" s="34"/>
      <c r="AZ20" s="34"/>
      <c r="BA20" s="33"/>
      <c r="BB20" s="33"/>
      <c r="BC20" s="34"/>
      <c r="BD20" s="34"/>
      <c r="BE20" s="40"/>
      <c r="BF20" s="40"/>
      <c r="BG20" s="34"/>
      <c r="BH20" s="34"/>
      <c r="BI20" s="40"/>
      <c r="BJ20" s="42"/>
    </row>
    <row r="21" spans="2:62" s="24" customFormat="1" ht="62.25" customHeight="1" x14ac:dyDescent="0.25">
      <c r="B21" s="25">
        <v>9</v>
      </c>
      <c r="C21" s="31" t="s">
        <v>193</v>
      </c>
      <c r="D21" s="27">
        <f t="shared" si="0"/>
        <v>8.3333333333333329E-2</v>
      </c>
      <c r="E21" s="40">
        <v>0.25</v>
      </c>
      <c r="F21" s="40">
        <v>0.25</v>
      </c>
      <c r="G21" s="29">
        <f>+F21/E21</f>
        <v>1</v>
      </c>
      <c r="H21" s="40">
        <v>0.25</v>
      </c>
      <c r="I21" s="33">
        <v>0</v>
      </c>
      <c r="J21" s="28">
        <v>0</v>
      </c>
      <c r="K21" s="40">
        <v>0.25</v>
      </c>
      <c r="L21" s="33"/>
      <c r="M21" s="28"/>
      <c r="N21" s="40">
        <v>0.25</v>
      </c>
      <c r="O21" s="33"/>
      <c r="P21" s="28"/>
      <c r="Q21" s="30">
        <f t="shared" si="1"/>
        <v>1</v>
      </c>
      <c r="R21" s="30">
        <f t="shared" si="1"/>
        <v>0.25</v>
      </c>
      <c r="S21" s="499">
        <f t="shared" si="2"/>
        <v>0.25</v>
      </c>
      <c r="T21" s="30">
        <f t="shared" si="3"/>
        <v>2.0833333333333332E-2</v>
      </c>
      <c r="U21" s="43" t="s">
        <v>194</v>
      </c>
      <c r="V21" s="31" t="s">
        <v>195</v>
      </c>
      <c r="W21" s="28" t="s">
        <v>110</v>
      </c>
      <c r="X21" s="33" t="s">
        <v>185</v>
      </c>
      <c r="Y21" s="33" t="s">
        <v>196</v>
      </c>
      <c r="Z21" s="28" t="s">
        <v>113</v>
      </c>
      <c r="AA21" s="33" t="s">
        <v>166</v>
      </c>
      <c r="AB21" s="28" t="s">
        <v>115</v>
      </c>
      <c r="AC21" s="37" t="s">
        <v>197</v>
      </c>
      <c r="AD21" s="28" t="s">
        <v>198</v>
      </c>
      <c r="AE21" s="28" t="s">
        <v>117</v>
      </c>
      <c r="AF21" s="44">
        <v>1</v>
      </c>
      <c r="AG21" s="28">
        <v>2021</v>
      </c>
      <c r="AH21" s="28">
        <v>2020</v>
      </c>
      <c r="AI21" s="28" t="s">
        <v>119</v>
      </c>
      <c r="AJ21" s="28" t="s">
        <v>199</v>
      </c>
      <c r="AK21" s="31" t="s">
        <v>121</v>
      </c>
      <c r="AL21" s="26"/>
      <c r="AM21" s="26"/>
      <c r="AN21" s="26" t="s">
        <v>200</v>
      </c>
      <c r="AO21" s="26" t="s">
        <v>122</v>
      </c>
      <c r="AP21" s="31" t="s">
        <v>189</v>
      </c>
      <c r="AQ21" s="31"/>
      <c r="AR21" s="39" t="s">
        <v>201</v>
      </c>
      <c r="AS21" s="37"/>
      <c r="AT21" s="28" t="s">
        <v>124</v>
      </c>
      <c r="AU21" s="599">
        <v>0.25</v>
      </c>
      <c r="AV21" s="599">
        <v>0.25</v>
      </c>
      <c r="AW21" s="332" t="s">
        <v>202</v>
      </c>
      <c r="AX21" s="600" t="s">
        <v>203</v>
      </c>
      <c r="AY21" s="34"/>
      <c r="AZ21" s="34"/>
      <c r="BA21" s="39"/>
      <c r="BB21" s="33"/>
      <c r="BC21" s="34"/>
      <c r="BD21" s="34"/>
      <c r="BE21" s="40"/>
      <c r="BF21" s="40"/>
      <c r="BG21" s="34"/>
      <c r="BH21" s="34"/>
      <c r="BI21" s="40"/>
      <c r="BJ21" s="42"/>
    </row>
    <row r="22" spans="2:62" s="24" customFormat="1" ht="142.5" customHeight="1" x14ac:dyDescent="0.25">
      <c r="B22" s="25">
        <v>10</v>
      </c>
      <c r="C22" s="31" t="s">
        <v>204</v>
      </c>
      <c r="D22" s="27">
        <f t="shared" si="0"/>
        <v>8.3333333333333329E-2</v>
      </c>
      <c r="E22" s="40">
        <v>1</v>
      </c>
      <c r="F22" s="40">
        <v>1</v>
      </c>
      <c r="G22" s="29">
        <f>+F22/E22</f>
        <v>1</v>
      </c>
      <c r="H22" s="40">
        <v>1</v>
      </c>
      <c r="I22" s="33">
        <v>0</v>
      </c>
      <c r="J22" s="28">
        <v>0</v>
      </c>
      <c r="K22" s="40">
        <v>1</v>
      </c>
      <c r="L22" s="33"/>
      <c r="M22" s="28"/>
      <c r="N22" s="40">
        <v>1</v>
      </c>
      <c r="O22" s="33"/>
      <c r="P22" s="28"/>
      <c r="Q22" s="40">
        <v>1</v>
      </c>
      <c r="R22" s="30">
        <f t="shared" si="1"/>
        <v>1</v>
      </c>
      <c r="S22" s="499">
        <f t="shared" si="2"/>
        <v>1</v>
      </c>
      <c r="T22" s="30">
        <f>S22*D22/4</f>
        <v>2.0833333333333332E-2</v>
      </c>
      <c r="U22" s="31" t="s">
        <v>205</v>
      </c>
      <c r="V22" s="31" t="s">
        <v>206</v>
      </c>
      <c r="W22" s="37" t="s">
        <v>207</v>
      </c>
      <c r="X22" s="37" t="s">
        <v>208</v>
      </c>
      <c r="Y22" s="37" t="s">
        <v>209</v>
      </c>
      <c r="Z22" s="28" t="s">
        <v>113</v>
      </c>
      <c r="AA22" s="33" t="s">
        <v>166</v>
      </c>
      <c r="AB22" s="28" t="s">
        <v>115</v>
      </c>
      <c r="AC22" s="37" t="s">
        <v>207</v>
      </c>
      <c r="AD22" s="28" t="s">
        <v>116</v>
      </c>
      <c r="AE22" s="28" t="s">
        <v>140</v>
      </c>
      <c r="AF22" s="28">
        <v>0</v>
      </c>
      <c r="AG22" s="28">
        <v>2022</v>
      </c>
      <c r="AH22" s="28">
        <v>2021</v>
      </c>
      <c r="AI22" s="28" t="s">
        <v>119</v>
      </c>
      <c r="AJ22" s="28" t="s">
        <v>120</v>
      </c>
      <c r="AK22" s="31" t="s">
        <v>121</v>
      </c>
      <c r="AL22" s="26"/>
      <c r="AM22" s="26"/>
      <c r="AN22" s="26"/>
      <c r="AO22" s="26" t="s">
        <v>122</v>
      </c>
      <c r="AP22" s="26" t="s">
        <v>123</v>
      </c>
      <c r="AQ22" s="26"/>
      <c r="AR22" s="39" t="s">
        <v>210</v>
      </c>
      <c r="AS22" s="33"/>
      <c r="AT22" s="28" t="s">
        <v>124</v>
      </c>
      <c r="AU22" s="40">
        <v>1</v>
      </c>
      <c r="AV22" s="40">
        <v>1</v>
      </c>
      <c r="AW22" s="332" t="s">
        <v>211</v>
      </c>
      <c r="AX22" s="332" t="s">
        <v>212</v>
      </c>
      <c r="AY22" s="45"/>
      <c r="AZ22" s="34"/>
      <c r="BA22" s="33"/>
      <c r="BB22" s="33"/>
      <c r="BC22" s="45"/>
      <c r="BD22" s="34"/>
      <c r="BE22" s="40"/>
      <c r="BF22" s="40"/>
      <c r="BG22" s="45"/>
      <c r="BH22" s="34"/>
      <c r="BI22" s="40"/>
      <c r="BJ22" s="42"/>
    </row>
    <row r="23" spans="2:62" s="24" customFormat="1" ht="183.75" customHeight="1" x14ac:dyDescent="0.25">
      <c r="B23" s="25">
        <v>11</v>
      </c>
      <c r="C23" s="31" t="s">
        <v>213</v>
      </c>
      <c r="D23" s="27">
        <f t="shared" si="0"/>
        <v>8.3333333333333329E-2</v>
      </c>
      <c r="E23" s="40">
        <v>1</v>
      </c>
      <c r="F23" s="40">
        <v>1</v>
      </c>
      <c r="G23" s="30">
        <f>+F23</f>
        <v>1</v>
      </c>
      <c r="H23" s="40">
        <v>1</v>
      </c>
      <c r="I23" s="33">
        <v>0</v>
      </c>
      <c r="J23" s="28">
        <v>0</v>
      </c>
      <c r="K23" s="40">
        <v>1</v>
      </c>
      <c r="L23" s="33">
        <v>0</v>
      </c>
      <c r="M23" s="28">
        <v>0</v>
      </c>
      <c r="N23" s="40">
        <v>1</v>
      </c>
      <c r="O23" s="33">
        <v>0</v>
      </c>
      <c r="P23" s="28">
        <v>0</v>
      </c>
      <c r="Q23" s="40">
        <v>1</v>
      </c>
      <c r="R23" s="30">
        <f t="shared" si="1"/>
        <v>1</v>
      </c>
      <c r="S23" s="499">
        <f t="shared" si="2"/>
        <v>1</v>
      </c>
      <c r="T23" s="30">
        <f>S23*D23/4</f>
        <v>2.0833333333333332E-2</v>
      </c>
      <c r="U23" s="31" t="s">
        <v>214</v>
      </c>
      <c r="V23" s="31" t="s">
        <v>215</v>
      </c>
      <c r="W23" s="37" t="s">
        <v>216</v>
      </c>
      <c r="X23" s="37" t="s">
        <v>217</v>
      </c>
      <c r="Y23" s="37" t="s">
        <v>218</v>
      </c>
      <c r="Z23" s="28" t="s">
        <v>113</v>
      </c>
      <c r="AA23" s="33" t="s">
        <v>166</v>
      </c>
      <c r="AB23" s="28" t="s">
        <v>115</v>
      </c>
      <c r="AC23" s="37" t="s">
        <v>216</v>
      </c>
      <c r="AD23" s="28" t="s">
        <v>116</v>
      </c>
      <c r="AE23" s="28" t="s">
        <v>117</v>
      </c>
      <c r="AF23" s="28">
        <v>1</v>
      </c>
      <c r="AG23" s="28">
        <v>2020</v>
      </c>
      <c r="AH23" s="28">
        <v>2019</v>
      </c>
      <c r="AI23" s="28" t="s">
        <v>119</v>
      </c>
      <c r="AJ23" s="28" t="s">
        <v>120</v>
      </c>
      <c r="AK23" s="31" t="s">
        <v>121</v>
      </c>
      <c r="AL23" s="26"/>
      <c r="AM23" s="26"/>
      <c r="AN23" s="26"/>
      <c r="AO23" s="26" t="s">
        <v>122</v>
      </c>
      <c r="AP23" s="26" t="s">
        <v>189</v>
      </c>
      <c r="AQ23" s="26"/>
      <c r="AR23" s="39" t="s">
        <v>219</v>
      </c>
      <c r="AS23" s="33"/>
      <c r="AT23" s="28" t="s">
        <v>124</v>
      </c>
      <c r="AU23" s="40">
        <v>1</v>
      </c>
      <c r="AV23" s="40">
        <v>1</v>
      </c>
      <c r="AW23" s="481" t="s">
        <v>220</v>
      </c>
      <c r="AX23" s="332" t="s">
        <v>221</v>
      </c>
      <c r="AY23" s="45"/>
      <c r="AZ23" s="34"/>
      <c r="BA23" s="33"/>
      <c r="BB23" s="33"/>
      <c r="BC23" s="45"/>
      <c r="BD23" s="34"/>
      <c r="BE23" s="40"/>
      <c r="BF23" s="40"/>
      <c r="BG23" s="45"/>
      <c r="BH23" s="34"/>
      <c r="BI23" s="40"/>
      <c r="BJ23" s="42"/>
    </row>
    <row r="24" spans="2:62" s="24" customFormat="1" ht="220.5" customHeight="1" x14ac:dyDescent="0.25">
      <c r="B24" s="46">
        <v>12</v>
      </c>
      <c r="C24" s="47" t="s">
        <v>222</v>
      </c>
      <c r="D24" s="48">
        <f t="shared" si="0"/>
        <v>8.3333333333333329E-2</v>
      </c>
      <c r="E24" s="49">
        <v>1</v>
      </c>
      <c r="F24" s="40">
        <v>1</v>
      </c>
      <c r="G24" s="30">
        <f>+F24</f>
        <v>1</v>
      </c>
      <c r="H24" s="49">
        <v>1</v>
      </c>
      <c r="I24" s="50"/>
      <c r="J24" s="51"/>
      <c r="K24" s="49">
        <v>1</v>
      </c>
      <c r="L24" s="50"/>
      <c r="M24" s="51"/>
      <c r="N24" s="49">
        <v>1</v>
      </c>
      <c r="O24" s="50"/>
      <c r="P24" s="51"/>
      <c r="Q24" s="49">
        <v>1</v>
      </c>
      <c r="R24" s="30">
        <f t="shared" si="1"/>
        <v>1</v>
      </c>
      <c r="S24" s="449">
        <f>IF((IF(ISERROR(R24/Q24),0,(R24/Q24)))&gt;1,1,(IF(ISERROR(R24/Q24),0,(R24/Q24))))</f>
        <v>1</v>
      </c>
      <c r="T24" s="52">
        <f>S24*D24/4</f>
        <v>2.0833333333333332E-2</v>
      </c>
      <c r="U24" s="53" t="s">
        <v>223</v>
      </c>
      <c r="V24" s="54" t="s">
        <v>224</v>
      </c>
      <c r="W24" s="55" t="s">
        <v>225</v>
      </c>
      <c r="X24" s="55" t="s">
        <v>226</v>
      </c>
      <c r="Y24" s="55" t="s">
        <v>226</v>
      </c>
      <c r="Z24" s="51" t="s">
        <v>113</v>
      </c>
      <c r="AA24" s="50" t="s">
        <v>166</v>
      </c>
      <c r="AB24" s="51" t="s">
        <v>115</v>
      </c>
      <c r="AC24" s="55" t="s">
        <v>225</v>
      </c>
      <c r="AD24" s="51" t="s">
        <v>227</v>
      </c>
      <c r="AE24" s="51" t="s">
        <v>117</v>
      </c>
      <c r="AF24" s="51">
        <v>1</v>
      </c>
      <c r="AG24" s="51">
        <v>2022</v>
      </c>
      <c r="AH24" s="51">
        <v>2021</v>
      </c>
      <c r="AI24" s="51" t="s">
        <v>119</v>
      </c>
      <c r="AJ24" s="51" t="s">
        <v>120</v>
      </c>
      <c r="AK24" s="54" t="s">
        <v>228</v>
      </c>
      <c r="AL24" s="56"/>
      <c r="AM24" s="56"/>
      <c r="AN24" s="56"/>
      <c r="AO24" s="56" t="s">
        <v>122</v>
      </c>
      <c r="AP24" s="56" t="s">
        <v>123</v>
      </c>
      <c r="AQ24" s="56"/>
      <c r="AR24" s="50" t="s">
        <v>229</v>
      </c>
      <c r="AS24" s="50"/>
      <c r="AT24" s="51" t="s">
        <v>124</v>
      </c>
      <c r="AU24" s="30">
        <v>1</v>
      </c>
      <c r="AV24" s="30">
        <v>1</v>
      </c>
      <c r="AW24" s="481" t="s">
        <v>230</v>
      </c>
      <c r="AX24" s="604" t="s">
        <v>231</v>
      </c>
      <c r="AY24" s="57"/>
      <c r="AZ24" s="57"/>
      <c r="BA24" s="50"/>
      <c r="BB24" s="50"/>
      <c r="BC24" s="57"/>
      <c r="BD24" s="57"/>
      <c r="BE24" s="49"/>
      <c r="BF24" s="49"/>
      <c r="BG24" s="57"/>
      <c r="BH24" s="57"/>
      <c r="BI24" s="49"/>
      <c r="BJ24" s="58"/>
    </row>
    <row r="25" spans="2:62" ht="29.25" customHeight="1" x14ac:dyDescent="0.25">
      <c r="D25" s="60">
        <f>SUM(D13:D24)</f>
        <v>1</v>
      </c>
      <c r="G25" s="60">
        <f>SUM(G13:G24)/10</f>
        <v>0.998</v>
      </c>
      <c r="T25" s="60"/>
    </row>
    <row r="26" spans="2:62" ht="29.25" customHeight="1" x14ac:dyDescent="0.25">
      <c r="T26" s="60"/>
    </row>
  </sheetData>
  <sheetProtection selectLockedCells="1" selectUnlockedCells="1"/>
  <mergeCells count="55">
    <mergeCell ref="AA7:AB7"/>
    <mergeCell ref="AC7:AJ7"/>
    <mergeCell ref="AK7:AL7"/>
    <mergeCell ref="AM7:AT7"/>
    <mergeCell ref="AU7:BJ8"/>
    <mergeCell ref="D8:AL8"/>
    <mergeCell ref="B10:D10"/>
    <mergeCell ref="E10:T10"/>
    <mergeCell ref="U10:AT10"/>
    <mergeCell ref="AU10:BJ10"/>
    <mergeCell ref="B11:B12"/>
    <mergeCell ref="C11:C12"/>
    <mergeCell ref="D11:D12"/>
    <mergeCell ref="E11:G11"/>
    <mergeCell ref="H11:J11"/>
    <mergeCell ref="K11:M11"/>
    <mergeCell ref="N11:P11"/>
    <mergeCell ref="Q11:S11"/>
    <mergeCell ref="U11:U12"/>
    <mergeCell ref="AJ11:AJ12"/>
    <mergeCell ref="V11:V12"/>
    <mergeCell ref="W11:W12"/>
    <mergeCell ref="X11:Y11"/>
    <mergeCell ref="Z11:Z12"/>
    <mergeCell ref="AA11:AA12"/>
    <mergeCell ref="AB11:AB12"/>
    <mergeCell ref="AC11:AC12"/>
    <mergeCell ref="AD11:AD12"/>
    <mergeCell ref="AE11:AE12"/>
    <mergeCell ref="AF11:AH11"/>
    <mergeCell ref="AI11:AI12"/>
    <mergeCell ref="BC11:BF11"/>
    <mergeCell ref="BG11:BJ11"/>
    <mergeCell ref="AK11:AQ11"/>
    <mergeCell ref="AR11:AR12"/>
    <mergeCell ref="AS11:AS12"/>
    <mergeCell ref="AT11:AT12"/>
    <mergeCell ref="AU11:AX11"/>
    <mergeCell ref="AY11:BB11"/>
    <mergeCell ref="AN8:AT8"/>
    <mergeCell ref="B9:AT9"/>
    <mergeCell ref="AU9:BJ9"/>
    <mergeCell ref="B2:B5"/>
    <mergeCell ref="C2:Q4"/>
    <mergeCell ref="R2:AI4"/>
    <mergeCell ref="AJ2:AU2"/>
    <mergeCell ref="C5:Q6"/>
    <mergeCell ref="R5:AI6"/>
    <mergeCell ref="AJ5:AU6"/>
    <mergeCell ref="AJ3:AU3"/>
    <mergeCell ref="AJ4:AU4"/>
    <mergeCell ref="B8:C8"/>
    <mergeCell ref="AV6:BJ6"/>
    <mergeCell ref="B7:C7"/>
    <mergeCell ref="D7:Z7"/>
  </mergeCells>
  <dataValidations count="7">
    <dataValidation type="list" operator="equal" allowBlank="1" showErrorMessage="1" sqref="AB20:AB24 AB13:AB18">
      <formula1>"Alcaldía Local,Central,Sectorial,"</formula1>
      <formula2>0</formula2>
    </dataValidation>
    <dataValidation type="list" operator="equal" allowBlank="1" showErrorMessage="1" sqref="AD20:AD24 AD13:AD18">
      <formula1>"Diario,Semanal,Mensual,Bimestral ,Trimestral,Semestral ,Anual"</formula1>
      <formula2>0</formula2>
    </dataValidation>
    <dataValidation type="list" operator="equal" allowBlank="1" showErrorMessage="1" sqref="AE20:AE24 AE13:AE18">
      <formula1>"Alta ,Media ,Baja"</formula1>
      <formula2>0</formula2>
    </dataValidation>
    <dataValidation type="list" operator="equal" allowBlank="1" showErrorMessage="1" sqref="AI13:AI17 AI22:AI24">
      <formula1>"Gestión"</formula1>
      <formula2>0</formula2>
    </dataValidation>
    <dataValidation type="list" operator="equal" allowBlank="1" showErrorMessage="1" sqref="AJ13:AJ17 AJ19:AJ24">
      <formula1>",Distrital ,Dsitrital-Rural ,Distrital- Urbano,Entidad ,Localidad,UPZ,Departamental,Regional,Nacional"</formula1>
      <formula2>0</formula2>
    </dataValidation>
    <dataValidation operator="equal" allowBlank="1" showErrorMessage="1" sqref="AK7">
      <formula1>0</formula1>
      <formula2>0</formula2>
    </dataValidation>
    <dataValidation type="list" errorStyle="information" operator="equal" showInputMessage="1" showErrorMessage="1" error="Elija una Categoría" prompt="Elija una Categoría del menú desplegable" sqref="AS21">
      <formula1>NA()</formula1>
      <formula2>0</formula2>
    </dataValidation>
  </dataValidations>
  <hyperlinks>
    <hyperlink ref="AX24" display="https://scjgovcol.sharepoint.com/sites/OficinaAsesoradePlaneacin/Documentos%20compartidos/Forms/AllItems.aspx?id=%2Fsites%2FOficinaAsesoradePlaneacin%2FDocumentos%20compartidos%2FFONDOS%20DE%20DESARROLLO%20LOCAL%2FCRITERIOS%2FActualizaci%C3%B3n%202022&amp;vie"/>
  </hyperlink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'C:\Users\luis.arias\Downloads\[F-DS-524_V.xlsx]datos'!#REF!</xm:f>
          </x14:formula1>
          <xm:sqref>AM7:AT7</xm:sqref>
        </x14:dataValidation>
        <x14:dataValidation type="list" errorStyle="information" operator="equal" showInputMessage="1" showErrorMessage="1" prompt="Escoja el Proceso del Menú desplegable">
          <x14:formula1>
            <xm:f>'C:\Users\luis.arias\Downloads\[F-DS-524_V.xlsx]datos'!#REF!</xm:f>
          </x14:formula1>
          <xm:sqref>D7:Z7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K49"/>
  <sheetViews>
    <sheetView showGridLines="0" tabSelected="1" topLeftCell="AQ1" zoomScale="70" zoomScaleNormal="70" workbookViewId="0">
      <selection activeCell="AX13" sqref="AX13"/>
    </sheetView>
  </sheetViews>
  <sheetFormatPr baseColWidth="10" defaultColWidth="20.5703125" defaultRowHeight="12.75" customHeight="1" x14ac:dyDescent="0.25"/>
  <cols>
    <col min="1" max="1" width="2" style="23" customWidth="1"/>
    <col min="2" max="2" width="11.85546875" style="23" customWidth="1"/>
    <col min="3" max="3" width="57.28515625" style="59" customWidth="1"/>
    <col min="4" max="4" width="12.140625" style="23" customWidth="1"/>
    <col min="5" max="20" width="11.42578125" style="23" customWidth="1"/>
    <col min="21" max="21" width="25.5703125" style="59" customWidth="1"/>
    <col min="22" max="22" width="26.7109375" style="59" customWidth="1"/>
    <col min="23" max="23" width="18" style="23" customWidth="1"/>
    <col min="24" max="25" width="21.85546875" style="23" customWidth="1"/>
    <col min="26" max="26" width="21.28515625" style="72" customWidth="1"/>
    <col min="27" max="27" width="21.42578125" style="72" customWidth="1"/>
    <col min="28" max="28" width="20.85546875" style="72" customWidth="1"/>
    <col min="29" max="29" width="21.28515625" style="72" customWidth="1"/>
    <col min="30" max="30" width="21" style="72" customWidth="1"/>
    <col min="31" max="31" width="21.42578125" style="72" customWidth="1"/>
    <col min="32" max="34" width="15.140625" style="72" customWidth="1"/>
    <col min="35" max="36" width="19.85546875" style="72" customWidth="1"/>
    <col min="37" max="37" width="32.42578125" style="73" customWidth="1"/>
    <col min="38" max="38" width="25.7109375" style="73" customWidth="1"/>
    <col min="39" max="39" width="21" style="73" customWidth="1"/>
    <col min="40" max="40" width="19" style="73" customWidth="1"/>
    <col min="41" max="41" width="20.28515625" style="73" customWidth="1"/>
    <col min="42" max="42" width="29.42578125" style="73" customWidth="1"/>
    <col min="43" max="43" width="27.140625" style="73" customWidth="1"/>
    <col min="44" max="44" width="22.85546875" style="72" customWidth="1"/>
    <col min="45" max="45" width="15.42578125" style="72" customWidth="1"/>
    <col min="46" max="46" width="26.42578125" style="72" customWidth="1"/>
    <col min="47" max="47" width="15.7109375" style="72" customWidth="1"/>
    <col min="48" max="48" width="15.85546875" style="72" customWidth="1"/>
    <col min="49" max="49" width="75.140625" style="72" customWidth="1"/>
    <col min="50" max="50" width="36.85546875" style="23" customWidth="1"/>
    <col min="51" max="63" width="26.42578125" style="23" customWidth="1"/>
    <col min="64" max="251" width="20.5703125" style="23" customWidth="1"/>
    <col min="252" max="16384" width="20.5703125" style="23"/>
  </cols>
  <sheetData>
    <row r="1" spans="1:63" ht="12.75" customHeight="1" thickBot="1" x14ac:dyDescent="0.3"/>
    <row r="2" spans="1:63" s="779" customFormat="1" ht="15.75" customHeight="1" thickBot="1" x14ac:dyDescent="0.3">
      <c r="A2" s="776"/>
      <c r="B2" s="836" t="s">
        <v>232</v>
      </c>
      <c r="C2" s="839" t="s">
        <v>41</v>
      </c>
      <c r="D2" s="840"/>
      <c r="E2" s="840"/>
      <c r="F2" s="840"/>
      <c r="G2" s="840"/>
      <c r="H2" s="840"/>
      <c r="I2" s="840"/>
      <c r="J2" s="840"/>
      <c r="K2" s="840"/>
      <c r="L2" s="840"/>
      <c r="M2" s="840"/>
      <c r="N2" s="840"/>
      <c r="O2" s="840"/>
      <c r="P2" s="840"/>
      <c r="Q2" s="841"/>
      <c r="R2" s="848" t="s">
        <v>42</v>
      </c>
      <c r="S2" s="849"/>
      <c r="T2" s="849"/>
      <c r="U2" s="849"/>
      <c r="V2" s="849"/>
      <c r="W2" s="849"/>
      <c r="X2" s="849"/>
      <c r="Y2" s="849"/>
      <c r="Z2" s="849"/>
      <c r="AA2" s="849"/>
      <c r="AB2" s="849"/>
      <c r="AC2" s="849"/>
      <c r="AD2" s="849"/>
      <c r="AE2" s="849"/>
      <c r="AF2" s="849"/>
      <c r="AG2" s="849"/>
      <c r="AH2" s="849"/>
      <c r="AI2" s="850"/>
      <c r="AJ2" s="857" t="s">
        <v>43</v>
      </c>
      <c r="AK2" s="858"/>
      <c r="AL2" s="858"/>
      <c r="AM2" s="858"/>
      <c r="AN2" s="858"/>
      <c r="AO2" s="858"/>
      <c r="AP2" s="858"/>
      <c r="AQ2" s="858"/>
      <c r="AR2" s="858"/>
      <c r="AS2" s="858"/>
      <c r="AT2" s="858"/>
      <c r="AU2" s="859"/>
      <c r="AV2" s="794" t="s">
        <v>44</v>
      </c>
      <c r="AW2" s="794"/>
      <c r="AX2" s="794"/>
      <c r="AY2" s="794"/>
      <c r="AZ2" s="794"/>
      <c r="BA2" s="794"/>
      <c r="BB2" s="794"/>
      <c r="BC2" s="794"/>
      <c r="BD2" s="794"/>
      <c r="BE2" s="794"/>
      <c r="BF2" s="794"/>
      <c r="BG2" s="794"/>
      <c r="BH2" s="794"/>
      <c r="BI2" s="794"/>
      <c r="BJ2" s="795"/>
      <c r="BK2" s="776"/>
    </row>
    <row r="3" spans="1:63" s="779" customFormat="1" ht="14.25" customHeight="1" thickBot="1" x14ac:dyDescent="0.3">
      <c r="A3" s="780"/>
      <c r="B3" s="837"/>
      <c r="C3" s="842"/>
      <c r="D3" s="843"/>
      <c r="E3" s="843"/>
      <c r="F3" s="843"/>
      <c r="G3" s="843"/>
      <c r="H3" s="843"/>
      <c r="I3" s="843"/>
      <c r="J3" s="843"/>
      <c r="K3" s="843"/>
      <c r="L3" s="843"/>
      <c r="M3" s="843"/>
      <c r="N3" s="843"/>
      <c r="O3" s="843"/>
      <c r="P3" s="843"/>
      <c r="Q3" s="844"/>
      <c r="R3" s="851"/>
      <c r="S3" s="852"/>
      <c r="T3" s="852"/>
      <c r="U3" s="852"/>
      <c r="V3" s="852"/>
      <c r="W3" s="852"/>
      <c r="X3" s="852"/>
      <c r="Y3" s="852"/>
      <c r="Z3" s="852"/>
      <c r="AA3" s="852"/>
      <c r="AB3" s="852"/>
      <c r="AC3" s="852"/>
      <c r="AD3" s="852"/>
      <c r="AE3" s="852"/>
      <c r="AF3" s="852"/>
      <c r="AG3" s="852"/>
      <c r="AH3" s="852"/>
      <c r="AI3" s="853"/>
      <c r="AJ3" s="857" t="s">
        <v>45</v>
      </c>
      <c r="AK3" s="858"/>
      <c r="AL3" s="858"/>
      <c r="AM3" s="858"/>
      <c r="AN3" s="858"/>
      <c r="AO3" s="858"/>
      <c r="AP3" s="858"/>
      <c r="AQ3" s="858"/>
      <c r="AR3" s="858"/>
      <c r="AS3" s="858"/>
      <c r="AT3" s="858"/>
      <c r="AU3" s="859"/>
      <c r="AV3" s="796"/>
      <c r="AW3" s="796"/>
      <c r="AX3" s="796"/>
      <c r="AY3" s="796"/>
      <c r="AZ3" s="796"/>
      <c r="BA3" s="796"/>
      <c r="BB3" s="796"/>
      <c r="BC3" s="796"/>
      <c r="BD3" s="796"/>
      <c r="BE3" s="796"/>
      <c r="BF3" s="796"/>
      <c r="BG3" s="796"/>
      <c r="BH3" s="796"/>
      <c r="BI3" s="796"/>
      <c r="BJ3" s="797"/>
      <c r="BK3" s="780"/>
    </row>
    <row r="4" spans="1:63" s="779" customFormat="1" ht="12" customHeight="1" thickBot="1" x14ac:dyDescent="0.3">
      <c r="A4" s="780"/>
      <c r="B4" s="837"/>
      <c r="C4" s="845"/>
      <c r="D4" s="846"/>
      <c r="E4" s="846"/>
      <c r="F4" s="846"/>
      <c r="G4" s="846"/>
      <c r="H4" s="846"/>
      <c r="I4" s="846"/>
      <c r="J4" s="846"/>
      <c r="K4" s="846"/>
      <c r="L4" s="846"/>
      <c r="M4" s="846"/>
      <c r="N4" s="846"/>
      <c r="O4" s="846"/>
      <c r="P4" s="846"/>
      <c r="Q4" s="847"/>
      <c r="R4" s="854"/>
      <c r="S4" s="855"/>
      <c r="T4" s="855"/>
      <c r="U4" s="855"/>
      <c r="V4" s="855"/>
      <c r="W4" s="855"/>
      <c r="X4" s="855"/>
      <c r="Y4" s="855"/>
      <c r="Z4" s="855"/>
      <c r="AA4" s="855"/>
      <c r="AB4" s="855"/>
      <c r="AC4" s="855"/>
      <c r="AD4" s="855"/>
      <c r="AE4" s="855"/>
      <c r="AF4" s="855"/>
      <c r="AG4" s="855"/>
      <c r="AH4" s="855"/>
      <c r="AI4" s="856"/>
      <c r="AJ4" s="857" t="s">
        <v>46</v>
      </c>
      <c r="AK4" s="858"/>
      <c r="AL4" s="858"/>
      <c r="AM4" s="858"/>
      <c r="AN4" s="858"/>
      <c r="AO4" s="858"/>
      <c r="AP4" s="858"/>
      <c r="AQ4" s="858"/>
      <c r="AR4" s="858"/>
      <c r="AS4" s="858"/>
      <c r="AT4" s="858"/>
      <c r="AU4" s="859"/>
      <c r="AV4" s="796"/>
      <c r="AW4" s="796"/>
      <c r="AX4" s="796"/>
      <c r="AY4" s="796"/>
      <c r="AZ4" s="796"/>
      <c r="BA4" s="796"/>
      <c r="BB4" s="796"/>
      <c r="BC4" s="796"/>
      <c r="BD4" s="796"/>
      <c r="BE4" s="796"/>
      <c r="BF4" s="796"/>
      <c r="BG4" s="796"/>
      <c r="BH4" s="796"/>
      <c r="BI4" s="796"/>
      <c r="BJ4" s="797"/>
      <c r="BK4" s="780"/>
    </row>
    <row r="5" spans="1:63" s="779" customFormat="1" ht="14.25" customHeight="1" x14ac:dyDescent="0.25">
      <c r="A5" s="780"/>
      <c r="B5" s="838"/>
      <c r="C5" s="839" t="s">
        <v>47</v>
      </c>
      <c r="D5" s="840"/>
      <c r="E5" s="840"/>
      <c r="F5" s="840"/>
      <c r="G5" s="840"/>
      <c r="H5" s="840"/>
      <c r="I5" s="840"/>
      <c r="J5" s="840"/>
      <c r="K5" s="840"/>
      <c r="L5" s="840"/>
      <c r="M5" s="840"/>
      <c r="N5" s="840"/>
      <c r="O5" s="840"/>
      <c r="P5" s="840"/>
      <c r="Q5" s="841"/>
      <c r="R5" s="848" t="s">
        <v>48</v>
      </c>
      <c r="S5" s="849"/>
      <c r="T5" s="849"/>
      <c r="U5" s="849"/>
      <c r="V5" s="849"/>
      <c r="W5" s="849"/>
      <c r="X5" s="849"/>
      <c r="Y5" s="849"/>
      <c r="Z5" s="849"/>
      <c r="AA5" s="849"/>
      <c r="AB5" s="849"/>
      <c r="AC5" s="849"/>
      <c r="AD5" s="849"/>
      <c r="AE5" s="849"/>
      <c r="AF5" s="849"/>
      <c r="AG5" s="849"/>
      <c r="AH5" s="849"/>
      <c r="AI5" s="850"/>
      <c r="AJ5" s="839" t="s">
        <v>49</v>
      </c>
      <c r="AK5" s="840"/>
      <c r="AL5" s="840"/>
      <c r="AM5" s="840"/>
      <c r="AN5" s="840"/>
      <c r="AO5" s="840"/>
      <c r="AP5" s="840"/>
      <c r="AQ5" s="840"/>
      <c r="AR5" s="840"/>
      <c r="AS5" s="840"/>
      <c r="AT5" s="840"/>
      <c r="AU5" s="841"/>
      <c r="AV5" s="798"/>
      <c r="AW5" s="798"/>
      <c r="AX5" s="798"/>
      <c r="AY5" s="798"/>
      <c r="AZ5" s="798"/>
      <c r="BA5" s="798"/>
      <c r="BB5" s="798"/>
      <c r="BC5" s="798"/>
      <c r="BD5" s="798"/>
      <c r="BE5" s="798"/>
      <c r="BF5" s="798"/>
      <c r="BG5" s="798"/>
      <c r="BH5" s="798"/>
      <c r="BI5" s="798"/>
      <c r="BJ5" s="799"/>
      <c r="BK5" s="780"/>
    </row>
    <row r="6" spans="1:63" s="779" customFormat="1" ht="12.75" customHeight="1" thickBot="1" x14ac:dyDescent="0.3">
      <c r="A6" s="776"/>
      <c r="B6" s="780"/>
      <c r="C6" s="845"/>
      <c r="D6" s="846"/>
      <c r="E6" s="846"/>
      <c r="F6" s="846"/>
      <c r="G6" s="846"/>
      <c r="H6" s="846"/>
      <c r="I6" s="846"/>
      <c r="J6" s="846"/>
      <c r="K6" s="846"/>
      <c r="L6" s="846"/>
      <c r="M6" s="846"/>
      <c r="N6" s="846"/>
      <c r="O6" s="846"/>
      <c r="P6" s="846"/>
      <c r="Q6" s="847"/>
      <c r="R6" s="854"/>
      <c r="S6" s="855"/>
      <c r="T6" s="855"/>
      <c r="U6" s="855"/>
      <c r="V6" s="855"/>
      <c r="W6" s="855"/>
      <c r="X6" s="855"/>
      <c r="Y6" s="855"/>
      <c r="Z6" s="855"/>
      <c r="AA6" s="855"/>
      <c r="AB6" s="855"/>
      <c r="AC6" s="855"/>
      <c r="AD6" s="855"/>
      <c r="AE6" s="855"/>
      <c r="AF6" s="855"/>
      <c r="AG6" s="855"/>
      <c r="AH6" s="855"/>
      <c r="AI6" s="856"/>
      <c r="AJ6" s="845"/>
      <c r="AK6" s="846"/>
      <c r="AL6" s="846"/>
      <c r="AM6" s="846"/>
      <c r="AN6" s="846"/>
      <c r="AO6" s="846"/>
      <c r="AP6" s="846"/>
      <c r="AQ6" s="846"/>
      <c r="AR6" s="846"/>
      <c r="AS6" s="846"/>
      <c r="AT6" s="846"/>
      <c r="AU6" s="847"/>
      <c r="AV6" s="882">
        <v>3</v>
      </c>
      <c r="AW6" s="882"/>
      <c r="AX6" s="882"/>
      <c r="AY6" s="882"/>
      <c r="AZ6" s="882"/>
      <c r="BA6" s="882"/>
      <c r="BB6" s="882"/>
      <c r="BC6" s="882"/>
      <c r="BD6" s="882"/>
      <c r="BE6" s="882"/>
      <c r="BF6" s="882"/>
      <c r="BG6" s="882"/>
      <c r="BH6" s="882"/>
      <c r="BI6" s="882"/>
      <c r="BJ6" s="883"/>
      <c r="BK6" s="776"/>
    </row>
    <row r="7" spans="1:63" s="785" customFormat="1" ht="18.75" customHeight="1" x14ac:dyDescent="0.25">
      <c r="B7" s="884" t="s">
        <v>50</v>
      </c>
      <c r="C7" s="885"/>
      <c r="D7" s="886"/>
      <c r="E7" s="886"/>
      <c r="F7" s="886"/>
      <c r="G7" s="886"/>
      <c r="H7" s="886"/>
      <c r="I7" s="886"/>
      <c r="J7" s="886"/>
      <c r="K7" s="886"/>
      <c r="L7" s="886"/>
      <c r="M7" s="886"/>
      <c r="N7" s="886"/>
      <c r="O7" s="886"/>
      <c r="P7" s="886"/>
      <c r="Q7" s="886"/>
      <c r="R7" s="886"/>
      <c r="S7" s="886"/>
      <c r="T7" s="886"/>
      <c r="U7" s="886"/>
      <c r="V7" s="886"/>
      <c r="W7" s="886"/>
      <c r="X7" s="886"/>
      <c r="Y7" s="886"/>
      <c r="Z7" s="886"/>
      <c r="AA7" s="887" t="s">
        <v>51</v>
      </c>
      <c r="AB7" s="887"/>
      <c r="AC7" s="888" t="s">
        <v>1369</v>
      </c>
      <c r="AD7" s="888"/>
      <c r="AE7" s="888"/>
      <c r="AF7" s="888"/>
      <c r="AG7" s="888"/>
      <c r="AH7" s="888"/>
      <c r="AI7" s="888"/>
      <c r="AJ7" s="888"/>
      <c r="AK7" s="889" t="s">
        <v>52</v>
      </c>
      <c r="AL7" s="889"/>
      <c r="AM7" s="890"/>
      <c r="AN7" s="890"/>
      <c r="AO7" s="890"/>
      <c r="AP7" s="890"/>
      <c r="AQ7" s="890"/>
      <c r="AR7" s="890"/>
      <c r="AS7" s="890"/>
      <c r="AT7" s="890"/>
      <c r="AU7" s="891"/>
      <c r="AV7" s="891"/>
      <c r="AW7" s="891"/>
      <c r="AX7" s="891"/>
      <c r="AY7" s="891"/>
      <c r="AZ7" s="891"/>
      <c r="BA7" s="891"/>
      <c r="BB7" s="891"/>
      <c r="BC7" s="891"/>
      <c r="BD7" s="891"/>
      <c r="BE7" s="891"/>
      <c r="BF7" s="891"/>
      <c r="BG7" s="891"/>
      <c r="BH7" s="891"/>
      <c r="BI7" s="891"/>
      <c r="BJ7" s="892"/>
      <c r="BK7" s="786"/>
    </row>
    <row r="8" spans="1:63" s="785" customFormat="1" ht="18.75" customHeight="1" x14ac:dyDescent="0.25">
      <c r="B8" s="880" t="s">
        <v>53</v>
      </c>
      <c r="C8" s="881"/>
      <c r="D8" s="893"/>
      <c r="E8" s="894"/>
      <c r="F8" s="894"/>
      <c r="G8" s="894"/>
      <c r="H8" s="894"/>
      <c r="I8" s="894"/>
      <c r="J8" s="894"/>
      <c r="K8" s="894"/>
      <c r="L8" s="894"/>
      <c r="M8" s="894"/>
      <c r="N8" s="894"/>
      <c r="O8" s="894"/>
      <c r="P8" s="894"/>
      <c r="Q8" s="894"/>
      <c r="R8" s="894"/>
      <c r="S8" s="894"/>
      <c r="T8" s="894"/>
      <c r="U8" s="894"/>
      <c r="V8" s="894"/>
      <c r="W8" s="894"/>
      <c r="X8" s="894"/>
      <c r="Y8" s="894"/>
      <c r="Z8" s="894"/>
      <c r="AA8" s="894"/>
      <c r="AB8" s="894"/>
      <c r="AC8" s="894"/>
      <c r="AD8" s="894"/>
      <c r="AE8" s="894"/>
      <c r="AF8" s="894"/>
      <c r="AG8" s="894"/>
      <c r="AH8" s="894"/>
      <c r="AI8" s="894"/>
      <c r="AJ8" s="894"/>
      <c r="AK8" s="894"/>
      <c r="AL8" s="895"/>
      <c r="AM8" s="787" t="s">
        <v>54</v>
      </c>
      <c r="AN8" s="829"/>
      <c r="AO8" s="830"/>
      <c r="AP8" s="830"/>
      <c r="AQ8" s="830"/>
      <c r="AR8" s="830"/>
      <c r="AS8" s="830"/>
      <c r="AT8" s="830"/>
      <c r="AU8" s="891"/>
      <c r="AV8" s="891"/>
      <c r="AW8" s="891"/>
      <c r="AX8" s="891"/>
      <c r="AY8" s="891"/>
      <c r="AZ8" s="891"/>
      <c r="BA8" s="891"/>
      <c r="BB8" s="891"/>
      <c r="BC8" s="891"/>
      <c r="BD8" s="891"/>
      <c r="BE8" s="891"/>
      <c r="BF8" s="891"/>
      <c r="BG8" s="891"/>
      <c r="BH8" s="891"/>
      <c r="BI8" s="891"/>
      <c r="BJ8" s="892"/>
      <c r="BK8" s="786"/>
    </row>
    <row r="9" spans="1:63" s="775" customFormat="1" ht="27.75" customHeight="1" x14ac:dyDescent="0.25">
      <c r="B9" s="831" t="s">
        <v>233</v>
      </c>
      <c r="C9" s="832"/>
      <c r="D9" s="832"/>
      <c r="E9" s="832"/>
      <c r="F9" s="832"/>
      <c r="G9" s="832"/>
      <c r="H9" s="832"/>
      <c r="I9" s="832"/>
      <c r="J9" s="832"/>
      <c r="K9" s="832"/>
      <c r="L9" s="832"/>
      <c r="M9" s="832"/>
      <c r="N9" s="832"/>
      <c r="O9" s="832"/>
      <c r="P9" s="832"/>
      <c r="Q9" s="832"/>
      <c r="R9" s="832"/>
      <c r="S9" s="832"/>
      <c r="T9" s="832"/>
      <c r="U9" s="832"/>
      <c r="V9" s="832"/>
      <c r="W9" s="832"/>
      <c r="X9" s="832"/>
      <c r="Y9" s="832"/>
      <c r="Z9" s="832"/>
      <c r="AA9" s="832"/>
      <c r="AB9" s="832"/>
      <c r="AC9" s="832"/>
      <c r="AD9" s="832"/>
      <c r="AE9" s="832"/>
      <c r="AF9" s="832"/>
      <c r="AG9" s="832"/>
      <c r="AH9" s="832"/>
      <c r="AI9" s="832"/>
      <c r="AJ9" s="832"/>
      <c r="AK9" s="832"/>
      <c r="AL9" s="832"/>
      <c r="AM9" s="832"/>
      <c r="AN9" s="832"/>
      <c r="AO9" s="832"/>
      <c r="AP9" s="832"/>
      <c r="AQ9" s="832"/>
      <c r="AR9" s="832"/>
      <c r="AS9" s="832"/>
      <c r="AT9" s="832"/>
      <c r="AU9" s="833" t="s">
        <v>234</v>
      </c>
      <c r="AV9" s="834"/>
      <c r="AW9" s="834"/>
      <c r="AX9" s="834"/>
      <c r="AY9" s="834"/>
      <c r="AZ9" s="834"/>
      <c r="BA9" s="834"/>
      <c r="BB9" s="834"/>
      <c r="BC9" s="834"/>
      <c r="BD9" s="834"/>
      <c r="BE9" s="834"/>
      <c r="BF9" s="834"/>
      <c r="BG9" s="834"/>
      <c r="BH9" s="834"/>
      <c r="BI9" s="834"/>
      <c r="BJ9" s="835"/>
    </row>
    <row r="10" spans="1:63" s="774" customFormat="1" ht="25.5" customHeight="1" x14ac:dyDescent="0.25">
      <c r="B10" s="872"/>
      <c r="C10" s="873"/>
      <c r="D10" s="873"/>
      <c r="E10" s="873" t="s">
        <v>55</v>
      </c>
      <c r="F10" s="873"/>
      <c r="G10" s="873"/>
      <c r="H10" s="873"/>
      <c r="I10" s="873"/>
      <c r="J10" s="873"/>
      <c r="K10" s="873"/>
      <c r="L10" s="873"/>
      <c r="M10" s="873"/>
      <c r="N10" s="873"/>
      <c r="O10" s="873"/>
      <c r="P10" s="873"/>
      <c r="Q10" s="873"/>
      <c r="R10" s="873"/>
      <c r="S10" s="873"/>
      <c r="T10" s="873"/>
      <c r="U10" s="873" t="s">
        <v>56</v>
      </c>
      <c r="V10" s="873"/>
      <c r="W10" s="873"/>
      <c r="X10" s="873"/>
      <c r="Y10" s="873"/>
      <c r="Z10" s="873"/>
      <c r="AA10" s="873"/>
      <c r="AB10" s="873"/>
      <c r="AC10" s="873"/>
      <c r="AD10" s="873"/>
      <c r="AE10" s="873"/>
      <c r="AF10" s="873"/>
      <c r="AG10" s="873"/>
      <c r="AH10" s="873"/>
      <c r="AI10" s="873"/>
      <c r="AJ10" s="873"/>
      <c r="AK10" s="873"/>
      <c r="AL10" s="873"/>
      <c r="AM10" s="873"/>
      <c r="AN10" s="873"/>
      <c r="AO10" s="873"/>
      <c r="AP10" s="873"/>
      <c r="AQ10" s="873"/>
      <c r="AR10" s="873"/>
      <c r="AS10" s="873"/>
      <c r="AT10" s="873"/>
      <c r="AU10" s="874"/>
      <c r="AV10" s="874"/>
      <c r="AW10" s="874"/>
      <c r="AX10" s="874"/>
      <c r="AY10" s="874"/>
      <c r="AZ10" s="874"/>
      <c r="BA10" s="874"/>
      <c r="BB10" s="874"/>
      <c r="BC10" s="874"/>
      <c r="BD10" s="874"/>
      <c r="BE10" s="874"/>
      <c r="BF10" s="874"/>
      <c r="BG10" s="874"/>
      <c r="BH10" s="874"/>
      <c r="BI10" s="874"/>
      <c r="BJ10" s="875"/>
      <c r="BK10" s="775"/>
    </row>
    <row r="11" spans="1:63" s="788" customFormat="1" ht="25.5" customHeight="1" x14ac:dyDescent="0.25">
      <c r="B11" s="876" t="s">
        <v>57</v>
      </c>
      <c r="C11" s="876" t="s">
        <v>58</v>
      </c>
      <c r="D11" s="876" t="s">
        <v>59</v>
      </c>
      <c r="E11" s="868" t="s">
        <v>60</v>
      </c>
      <c r="F11" s="868"/>
      <c r="G11" s="868"/>
      <c r="H11" s="868" t="s">
        <v>61</v>
      </c>
      <c r="I11" s="868"/>
      <c r="J11" s="868"/>
      <c r="K11" s="868" t="s">
        <v>62</v>
      </c>
      <c r="L11" s="868"/>
      <c r="M11" s="868"/>
      <c r="N11" s="868" t="s">
        <v>63</v>
      </c>
      <c r="O11" s="868"/>
      <c r="P11" s="868"/>
      <c r="Q11" s="868" t="s">
        <v>64</v>
      </c>
      <c r="R11" s="868"/>
      <c r="S11" s="868"/>
      <c r="T11" s="791" t="s">
        <v>65</v>
      </c>
      <c r="U11" s="878" t="s">
        <v>66</v>
      </c>
      <c r="V11" s="878" t="s">
        <v>67</v>
      </c>
      <c r="W11" s="878" t="s">
        <v>68</v>
      </c>
      <c r="X11" s="868" t="s">
        <v>69</v>
      </c>
      <c r="Y11" s="868"/>
      <c r="Z11" s="870" t="s">
        <v>70</v>
      </c>
      <c r="AA11" s="868" t="s">
        <v>71</v>
      </c>
      <c r="AB11" s="868" t="s">
        <v>72</v>
      </c>
      <c r="AC11" s="868" t="s">
        <v>73</v>
      </c>
      <c r="AD11" s="868" t="s">
        <v>74</v>
      </c>
      <c r="AE11" s="868" t="s">
        <v>75</v>
      </c>
      <c r="AF11" s="868" t="s">
        <v>76</v>
      </c>
      <c r="AG11" s="868"/>
      <c r="AH11" s="868"/>
      <c r="AI11" s="868" t="s">
        <v>77</v>
      </c>
      <c r="AJ11" s="868" t="s">
        <v>78</v>
      </c>
      <c r="AK11" s="862" t="s">
        <v>79</v>
      </c>
      <c r="AL11" s="863"/>
      <c r="AM11" s="863"/>
      <c r="AN11" s="863"/>
      <c r="AO11" s="863"/>
      <c r="AP11" s="863"/>
      <c r="AQ11" s="864"/>
      <c r="AR11" s="865" t="s">
        <v>80</v>
      </c>
      <c r="AS11" s="865" t="s">
        <v>81</v>
      </c>
      <c r="AT11" s="865" t="s">
        <v>82</v>
      </c>
      <c r="AU11" s="867" t="s">
        <v>83</v>
      </c>
      <c r="AV11" s="860" t="s">
        <v>83</v>
      </c>
      <c r="AW11" s="860" t="s">
        <v>83</v>
      </c>
      <c r="AX11" s="860" t="s">
        <v>83</v>
      </c>
      <c r="AY11" s="860" t="s">
        <v>84</v>
      </c>
      <c r="AZ11" s="860" t="s">
        <v>83</v>
      </c>
      <c r="BA11" s="860" t="s">
        <v>83</v>
      </c>
      <c r="BB11" s="860" t="s">
        <v>83</v>
      </c>
      <c r="BC11" s="860" t="s">
        <v>85</v>
      </c>
      <c r="BD11" s="860" t="s">
        <v>85</v>
      </c>
      <c r="BE11" s="860" t="s">
        <v>85</v>
      </c>
      <c r="BF11" s="860" t="s">
        <v>85</v>
      </c>
      <c r="BG11" s="860" t="s">
        <v>86</v>
      </c>
      <c r="BH11" s="860" t="s">
        <v>85</v>
      </c>
      <c r="BI11" s="860" t="s">
        <v>85</v>
      </c>
      <c r="BJ11" s="861" t="s">
        <v>85</v>
      </c>
    </row>
    <row r="12" spans="1:63" s="788" customFormat="1" ht="52.5" customHeight="1" x14ac:dyDescent="0.25">
      <c r="B12" s="877"/>
      <c r="C12" s="877"/>
      <c r="D12" s="877"/>
      <c r="E12" s="793" t="s">
        <v>87</v>
      </c>
      <c r="F12" s="793" t="s">
        <v>88</v>
      </c>
      <c r="G12" s="793" t="s">
        <v>89</v>
      </c>
      <c r="H12" s="793" t="s">
        <v>87</v>
      </c>
      <c r="I12" s="793" t="s">
        <v>88</v>
      </c>
      <c r="J12" s="793" t="s">
        <v>89</v>
      </c>
      <c r="K12" s="793" t="s">
        <v>87</v>
      </c>
      <c r="L12" s="793" t="s">
        <v>88</v>
      </c>
      <c r="M12" s="793" t="s">
        <v>89</v>
      </c>
      <c r="N12" s="793" t="s">
        <v>87</v>
      </c>
      <c r="O12" s="793" t="s">
        <v>88</v>
      </c>
      <c r="P12" s="793" t="s">
        <v>89</v>
      </c>
      <c r="Q12" s="793" t="s">
        <v>87</v>
      </c>
      <c r="R12" s="793" t="s">
        <v>88</v>
      </c>
      <c r="S12" s="793" t="s">
        <v>89</v>
      </c>
      <c r="T12" s="789">
        <f>SUM(T13:T19)</f>
        <v>0.30656190476190481</v>
      </c>
      <c r="U12" s="879"/>
      <c r="V12" s="879"/>
      <c r="W12" s="879"/>
      <c r="X12" s="790" t="s">
        <v>90</v>
      </c>
      <c r="Y12" s="790" t="s">
        <v>91</v>
      </c>
      <c r="Z12" s="871"/>
      <c r="AA12" s="869"/>
      <c r="AB12" s="869"/>
      <c r="AC12" s="869"/>
      <c r="AD12" s="869"/>
      <c r="AE12" s="868"/>
      <c r="AF12" s="790" t="s">
        <v>92</v>
      </c>
      <c r="AG12" s="790" t="s">
        <v>93</v>
      </c>
      <c r="AH12" s="790" t="s">
        <v>94</v>
      </c>
      <c r="AI12" s="868"/>
      <c r="AJ12" s="868"/>
      <c r="AK12" s="790" t="s">
        <v>95</v>
      </c>
      <c r="AL12" s="790" t="s">
        <v>96</v>
      </c>
      <c r="AM12" s="790" t="s">
        <v>97</v>
      </c>
      <c r="AN12" s="790" t="s">
        <v>98</v>
      </c>
      <c r="AO12" s="790" t="s">
        <v>99</v>
      </c>
      <c r="AP12" s="790" t="s">
        <v>100</v>
      </c>
      <c r="AQ12" s="790" t="s">
        <v>101</v>
      </c>
      <c r="AR12" s="866"/>
      <c r="AS12" s="866"/>
      <c r="AT12" s="866"/>
      <c r="AU12" s="792" t="s">
        <v>102</v>
      </c>
      <c r="AV12" s="792" t="s">
        <v>103</v>
      </c>
      <c r="AW12" s="792" t="s">
        <v>104</v>
      </c>
      <c r="AX12" s="792" t="s">
        <v>105</v>
      </c>
      <c r="AY12" s="792" t="s">
        <v>102</v>
      </c>
      <c r="AZ12" s="792" t="s">
        <v>103</v>
      </c>
      <c r="BA12" s="792" t="s">
        <v>104</v>
      </c>
      <c r="BB12" s="792" t="s">
        <v>105</v>
      </c>
      <c r="BC12" s="792" t="s">
        <v>102</v>
      </c>
      <c r="BD12" s="792" t="s">
        <v>103</v>
      </c>
      <c r="BE12" s="792" t="s">
        <v>104</v>
      </c>
      <c r="BF12" s="792" t="s">
        <v>105</v>
      </c>
      <c r="BG12" s="792" t="s">
        <v>102</v>
      </c>
      <c r="BH12" s="792" t="s">
        <v>103</v>
      </c>
      <c r="BI12" s="792" t="s">
        <v>104</v>
      </c>
      <c r="BJ12" s="792" t="s">
        <v>106</v>
      </c>
    </row>
    <row r="13" spans="1:63" s="72" customFormat="1" ht="261.75" customHeight="1" x14ac:dyDescent="0.25">
      <c r="A13" s="141"/>
      <c r="B13" s="694">
        <v>1</v>
      </c>
      <c r="C13" s="695" t="s">
        <v>235</v>
      </c>
      <c r="D13" s="658">
        <v>0.2</v>
      </c>
      <c r="E13" s="540">
        <v>3</v>
      </c>
      <c r="F13" s="540">
        <v>3</v>
      </c>
      <c r="G13" s="543">
        <v>1</v>
      </c>
      <c r="H13" s="540">
        <v>3</v>
      </c>
      <c r="I13" s="540" t="s">
        <v>232</v>
      </c>
      <c r="J13" s="540">
        <v>0</v>
      </c>
      <c r="K13" s="540">
        <v>2</v>
      </c>
      <c r="L13" s="632" t="s">
        <v>232</v>
      </c>
      <c r="M13" s="540">
        <v>0</v>
      </c>
      <c r="N13" s="540">
        <v>2</v>
      </c>
      <c r="O13" s="695" t="s">
        <v>232</v>
      </c>
      <c r="P13" s="695">
        <v>0</v>
      </c>
      <c r="Q13" s="695">
        <v>10</v>
      </c>
      <c r="R13" s="503">
        <f t="shared" ref="R13:R17" si="0">SUM(F13,I13,L13,O13)</f>
        <v>3</v>
      </c>
      <c r="S13" s="499">
        <f>IF((IF(ISERROR(R13/Q13),0,(R13/Q13)))&gt;1,1,(IF(ISERROR(R13/Q13),0,(R13/Q13))))</f>
        <v>0.3</v>
      </c>
      <c r="T13" s="499">
        <f>S13*D13</f>
        <v>0.06</v>
      </c>
      <c r="U13" s="695" t="s">
        <v>236</v>
      </c>
      <c r="V13" s="695" t="s">
        <v>237</v>
      </c>
      <c r="W13" s="695" t="s">
        <v>238</v>
      </c>
      <c r="X13" s="695" t="s">
        <v>239</v>
      </c>
      <c r="Y13" s="695" t="s">
        <v>240</v>
      </c>
      <c r="Z13" s="695" t="s">
        <v>241</v>
      </c>
      <c r="AA13" s="695" t="s">
        <v>242</v>
      </c>
      <c r="AB13" s="695" t="s">
        <v>115</v>
      </c>
      <c r="AC13" s="695" t="s">
        <v>243</v>
      </c>
      <c r="AD13" s="695" t="s">
        <v>244</v>
      </c>
      <c r="AE13" s="695" t="s">
        <v>140</v>
      </c>
      <c r="AF13" s="695">
        <v>10</v>
      </c>
      <c r="AG13" s="695">
        <v>2021</v>
      </c>
      <c r="AH13" s="695" t="s">
        <v>116</v>
      </c>
      <c r="AI13" s="695" t="s">
        <v>119</v>
      </c>
      <c r="AJ13" s="695" t="s">
        <v>199</v>
      </c>
      <c r="AK13" s="695" t="s">
        <v>245</v>
      </c>
      <c r="AL13" s="695" t="s">
        <v>232</v>
      </c>
      <c r="AM13" s="696" t="s">
        <v>232</v>
      </c>
      <c r="AN13" s="695" t="s">
        <v>232</v>
      </c>
      <c r="AO13" s="695" t="s">
        <v>232</v>
      </c>
      <c r="AP13" s="695" t="s">
        <v>246</v>
      </c>
      <c r="AQ13" s="695" t="s">
        <v>247</v>
      </c>
      <c r="AR13" s="695" t="s">
        <v>248</v>
      </c>
      <c r="AS13" s="695" t="s">
        <v>232</v>
      </c>
      <c r="AT13" s="695" t="s">
        <v>249</v>
      </c>
      <c r="AU13" s="632">
        <v>3</v>
      </c>
      <c r="AV13" s="695">
        <v>3</v>
      </c>
      <c r="AW13" s="696" t="s">
        <v>250</v>
      </c>
      <c r="AX13" s="695" t="s">
        <v>251</v>
      </c>
      <c r="AY13" s="632">
        <v>3</v>
      </c>
      <c r="AZ13" s="632" t="s">
        <v>232</v>
      </c>
      <c r="BA13" s="540" t="s">
        <v>232</v>
      </c>
      <c r="BB13" s="540" t="s">
        <v>232</v>
      </c>
      <c r="BC13" s="632">
        <v>2</v>
      </c>
      <c r="BD13" s="632" t="s">
        <v>232</v>
      </c>
      <c r="BE13" s="540" t="s">
        <v>232</v>
      </c>
      <c r="BF13" s="540" t="s">
        <v>232</v>
      </c>
      <c r="BG13" s="632">
        <v>2</v>
      </c>
      <c r="BH13" s="632" t="s">
        <v>232</v>
      </c>
      <c r="BI13" s="540" t="s">
        <v>232</v>
      </c>
      <c r="BJ13" s="635" t="s">
        <v>232</v>
      </c>
      <c r="BK13" s="141"/>
    </row>
    <row r="14" spans="1:63" s="72" customFormat="1" ht="211.5" customHeight="1" x14ac:dyDescent="0.25">
      <c r="A14" s="141"/>
      <c r="B14" s="694">
        <v>2</v>
      </c>
      <c r="C14" s="695" t="s">
        <v>252</v>
      </c>
      <c r="D14" s="658">
        <v>0.2</v>
      </c>
      <c r="E14" s="540">
        <v>3</v>
      </c>
      <c r="F14" s="540">
        <v>3</v>
      </c>
      <c r="G14" s="543">
        <v>1</v>
      </c>
      <c r="H14" s="540">
        <v>1</v>
      </c>
      <c r="I14" s="540" t="s">
        <v>232</v>
      </c>
      <c r="J14" s="540" t="s">
        <v>232</v>
      </c>
      <c r="K14" s="540">
        <v>2</v>
      </c>
      <c r="L14" s="632" t="s">
        <v>232</v>
      </c>
      <c r="M14" s="540" t="s">
        <v>232</v>
      </c>
      <c r="N14" s="540">
        <v>2</v>
      </c>
      <c r="O14" s="695" t="s">
        <v>232</v>
      </c>
      <c r="P14" s="695" t="s">
        <v>232</v>
      </c>
      <c r="Q14" s="695">
        <v>8</v>
      </c>
      <c r="R14" s="503">
        <f t="shared" si="0"/>
        <v>3</v>
      </c>
      <c r="S14" s="499">
        <f t="shared" ref="S14:S17" si="1">R14/Q14</f>
        <v>0.375</v>
      </c>
      <c r="T14" s="499">
        <f t="shared" ref="T14:T17" si="2">S14*D14</f>
        <v>7.5000000000000011E-2</v>
      </c>
      <c r="U14" s="695" t="s">
        <v>253</v>
      </c>
      <c r="V14" s="695" t="s">
        <v>254</v>
      </c>
      <c r="W14" s="695" t="s">
        <v>255</v>
      </c>
      <c r="X14" s="695" t="s">
        <v>256</v>
      </c>
      <c r="Y14" s="695" t="s">
        <v>257</v>
      </c>
      <c r="Z14" s="695" t="s">
        <v>241</v>
      </c>
      <c r="AA14" s="695" t="s">
        <v>258</v>
      </c>
      <c r="AB14" s="695" t="s">
        <v>115</v>
      </c>
      <c r="AC14" s="695" t="s">
        <v>243</v>
      </c>
      <c r="AD14" s="695" t="s">
        <v>116</v>
      </c>
      <c r="AE14" s="695" t="s">
        <v>140</v>
      </c>
      <c r="AF14" s="695">
        <v>4</v>
      </c>
      <c r="AG14" s="695">
        <v>2021</v>
      </c>
      <c r="AH14" s="695" t="s">
        <v>116</v>
      </c>
      <c r="AI14" s="695" t="s">
        <v>119</v>
      </c>
      <c r="AJ14" s="695" t="s">
        <v>120</v>
      </c>
      <c r="AK14" s="695" t="s">
        <v>245</v>
      </c>
      <c r="AL14" s="695" t="s">
        <v>232</v>
      </c>
      <c r="AM14" s="696" t="s">
        <v>232</v>
      </c>
      <c r="AN14" s="695" t="s">
        <v>232</v>
      </c>
      <c r="AO14" s="695" t="s">
        <v>232</v>
      </c>
      <c r="AP14" s="695" t="s">
        <v>246</v>
      </c>
      <c r="AQ14" s="695" t="s">
        <v>247</v>
      </c>
      <c r="AR14" s="695" t="s">
        <v>259</v>
      </c>
      <c r="AS14" s="695" t="s">
        <v>232</v>
      </c>
      <c r="AT14" s="695" t="s">
        <v>260</v>
      </c>
      <c r="AU14" s="632">
        <v>3</v>
      </c>
      <c r="AV14" s="695">
        <v>3</v>
      </c>
      <c r="AW14" s="696" t="s">
        <v>261</v>
      </c>
      <c r="AX14" s="695" t="s">
        <v>262</v>
      </c>
      <c r="AY14" s="632">
        <v>1</v>
      </c>
      <c r="AZ14" s="632" t="s">
        <v>232</v>
      </c>
      <c r="BA14" s="540" t="s">
        <v>232</v>
      </c>
      <c r="BB14" s="540" t="s">
        <v>232</v>
      </c>
      <c r="BC14" s="632">
        <v>2</v>
      </c>
      <c r="BD14" s="632" t="s">
        <v>232</v>
      </c>
      <c r="BE14" s="540" t="s">
        <v>232</v>
      </c>
      <c r="BF14" s="540" t="s">
        <v>232</v>
      </c>
      <c r="BG14" s="632">
        <v>2</v>
      </c>
      <c r="BH14" s="632" t="s">
        <v>232</v>
      </c>
      <c r="BI14" s="540" t="s">
        <v>232</v>
      </c>
      <c r="BJ14" s="635" t="s">
        <v>232</v>
      </c>
      <c r="BK14" s="141"/>
    </row>
    <row r="15" spans="1:63" s="72" customFormat="1" ht="94.5" x14ac:dyDescent="0.25">
      <c r="A15" s="141"/>
      <c r="B15" s="694">
        <v>3</v>
      </c>
      <c r="C15" s="695" t="s">
        <v>263</v>
      </c>
      <c r="D15" s="658">
        <v>0.2</v>
      </c>
      <c r="E15" s="540">
        <v>376</v>
      </c>
      <c r="F15" s="540">
        <v>376</v>
      </c>
      <c r="G15" s="543">
        <v>1</v>
      </c>
      <c r="H15" s="540">
        <v>374</v>
      </c>
      <c r="I15" s="540" t="s">
        <v>232</v>
      </c>
      <c r="J15" s="540" t="s">
        <v>232</v>
      </c>
      <c r="K15" s="540">
        <v>375</v>
      </c>
      <c r="L15" s="632" t="s">
        <v>232</v>
      </c>
      <c r="M15" s="540" t="s">
        <v>232</v>
      </c>
      <c r="N15" s="540">
        <v>375</v>
      </c>
      <c r="O15" s="695" t="s">
        <v>232</v>
      </c>
      <c r="P15" s="695" t="s">
        <v>232</v>
      </c>
      <c r="Q15" s="695">
        <v>1500</v>
      </c>
      <c r="R15" s="503">
        <f t="shared" si="0"/>
        <v>376</v>
      </c>
      <c r="S15" s="499">
        <f t="shared" si="1"/>
        <v>0.25066666666666665</v>
      </c>
      <c r="T15" s="499">
        <f t="shared" si="2"/>
        <v>5.0133333333333335E-2</v>
      </c>
      <c r="U15" s="695" t="s">
        <v>264</v>
      </c>
      <c r="V15" s="695" t="s">
        <v>265</v>
      </c>
      <c r="W15" s="695" t="s">
        <v>266</v>
      </c>
      <c r="X15" s="695" t="s">
        <v>133</v>
      </c>
      <c r="Y15" s="695" t="s">
        <v>133</v>
      </c>
      <c r="Z15" s="695" t="s">
        <v>241</v>
      </c>
      <c r="AA15" s="695" t="s">
        <v>267</v>
      </c>
      <c r="AB15" s="695" t="s">
        <v>115</v>
      </c>
      <c r="AC15" s="695" t="s">
        <v>243</v>
      </c>
      <c r="AD15" s="695" t="s">
        <v>116</v>
      </c>
      <c r="AE15" s="695" t="s">
        <v>140</v>
      </c>
      <c r="AF15" s="695">
        <v>2139</v>
      </c>
      <c r="AG15" s="695">
        <v>2021</v>
      </c>
      <c r="AH15" s="695" t="s">
        <v>116</v>
      </c>
      <c r="AI15" s="695" t="s">
        <v>119</v>
      </c>
      <c r="AJ15" s="695" t="s">
        <v>199</v>
      </c>
      <c r="AK15" s="695" t="s">
        <v>245</v>
      </c>
      <c r="AL15" s="695" t="s">
        <v>232</v>
      </c>
      <c r="AM15" s="695" t="s">
        <v>232</v>
      </c>
      <c r="AN15" s="695" t="s">
        <v>232</v>
      </c>
      <c r="AO15" s="695" t="s">
        <v>232</v>
      </c>
      <c r="AP15" s="695" t="s">
        <v>246</v>
      </c>
      <c r="AQ15" s="695" t="s">
        <v>247</v>
      </c>
      <c r="AR15" s="695" t="s">
        <v>268</v>
      </c>
      <c r="AS15" s="141"/>
      <c r="AT15" s="697" t="s">
        <v>269</v>
      </c>
      <c r="AU15" s="632">
        <v>376</v>
      </c>
      <c r="AV15" s="141">
        <v>376</v>
      </c>
      <c r="AW15" s="697" t="s">
        <v>270</v>
      </c>
      <c r="AX15" s="695" t="s">
        <v>271</v>
      </c>
      <c r="AY15" s="632">
        <v>374</v>
      </c>
      <c r="AZ15" s="540" t="s">
        <v>232</v>
      </c>
      <c r="BA15" s="540" t="s">
        <v>232</v>
      </c>
      <c r="BB15" s="540" t="s">
        <v>232</v>
      </c>
      <c r="BC15" s="632">
        <v>375</v>
      </c>
      <c r="BD15" s="632" t="s">
        <v>232</v>
      </c>
      <c r="BE15" s="540" t="s">
        <v>232</v>
      </c>
      <c r="BF15" s="540" t="s">
        <v>232</v>
      </c>
      <c r="BG15" s="632">
        <v>375</v>
      </c>
      <c r="BH15" s="632" t="s">
        <v>232</v>
      </c>
      <c r="BI15" s="540" t="s">
        <v>232</v>
      </c>
      <c r="BJ15" s="635" t="s">
        <v>232</v>
      </c>
      <c r="BK15" s="141"/>
    </row>
    <row r="16" spans="1:63" s="72" customFormat="1" ht="239.25" customHeight="1" x14ac:dyDescent="0.25">
      <c r="A16" s="141"/>
      <c r="B16" s="694">
        <v>4</v>
      </c>
      <c r="C16" s="695" t="s">
        <v>272</v>
      </c>
      <c r="D16" s="658">
        <v>0.2</v>
      </c>
      <c r="E16" s="543">
        <v>0.19</v>
      </c>
      <c r="F16" s="543">
        <v>0.19</v>
      </c>
      <c r="G16" s="543">
        <v>1</v>
      </c>
      <c r="H16" s="543">
        <v>0.19</v>
      </c>
      <c r="I16" s="540" t="s">
        <v>232</v>
      </c>
      <c r="J16" s="540" t="s">
        <v>232</v>
      </c>
      <c r="K16" s="543">
        <v>0.19</v>
      </c>
      <c r="L16" s="540" t="s">
        <v>232</v>
      </c>
      <c r="M16" s="540" t="s">
        <v>232</v>
      </c>
      <c r="N16" s="543">
        <v>0.19</v>
      </c>
      <c r="O16" s="695" t="s">
        <v>232</v>
      </c>
      <c r="P16" s="695" t="s">
        <v>232</v>
      </c>
      <c r="Q16" s="658">
        <v>0.76</v>
      </c>
      <c r="R16" s="499">
        <v>0.19</v>
      </c>
      <c r="S16" s="499">
        <f t="shared" si="1"/>
        <v>0.25</v>
      </c>
      <c r="T16" s="499">
        <f t="shared" si="2"/>
        <v>0.05</v>
      </c>
      <c r="U16" s="695" t="s">
        <v>273</v>
      </c>
      <c r="V16" s="695" t="s">
        <v>274</v>
      </c>
      <c r="W16" s="695" t="s">
        <v>275</v>
      </c>
      <c r="X16" s="695" t="s">
        <v>276</v>
      </c>
      <c r="Y16" s="695" t="s">
        <v>277</v>
      </c>
      <c r="Z16" s="695" t="s">
        <v>241</v>
      </c>
      <c r="AA16" s="695" t="s">
        <v>278</v>
      </c>
      <c r="AB16" s="695" t="s">
        <v>115</v>
      </c>
      <c r="AC16" s="695" t="s">
        <v>110</v>
      </c>
      <c r="AD16" s="695" t="s">
        <v>116</v>
      </c>
      <c r="AE16" s="695" t="s">
        <v>140</v>
      </c>
      <c r="AF16" s="696" t="s">
        <v>279</v>
      </c>
      <c r="AG16" s="695">
        <v>2021</v>
      </c>
      <c r="AH16" s="695" t="s">
        <v>116</v>
      </c>
      <c r="AI16" s="695" t="s">
        <v>119</v>
      </c>
      <c r="AJ16" s="695" t="s">
        <v>199</v>
      </c>
      <c r="AK16" s="695" t="s">
        <v>245</v>
      </c>
      <c r="AL16" s="695" t="s">
        <v>232</v>
      </c>
      <c r="AM16" s="695" t="s">
        <v>232</v>
      </c>
      <c r="AN16" s="695" t="s">
        <v>232</v>
      </c>
      <c r="AO16" s="695" t="s">
        <v>232</v>
      </c>
      <c r="AP16" s="695" t="s">
        <v>246</v>
      </c>
      <c r="AQ16" s="695" t="s">
        <v>247</v>
      </c>
      <c r="AR16" s="695" t="s">
        <v>280</v>
      </c>
      <c r="AS16" s="698" t="s">
        <v>281</v>
      </c>
      <c r="AT16" s="695" t="s">
        <v>282</v>
      </c>
      <c r="AU16" s="543">
        <v>0.19</v>
      </c>
      <c r="AV16" s="699">
        <v>0.19</v>
      </c>
      <c r="AW16" s="700" t="s">
        <v>283</v>
      </c>
      <c r="AX16" s="695" t="s">
        <v>284</v>
      </c>
      <c r="AY16" s="543">
        <v>0.19</v>
      </c>
      <c r="AZ16" s="540" t="s">
        <v>232</v>
      </c>
      <c r="BA16" s="540" t="s">
        <v>232</v>
      </c>
      <c r="BB16" s="540" t="s">
        <v>232</v>
      </c>
      <c r="BC16" s="543">
        <v>0.19</v>
      </c>
      <c r="BD16" s="632" t="s">
        <v>232</v>
      </c>
      <c r="BE16" s="540" t="s">
        <v>232</v>
      </c>
      <c r="BF16" s="540" t="s">
        <v>232</v>
      </c>
      <c r="BG16" s="543">
        <v>0.19</v>
      </c>
      <c r="BH16" s="632" t="s">
        <v>232</v>
      </c>
      <c r="BI16" s="540" t="s">
        <v>232</v>
      </c>
      <c r="BJ16" s="635" t="s">
        <v>232</v>
      </c>
      <c r="BK16" s="141"/>
    </row>
    <row r="17" spans="1:63" s="72" customFormat="1" ht="138.75" customHeight="1" x14ac:dyDescent="0.25">
      <c r="A17" s="141"/>
      <c r="B17" s="701">
        <v>5</v>
      </c>
      <c r="C17" s="700" t="s">
        <v>285</v>
      </c>
      <c r="D17" s="721">
        <v>0.2</v>
      </c>
      <c r="E17" s="640">
        <v>25</v>
      </c>
      <c r="F17" s="640">
        <v>25</v>
      </c>
      <c r="G17" s="641">
        <v>1</v>
      </c>
      <c r="H17" s="640">
        <v>25</v>
      </c>
      <c r="I17" s="640" t="s">
        <v>232</v>
      </c>
      <c r="J17" s="640" t="s">
        <v>232</v>
      </c>
      <c r="K17" s="640">
        <v>10</v>
      </c>
      <c r="L17" s="640" t="s">
        <v>232</v>
      </c>
      <c r="M17" s="640" t="s">
        <v>232</v>
      </c>
      <c r="N17" s="640">
        <v>10</v>
      </c>
      <c r="O17" s="700" t="s">
        <v>232</v>
      </c>
      <c r="P17" s="700" t="s">
        <v>232</v>
      </c>
      <c r="Q17" s="700">
        <v>70</v>
      </c>
      <c r="R17" s="503">
        <f t="shared" si="0"/>
        <v>25</v>
      </c>
      <c r="S17" s="499">
        <f t="shared" si="1"/>
        <v>0.35714285714285715</v>
      </c>
      <c r="T17" s="499">
        <f t="shared" si="2"/>
        <v>7.1428571428571438E-2</v>
      </c>
      <c r="U17" s="700" t="s">
        <v>286</v>
      </c>
      <c r="V17" s="700" t="s">
        <v>287</v>
      </c>
      <c r="W17" s="700" t="s">
        <v>288</v>
      </c>
      <c r="X17" s="700" t="s">
        <v>289</v>
      </c>
      <c r="Y17" s="700" t="s">
        <v>290</v>
      </c>
      <c r="Z17" s="700" t="s">
        <v>241</v>
      </c>
      <c r="AA17" s="700" t="s">
        <v>242</v>
      </c>
      <c r="AB17" s="700" t="s">
        <v>115</v>
      </c>
      <c r="AC17" s="700" t="s">
        <v>243</v>
      </c>
      <c r="AD17" s="700" t="s">
        <v>116</v>
      </c>
      <c r="AE17" s="700" t="s">
        <v>140</v>
      </c>
      <c r="AF17" s="702">
        <v>59</v>
      </c>
      <c r="AG17" s="700">
        <v>2021</v>
      </c>
      <c r="AH17" s="700" t="s">
        <v>116</v>
      </c>
      <c r="AI17" s="700" t="s">
        <v>119</v>
      </c>
      <c r="AJ17" s="700" t="s">
        <v>199</v>
      </c>
      <c r="AK17" s="700" t="s">
        <v>245</v>
      </c>
      <c r="AL17" s="700" t="s">
        <v>232</v>
      </c>
      <c r="AM17" s="700" t="s">
        <v>232</v>
      </c>
      <c r="AN17" s="700" t="s">
        <v>232</v>
      </c>
      <c r="AO17" s="700" t="s">
        <v>232</v>
      </c>
      <c r="AP17" s="700" t="s">
        <v>246</v>
      </c>
      <c r="AQ17" s="700" t="s">
        <v>247</v>
      </c>
      <c r="AR17" s="700" t="s">
        <v>291</v>
      </c>
      <c r="AS17" s="700" t="s">
        <v>232</v>
      </c>
      <c r="AT17" s="700" t="s">
        <v>292</v>
      </c>
      <c r="AU17" s="646">
        <v>25</v>
      </c>
      <c r="AV17" s="700">
        <v>25</v>
      </c>
      <c r="AW17" s="661" t="s">
        <v>293</v>
      </c>
      <c r="AX17" s="695" t="s">
        <v>271</v>
      </c>
      <c r="AY17" s="646">
        <v>25</v>
      </c>
      <c r="AZ17" s="646" t="s">
        <v>232</v>
      </c>
      <c r="BA17" s="640" t="s">
        <v>232</v>
      </c>
      <c r="BB17" s="640" t="s">
        <v>232</v>
      </c>
      <c r="BC17" s="646">
        <v>10</v>
      </c>
      <c r="BD17" s="646" t="s">
        <v>232</v>
      </c>
      <c r="BE17" s="640" t="s">
        <v>232</v>
      </c>
      <c r="BF17" s="640" t="s">
        <v>232</v>
      </c>
      <c r="BG17" s="646">
        <v>10</v>
      </c>
      <c r="BH17" s="646" t="s">
        <v>232</v>
      </c>
      <c r="BI17" s="640" t="s">
        <v>232</v>
      </c>
      <c r="BJ17" s="703" t="s">
        <v>232</v>
      </c>
      <c r="BK17" s="141"/>
    </row>
    <row r="18" spans="1:63" s="72" customFormat="1" ht="11.65" customHeight="1" x14ac:dyDescent="0.25">
      <c r="A18" s="704" t="s">
        <v>232</v>
      </c>
      <c r="B18" s="704" t="s">
        <v>232</v>
      </c>
      <c r="C18" s="141"/>
      <c r="D18" s="705"/>
      <c r="E18" s="141"/>
      <c r="F18" s="141"/>
      <c r="G18" s="141"/>
      <c r="H18" s="141"/>
      <c r="I18" s="141"/>
      <c r="J18" s="141"/>
      <c r="K18" s="627" t="s">
        <v>232</v>
      </c>
      <c r="L18" s="141"/>
      <c r="M18" s="141"/>
      <c r="N18" s="141"/>
      <c r="O18" s="141"/>
      <c r="P18" s="141"/>
      <c r="Q18" s="141"/>
      <c r="R18" s="141"/>
      <c r="S18" s="141"/>
      <c r="T18" s="722"/>
      <c r="U18" s="141"/>
      <c r="V18" s="141"/>
      <c r="W18" s="141"/>
      <c r="X18" s="141"/>
      <c r="Y18" s="141"/>
      <c r="Z18" s="704" t="s">
        <v>232</v>
      </c>
      <c r="AA18" s="141"/>
      <c r="AB18" s="141"/>
      <c r="AC18" s="141"/>
      <c r="AD18" s="141"/>
      <c r="AE18" s="141"/>
      <c r="AF18" s="141"/>
      <c r="AG18" s="706"/>
      <c r="AH18" s="141"/>
      <c r="AI18" s="141"/>
      <c r="AJ18" s="141"/>
      <c r="AK18" s="141"/>
      <c r="AL18" s="141"/>
      <c r="AM18" s="141"/>
      <c r="AN18" s="141"/>
      <c r="AO18" s="141"/>
      <c r="AP18" s="141"/>
      <c r="AQ18" s="141"/>
      <c r="AR18" s="141"/>
      <c r="AS18" s="141"/>
      <c r="AT18" s="141"/>
      <c r="AU18" s="704" t="s">
        <v>232</v>
      </c>
      <c r="AV18" s="704" t="s">
        <v>232</v>
      </c>
      <c r="AW18" s="707"/>
      <c r="AX18" s="697" t="s">
        <v>232</v>
      </c>
      <c r="AY18" s="704" t="s">
        <v>232</v>
      </c>
      <c r="AZ18" s="704" t="s">
        <v>232</v>
      </c>
      <c r="BA18" s="704" t="s">
        <v>232</v>
      </c>
      <c r="BB18" s="704" t="s">
        <v>232</v>
      </c>
      <c r="BC18" s="704" t="s">
        <v>232</v>
      </c>
      <c r="BD18" s="704" t="s">
        <v>232</v>
      </c>
      <c r="BE18" s="704" t="s">
        <v>232</v>
      </c>
      <c r="BF18" s="704">
        <v>76</v>
      </c>
      <c r="BG18" s="704" t="s">
        <v>232</v>
      </c>
      <c r="BH18" s="704" t="s">
        <v>232</v>
      </c>
      <c r="BI18" s="704" t="s">
        <v>232</v>
      </c>
      <c r="BJ18" s="704" t="s">
        <v>232</v>
      </c>
      <c r="BK18" s="141"/>
    </row>
    <row r="19" spans="1:63" s="72" customFormat="1" ht="11.65" customHeight="1" x14ac:dyDescent="0.25">
      <c r="A19" s="704" t="s">
        <v>232</v>
      </c>
      <c r="B19" s="704" t="s">
        <v>232</v>
      </c>
      <c r="C19" s="141"/>
      <c r="D19" s="141"/>
      <c r="E19" s="141"/>
      <c r="F19" s="141"/>
      <c r="G19" s="141"/>
      <c r="H19" s="141"/>
      <c r="I19" s="141"/>
      <c r="J19" s="141"/>
      <c r="K19" s="627" t="s">
        <v>232</v>
      </c>
      <c r="L19" s="141"/>
      <c r="M19" s="141"/>
      <c r="N19" s="141"/>
      <c r="O19" s="141"/>
      <c r="P19" s="141"/>
      <c r="Q19" s="141"/>
      <c r="R19" s="141"/>
      <c r="S19" s="141"/>
      <c r="T19" s="141"/>
      <c r="U19" s="141"/>
      <c r="V19" s="141"/>
      <c r="W19" s="141"/>
      <c r="X19" s="141"/>
      <c r="Y19" s="141"/>
      <c r="Z19" s="704" t="s">
        <v>232</v>
      </c>
      <c r="AA19" s="141"/>
      <c r="AB19" s="141"/>
      <c r="AC19" s="141"/>
      <c r="AD19" s="141"/>
      <c r="AE19" s="141"/>
      <c r="AF19" s="141"/>
      <c r="AG19" s="141"/>
      <c r="AH19" s="141"/>
      <c r="AI19" s="141"/>
      <c r="AJ19" s="141"/>
      <c r="AK19" s="141"/>
      <c r="AL19" s="141"/>
      <c r="AM19" s="141"/>
      <c r="AN19" s="141"/>
      <c r="AO19" s="141"/>
      <c r="AP19" s="141"/>
      <c r="AQ19" s="141"/>
      <c r="AR19" s="141"/>
      <c r="AS19" s="141"/>
      <c r="AT19" s="141"/>
      <c r="AU19" s="704" t="s">
        <v>232</v>
      </c>
      <c r="AV19" s="704" t="s">
        <v>232</v>
      </c>
      <c r="AW19" s="704" t="s">
        <v>232</v>
      </c>
      <c r="AX19" s="704" t="s">
        <v>232</v>
      </c>
      <c r="AY19" s="704" t="s">
        <v>232</v>
      </c>
      <c r="AZ19" s="704" t="s">
        <v>232</v>
      </c>
      <c r="BA19" s="704" t="s">
        <v>232</v>
      </c>
      <c r="BB19" s="704" t="s">
        <v>232</v>
      </c>
      <c r="BC19" s="704" t="s">
        <v>232</v>
      </c>
      <c r="BD19" s="704" t="s">
        <v>232</v>
      </c>
      <c r="BE19" s="704" t="s">
        <v>232</v>
      </c>
      <c r="BF19" s="896"/>
      <c r="BG19" s="896"/>
      <c r="BH19" s="896"/>
      <c r="BI19" s="704" t="s">
        <v>232</v>
      </c>
      <c r="BJ19" s="704" t="s">
        <v>232</v>
      </c>
      <c r="BK19" s="141"/>
    </row>
    <row r="20" spans="1:63" s="72" customFormat="1" ht="11.65" customHeight="1" x14ac:dyDescent="0.25">
      <c r="A20" s="704" t="s">
        <v>232</v>
      </c>
      <c r="B20" s="704" t="s">
        <v>232</v>
      </c>
      <c r="C20" s="141"/>
      <c r="D20" s="141"/>
      <c r="E20" s="141"/>
      <c r="F20" s="141"/>
      <c r="G20" s="141"/>
      <c r="H20" s="141"/>
      <c r="I20" s="141"/>
      <c r="J20" s="141"/>
      <c r="K20" s="627" t="s">
        <v>232</v>
      </c>
      <c r="L20" s="141"/>
      <c r="M20" s="141"/>
      <c r="N20" s="141"/>
      <c r="O20" s="141"/>
      <c r="P20" s="141"/>
      <c r="Q20" s="141"/>
      <c r="R20" s="141"/>
      <c r="S20" s="141"/>
      <c r="T20" s="722"/>
      <c r="U20" s="141"/>
      <c r="V20" s="141"/>
      <c r="W20" s="141"/>
      <c r="X20" s="141"/>
      <c r="Y20" s="141"/>
      <c r="Z20" s="704" t="s">
        <v>232</v>
      </c>
      <c r="AA20" s="141"/>
      <c r="AB20" s="141"/>
      <c r="AC20" s="141"/>
      <c r="AD20" s="141"/>
      <c r="AE20" s="141"/>
      <c r="AF20" s="141"/>
      <c r="AG20" s="141"/>
      <c r="AH20" s="141"/>
      <c r="AI20" s="141"/>
      <c r="AJ20" s="141"/>
      <c r="AK20" s="141"/>
      <c r="AL20" s="141"/>
      <c r="AM20" s="141"/>
      <c r="AN20" s="141"/>
      <c r="AO20" s="141"/>
      <c r="AP20" s="141"/>
      <c r="AQ20" s="141"/>
      <c r="AR20" s="141"/>
      <c r="AS20" s="141"/>
      <c r="AT20" s="141"/>
      <c r="AU20" s="704" t="s">
        <v>232</v>
      </c>
      <c r="AV20" s="704" t="s">
        <v>232</v>
      </c>
      <c r="AW20" s="704" t="s">
        <v>232</v>
      </c>
      <c r="AX20" s="704" t="s">
        <v>232</v>
      </c>
      <c r="AY20" s="704" t="s">
        <v>232</v>
      </c>
      <c r="AZ20" s="704" t="s">
        <v>232</v>
      </c>
      <c r="BA20" s="704" t="s">
        <v>232</v>
      </c>
      <c r="BB20" s="704" t="s">
        <v>232</v>
      </c>
      <c r="BC20" s="704" t="s">
        <v>232</v>
      </c>
      <c r="BD20" s="704" t="s">
        <v>232</v>
      </c>
      <c r="BE20" s="704" t="s">
        <v>232</v>
      </c>
      <c r="BF20" s="896"/>
      <c r="BG20" s="896"/>
      <c r="BH20" s="896"/>
      <c r="BI20" s="704" t="s">
        <v>232</v>
      </c>
      <c r="BJ20" s="704" t="s">
        <v>232</v>
      </c>
      <c r="BK20" s="141"/>
    </row>
    <row r="21" spans="1:63" s="72" customFormat="1" ht="11.65" customHeight="1" x14ac:dyDescent="0.25">
      <c r="A21" s="704" t="s">
        <v>232</v>
      </c>
      <c r="B21" s="704" t="s">
        <v>232</v>
      </c>
      <c r="C21" s="141"/>
      <c r="D21" s="141"/>
      <c r="E21" s="141"/>
      <c r="F21" s="141"/>
      <c r="G21" s="141"/>
      <c r="H21" s="141"/>
      <c r="I21" s="141"/>
      <c r="J21" s="141"/>
      <c r="K21" s="141"/>
      <c r="L21" s="141"/>
      <c r="M21" s="141"/>
      <c r="N21" s="141"/>
      <c r="O21" s="141"/>
      <c r="P21" s="141"/>
      <c r="Q21" s="141"/>
      <c r="R21" s="141"/>
      <c r="S21" s="141"/>
      <c r="T21" s="141"/>
      <c r="U21" s="141"/>
      <c r="V21" s="141"/>
      <c r="W21" s="141"/>
      <c r="X21" s="141"/>
      <c r="Y21" s="141"/>
      <c r="Z21" s="704" t="s">
        <v>232</v>
      </c>
      <c r="AA21" s="141"/>
      <c r="AB21" s="141"/>
      <c r="AC21" s="141"/>
      <c r="AD21" s="141"/>
      <c r="AE21" s="141"/>
      <c r="AF21" s="141"/>
      <c r="AG21" s="141"/>
      <c r="AH21" s="141"/>
      <c r="AI21" s="141"/>
      <c r="AJ21" s="141"/>
      <c r="AK21" s="141"/>
      <c r="AL21" s="141"/>
      <c r="AM21" s="141"/>
      <c r="AN21" s="141"/>
      <c r="AO21" s="141"/>
      <c r="AP21" s="141"/>
      <c r="AQ21" s="141"/>
      <c r="AR21" s="141"/>
      <c r="AS21" s="141"/>
      <c r="AT21" s="141"/>
      <c r="AU21" s="704" t="s">
        <v>232</v>
      </c>
      <c r="AV21" s="704" t="s">
        <v>232</v>
      </c>
      <c r="AW21" s="704" t="s">
        <v>232</v>
      </c>
      <c r="AX21" s="704" t="s">
        <v>232</v>
      </c>
      <c r="AY21" s="704" t="s">
        <v>232</v>
      </c>
      <c r="AZ21" s="704" t="s">
        <v>232</v>
      </c>
      <c r="BA21" s="704" t="s">
        <v>232</v>
      </c>
      <c r="BB21" s="704" t="s">
        <v>232</v>
      </c>
      <c r="BC21" s="704" t="s">
        <v>232</v>
      </c>
      <c r="BD21" s="704" t="s">
        <v>232</v>
      </c>
      <c r="BE21" s="704" t="s">
        <v>232</v>
      </c>
      <c r="BF21" s="896"/>
      <c r="BG21" s="896"/>
      <c r="BH21" s="896"/>
      <c r="BI21" s="704" t="s">
        <v>232</v>
      </c>
      <c r="BJ21" s="704" t="s">
        <v>232</v>
      </c>
      <c r="BK21" s="141"/>
    </row>
    <row r="22" spans="1:63" s="72" customFormat="1" ht="11.65" customHeight="1" x14ac:dyDescent="0.25">
      <c r="A22" s="704" t="s">
        <v>232</v>
      </c>
      <c r="B22" s="704" t="s">
        <v>232</v>
      </c>
      <c r="C22" s="141"/>
      <c r="D22" s="141"/>
      <c r="E22" s="141"/>
      <c r="F22" s="141"/>
      <c r="G22" s="141"/>
      <c r="H22" s="141"/>
      <c r="I22" s="141"/>
      <c r="J22" s="141"/>
      <c r="K22" s="141"/>
      <c r="L22" s="141"/>
      <c r="M22" s="141"/>
      <c r="N22" s="141"/>
      <c r="O22" s="141"/>
      <c r="P22" s="141"/>
      <c r="Q22" s="141"/>
      <c r="R22" s="141"/>
      <c r="S22" s="141"/>
      <c r="T22" s="141"/>
      <c r="U22" s="141"/>
      <c r="V22" s="141"/>
      <c r="W22" s="141"/>
      <c r="X22" s="141"/>
      <c r="Y22" s="141"/>
      <c r="Z22" s="704" t="s">
        <v>232</v>
      </c>
      <c r="AA22" s="141"/>
      <c r="AB22" s="141"/>
      <c r="AC22" s="141"/>
      <c r="AD22" s="141"/>
      <c r="AE22" s="141"/>
      <c r="AF22" s="141"/>
      <c r="AG22" s="141"/>
      <c r="AH22" s="141"/>
      <c r="AI22" s="141"/>
      <c r="AJ22" s="141"/>
      <c r="AK22" s="141"/>
      <c r="AL22" s="141"/>
      <c r="AM22" s="141"/>
      <c r="AN22" s="141"/>
      <c r="AO22" s="141"/>
      <c r="AP22" s="141"/>
      <c r="AQ22" s="141"/>
      <c r="AR22" s="141"/>
      <c r="AS22" s="141"/>
      <c r="AT22" s="141"/>
      <c r="AU22" s="704" t="s">
        <v>232</v>
      </c>
      <c r="AV22" s="704" t="s">
        <v>232</v>
      </c>
      <c r="AW22" s="704" t="s">
        <v>232</v>
      </c>
      <c r="AX22" s="704" t="s">
        <v>232</v>
      </c>
      <c r="AY22" s="704" t="s">
        <v>232</v>
      </c>
      <c r="AZ22" s="704" t="s">
        <v>232</v>
      </c>
      <c r="BA22" s="704" t="s">
        <v>232</v>
      </c>
      <c r="BB22" s="704" t="s">
        <v>232</v>
      </c>
      <c r="BC22" s="704" t="s">
        <v>232</v>
      </c>
      <c r="BD22" s="704" t="s">
        <v>232</v>
      </c>
      <c r="BE22" s="704" t="s">
        <v>232</v>
      </c>
      <c r="BF22" s="896"/>
      <c r="BG22" s="896"/>
      <c r="BH22" s="896"/>
      <c r="BI22" s="704" t="s">
        <v>232</v>
      </c>
      <c r="BJ22" s="704" t="s">
        <v>232</v>
      </c>
      <c r="BK22" s="141"/>
    </row>
    <row r="23" spans="1:63" s="72" customFormat="1" ht="11.65" customHeight="1" x14ac:dyDescent="0.25">
      <c r="A23" s="704" t="s">
        <v>232</v>
      </c>
      <c r="B23" s="704" t="s">
        <v>232</v>
      </c>
      <c r="C23" s="141"/>
      <c r="D23" s="141"/>
      <c r="E23" s="141"/>
      <c r="F23" s="141"/>
      <c r="G23" s="141"/>
      <c r="H23" s="141"/>
      <c r="I23" s="141"/>
      <c r="J23" s="141"/>
      <c r="K23" s="141"/>
      <c r="L23" s="141"/>
      <c r="M23" s="141"/>
      <c r="N23" s="141"/>
      <c r="O23" s="141"/>
      <c r="P23" s="141"/>
      <c r="Q23" s="141"/>
      <c r="R23" s="141"/>
      <c r="S23" s="141"/>
      <c r="T23" s="141"/>
      <c r="U23" s="141"/>
      <c r="V23" s="141"/>
      <c r="W23" s="141"/>
      <c r="X23" s="141"/>
      <c r="Y23" s="141"/>
      <c r="Z23" s="704" t="s">
        <v>232</v>
      </c>
      <c r="AA23" s="141"/>
      <c r="AB23" s="141"/>
      <c r="AC23" s="141"/>
      <c r="AD23" s="141"/>
      <c r="AE23" s="141"/>
      <c r="AF23" s="141"/>
      <c r="AG23" s="141"/>
      <c r="AH23" s="141"/>
      <c r="AI23" s="141"/>
      <c r="AJ23" s="141"/>
      <c r="AK23" s="141"/>
      <c r="AL23" s="141"/>
      <c r="AM23" s="141"/>
      <c r="AN23" s="141"/>
      <c r="AO23" s="141"/>
      <c r="AP23" s="141"/>
      <c r="AQ23" s="141"/>
      <c r="AR23" s="141"/>
      <c r="AS23" s="141"/>
      <c r="AT23" s="141"/>
      <c r="AU23" s="704" t="s">
        <v>232</v>
      </c>
      <c r="AV23" s="704" t="s">
        <v>232</v>
      </c>
      <c r="AW23" s="704" t="s">
        <v>232</v>
      </c>
      <c r="AX23" s="704" t="s">
        <v>232</v>
      </c>
      <c r="AY23" s="704" t="s">
        <v>232</v>
      </c>
      <c r="AZ23" s="704" t="s">
        <v>232</v>
      </c>
      <c r="BA23" s="704" t="s">
        <v>232</v>
      </c>
      <c r="BB23" s="704" t="s">
        <v>232</v>
      </c>
      <c r="BC23" s="704" t="s">
        <v>232</v>
      </c>
      <c r="BD23" s="704" t="s">
        <v>232</v>
      </c>
      <c r="BE23" s="704" t="s">
        <v>232</v>
      </c>
      <c r="BF23" s="896"/>
      <c r="BG23" s="896"/>
      <c r="BH23" s="896"/>
      <c r="BI23" s="704" t="s">
        <v>232</v>
      </c>
      <c r="BJ23" s="704" t="s">
        <v>232</v>
      </c>
      <c r="BK23" s="141"/>
    </row>
    <row r="24" spans="1:63" s="72" customFormat="1" ht="11.65" customHeight="1" x14ac:dyDescent="0.25">
      <c r="A24" s="704" t="s">
        <v>232</v>
      </c>
      <c r="B24" s="704" t="s">
        <v>232</v>
      </c>
      <c r="C24" s="141"/>
      <c r="D24" s="141"/>
      <c r="E24" s="141"/>
      <c r="F24" s="141"/>
      <c r="G24" s="141"/>
      <c r="H24" s="141"/>
      <c r="I24" s="141"/>
      <c r="J24" s="141"/>
      <c r="K24" s="141"/>
      <c r="L24" s="141"/>
      <c r="M24" s="141"/>
      <c r="N24" s="141"/>
      <c r="O24" s="141"/>
      <c r="P24" s="141"/>
      <c r="Q24" s="141"/>
      <c r="R24" s="141"/>
      <c r="S24" s="141"/>
      <c r="T24" s="141"/>
      <c r="U24" s="141"/>
      <c r="V24" s="141"/>
      <c r="W24" s="141"/>
      <c r="X24" s="141"/>
      <c r="Y24" s="141"/>
      <c r="Z24" s="704" t="s">
        <v>232</v>
      </c>
      <c r="AA24" s="141"/>
      <c r="AB24" s="141"/>
      <c r="AC24" s="141"/>
      <c r="AD24" s="141"/>
      <c r="AE24" s="141"/>
      <c r="AF24" s="141"/>
      <c r="AG24" s="141"/>
      <c r="AH24" s="141"/>
      <c r="AI24" s="141"/>
      <c r="AJ24" s="141"/>
      <c r="AK24" s="141"/>
      <c r="AL24" s="141"/>
      <c r="AM24" s="141"/>
      <c r="AN24" s="141"/>
      <c r="AO24" s="141"/>
      <c r="AP24" s="141"/>
      <c r="AQ24" s="141"/>
      <c r="AR24" s="141"/>
      <c r="AS24" s="141"/>
      <c r="AT24" s="141"/>
      <c r="AU24" s="704" t="s">
        <v>232</v>
      </c>
      <c r="AV24" s="704" t="s">
        <v>232</v>
      </c>
      <c r="AW24" s="704" t="s">
        <v>232</v>
      </c>
      <c r="AX24" s="704" t="s">
        <v>232</v>
      </c>
      <c r="AY24" s="704" t="s">
        <v>232</v>
      </c>
      <c r="AZ24" s="704" t="s">
        <v>232</v>
      </c>
      <c r="BA24" s="704" t="s">
        <v>232</v>
      </c>
      <c r="BB24" s="704" t="s">
        <v>232</v>
      </c>
      <c r="BC24" s="704" t="s">
        <v>232</v>
      </c>
      <c r="BD24" s="704" t="s">
        <v>232</v>
      </c>
      <c r="BE24" s="704" t="s">
        <v>232</v>
      </c>
      <c r="BF24" s="896"/>
      <c r="BG24" s="896"/>
      <c r="BH24" s="896"/>
      <c r="BI24" s="704" t="s">
        <v>232</v>
      </c>
      <c r="BJ24" s="704" t="s">
        <v>232</v>
      </c>
      <c r="BK24" s="141"/>
    </row>
    <row r="25" spans="1:63" ht="12.75" customHeight="1" x14ac:dyDescent="0.25">
      <c r="A25" s="704" t="s">
        <v>232</v>
      </c>
      <c r="B25" s="704" t="s">
        <v>232</v>
      </c>
      <c r="C25" s="141"/>
      <c r="D25" s="141"/>
      <c r="E25" s="141"/>
      <c r="F25" s="141"/>
      <c r="G25" s="141"/>
      <c r="H25" s="141"/>
      <c r="I25" s="141"/>
      <c r="J25" s="141"/>
      <c r="K25" s="141"/>
      <c r="L25" s="141"/>
      <c r="M25" s="141"/>
      <c r="N25" s="141"/>
      <c r="O25" s="141"/>
      <c r="P25" s="141"/>
      <c r="Q25" s="141"/>
      <c r="R25" s="141"/>
      <c r="S25" s="141"/>
      <c r="T25" s="141"/>
      <c r="U25" s="141"/>
      <c r="V25" s="141"/>
      <c r="W25" s="141"/>
      <c r="X25" s="141"/>
      <c r="Y25" s="141"/>
      <c r="Z25" s="704" t="s">
        <v>232</v>
      </c>
      <c r="AA25" s="141"/>
      <c r="AB25" s="141"/>
      <c r="AC25" s="141"/>
      <c r="AD25" s="141"/>
      <c r="AE25" s="141"/>
      <c r="AF25" s="141"/>
      <c r="AG25" s="141"/>
      <c r="AH25" s="141"/>
      <c r="AI25" s="141"/>
      <c r="AJ25" s="141"/>
      <c r="AK25" s="141"/>
      <c r="AL25" s="141"/>
      <c r="AM25" s="141"/>
      <c r="AN25" s="141"/>
      <c r="AO25" s="141"/>
      <c r="AP25" s="141"/>
      <c r="AQ25" s="141"/>
      <c r="AR25" s="141"/>
      <c r="AS25" s="141"/>
      <c r="AT25" s="141"/>
      <c r="AU25" s="704" t="s">
        <v>232</v>
      </c>
      <c r="AV25" s="704" t="s">
        <v>232</v>
      </c>
      <c r="AW25" s="704" t="s">
        <v>232</v>
      </c>
      <c r="AX25" s="704" t="s">
        <v>232</v>
      </c>
      <c r="AY25" s="704" t="s">
        <v>232</v>
      </c>
      <c r="AZ25" s="704" t="s">
        <v>232</v>
      </c>
      <c r="BA25" s="704" t="s">
        <v>232</v>
      </c>
      <c r="BB25" s="704" t="s">
        <v>232</v>
      </c>
      <c r="BC25" s="704" t="s">
        <v>232</v>
      </c>
      <c r="BD25" s="704" t="s">
        <v>232</v>
      </c>
      <c r="BE25" s="704" t="s">
        <v>232</v>
      </c>
      <c r="BF25" s="896"/>
      <c r="BG25" s="896"/>
      <c r="BH25" s="896"/>
      <c r="BI25" s="704" t="s">
        <v>232</v>
      </c>
      <c r="BJ25" s="704" t="s">
        <v>232</v>
      </c>
      <c r="BK25" s="141"/>
    </row>
    <row r="26" spans="1:63" ht="12.75" customHeight="1" x14ac:dyDescent="0.25">
      <c r="A26" s="704" t="s">
        <v>232</v>
      </c>
      <c r="B26" s="704" t="s">
        <v>232</v>
      </c>
      <c r="C26" s="141"/>
      <c r="D26" s="141"/>
      <c r="E26" s="141"/>
      <c r="F26" s="141"/>
      <c r="G26" s="141"/>
      <c r="H26" s="141"/>
      <c r="I26" s="141"/>
      <c r="J26" s="141"/>
      <c r="K26" s="141"/>
      <c r="L26" s="141"/>
      <c r="M26" s="141"/>
      <c r="N26" s="141"/>
      <c r="O26" s="141"/>
      <c r="P26" s="141"/>
      <c r="Q26" s="141"/>
      <c r="R26" s="141"/>
      <c r="S26" s="141"/>
      <c r="T26" s="141"/>
      <c r="U26" s="141"/>
      <c r="V26" s="141"/>
      <c r="W26" s="141"/>
      <c r="X26" s="141"/>
      <c r="Y26" s="141"/>
      <c r="Z26" s="704" t="s">
        <v>232</v>
      </c>
      <c r="AA26" s="141"/>
      <c r="AB26" s="141"/>
      <c r="AC26" s="141"/>
      <c r="AD26" s="141"/>
      <c r="AE26" s="141"/>
      <c r="AF26" s="141"/>
      <c r="AG26" s="141"/>
      <c r="AH26" s="141"/>
      <c r="AI26" s="141"/>
      <c r="AJ26" s="141"/>
      <c r="AK26" s="141"/>
      <c r="AL26" s="141"/>
      <c r="AM26" s="141"/>
      <c r="AN26" s="141"/>
      <c r="AO26" s="141"/>
      <c r="AP26" s="141"/>
      <c r="AQ26" s="141"/>
      <c r="AR26" s="141"/>
      <c r="AS26" s="141"/>
      <c r="AT26" s="141"/>
      <c r="AU26" s="704" t="s">
        <v>232</v>
      </c>
      <c r="AV26" s="704" t="s">
        <v>232</v>
      </c>
      <c r="AW26" s="704" t="s">
        <v>232</v>
      </c>
      <c r="AX26" s="704" t="s">
        <v>232</v>
      </c>
      <c r="AY26" s="704" t="s">
        <v>232</v>
      </c>
      <c r="AZ26" s="704" t="s">
        <v>232</v>
      </c>
      <c r="BA26" s="704" t="s">
        <v>232</v>
      </c>
      <c r="BB26" s="704" t="s">
        <v>232</v>
      </c>
      <c r="BC26" s="704" t="s">
        <v>232</v>
      </c>
      <c r="BD26" s="704" t="s">
        <v>232</v>
      </c>
      <c r="BE26" s="704" t="s">
        <v>232</v>
      </c>
      <c r="BF26" s="704" t="s">
        <v>232</v>
      </c>
      <c r="BG26" s="704" t="s">
        <v>232</v>
      </c>
      <c r="BH26" s="704" t="s">
        <v>232</v>
      </c>
      <c r="BI26" s="704" t="s">
        <v>232</v>
      </c>
      <c r="BJ26" s="704" t="s">
        <v>232</v>
      </c>
      <c r="BK26" s="141"/>
    </row>
    <row r="27" spans="1:63" ht="12.75" customHeight="1" x14ac:dyDescent="0.25">
      <c r="A27" s="704" t="s">
        <v>232</v>
      </c>
      <c r="B27" s="704" t="s">
        <v>232</v>
      </c>
      <c r="C27" s="141"/>
      <c r="D27" s="141"/>
      <c r="E27" s="141"/>
      <c r="F27" s="141"/>
      <c r="G27" s="141"/>
      <c r="H27" s="141"/>
      <c r="I27" s="141"/>
      <c r="J27" s="141"/>
      <c r="K27" s="141"/>
      <c r="L27" s="141"/>
      <c r="M27" s="141"/>
      <c r="N27" s="141"/>
      <c r="O27" s="141"/>
      <c r="P27" s="141"/>
      <c r="Q27" s="141"/>
      <c r="R27" s="141"/>
      <c r="S27" s="141"/>
      <c r="T27" s="141"/>
      <c r="U27" s="141"/>
      <c r="V27" s="141"/>
      <c r="W27" s="141"/>
      <c r="X27" s="141"/>
      <c r="Y27" s="141"/>
      <c r="Z27" s="704" t="s">
        <v>232</v>
      </c>
      <c r="AA27" s="141"/>
      <c r="AB27" s="141"/>
      <c r="AC27" s="141"/>
      <c r="AD27" s="141"/>
      <c r="AE27" s="141"/>
      <c r="AF27" s="141"/>
      <c r="AG27" s="141"/>
      <c r="AH27" s="141"/>
      <c r="AI27" s="141"/>
      <c r="AJ27" s="141"/>
      <c r="AK27" s="141"/>
      <c r="AL27" s="141"/>
      <c r="AM27" s="141"/>
      <c r="AN27" s="141"/>
      <c r="AO27" s="141"/>
      <c r="AP27" s="141"/>
      <c r="AQ27" s="141"/>
      <c r="AR27" s="141"/>
      <c r="AS27" s="141"/>
      <c r="AT27" s="141"/>
      <c r="AU27" s="704" t="s">
        <v>232</v>
      </c>
      <c r="AV27" s="704" t="s">
        <v>232</v>
      </c>
      <c r="AW27" s="704" t="s">
        <v>232</v>
      </c>
      <c r="AX27" s="704" t="s">
        <v>232</v>
      </c>
      <c r="AY27" s="704" t="s">
        <v>232</v>
      </c>
      <c r="AZ27" s="704" t="s">
        <v>232</v>
      </c>
      <c r="BA27" s="704" t="s">
        <v>232</v>
      </c>
      <c r="BB27" s="704" t="s">
        <v>232</v>
      </c>
      <c r="BC27" s="704" t="s">
        <v>232</v>
      </c>
      <c r="BD27" s="704" t="s">
        <v>232</v>
      </c>
      <c r="BE27" s="704" t="s">
        <v>232</v>
      </c>
      <c r="BF27" s="704" t="s">
        <v>232</v>
      </c>
      <c r="BG27" s="704" t="s">
        <v>232</v>
      </c>
      <c r="BH27" s="704" t="s">
        <v>232</v>
      </c>
      <c r="BI27" s="704" t="s">
        <v>232</v>
      </c>
      <c r="BJ27" s="704" t="s">
        <v>232</v>
      </c>
      <c r="BK27" s="141"/>
    </row>
    <row r="28" spans="1:63" ht="12.75" customHeight="1" x14ac:dyDescent="0.25">
      <c r="A28" s="704" t="s">
        <v>232</v>
      </c>
      <c r="B28" s="704" t="s">
        <v>232</v>
      </c>
      <c r="C28" s="141"/>
      <c r="D28" s="141"/>
      <c r="E28" s="141"/>
      <c r="F28" s="141"/>
      <c r="G28" s="141"/>
      <c r="H28" s="141"/>
      <c r="I28" s="141"/>
      <c r="J28" s="141"/>
      <c r="K28" s="141"/>
      <c r="L28" s="141"/>
      <c r="M28" s="141"/>
      <c r="N28" s="141"/>
      <c r="O28" s="141"/>
      <c r="P28" s="141"/>
      <c r="Q28" s="141"/>
      <c r="R28" s="141"/>
      <c r="S28" s="141"/>
      <c r="T28" s="141"/>
      <c r="U28" s="141"/>
      <c r="V28" s="141"/>
      <c r="W28" s="141"/>
      <c r="X28" s="141"/>
      <c r="Y28" s="141"/>
      <c r="Z28" s="704" t="s">
        <v>232</v>
      </c>
      <c r="AA28" s="141"/>
      <c r="AB28" s="141"/>
      <c r="AC28" s="141"/>
      <c r="AD28" s="141"/>
      <c r="AE28" s="141"/>
      <c r="AF28" s="141"/>
      <c r="AG28" s="141"/>
      <c r="AH28" s="141"/>
      <c r="AI28" s="141"/>
      <c r="AJ28" s="141"/>
      <c r="AK28" s="141"/>
      <c r="AL28" s="141"/>
      <c r="AM28" s="141"/>
      <c r="AN28" s="141"/>
      <c r="AO28" s="141"/>
      <c r="AP28" s="141"/>
      <c r="AQ28" s="141"/>
      <c r="AR28" s="141"/>
      <c r="AS28" s="141"/>
      <c r="AT28" s="141"/>
      <c r="AU28" s="704" t="s">
        <v>232</v>
      </c>
      <c r="AV28" s="704" t="s">
        <v>232</v>
      </c>
      <c r="AW28" s="704" t="s">
        <v>232</v>
      </c>
      <c r="AX28" s="704" t="s">
        <v>232</v>
      </c>
      <c r="AY28" s="704" t="s">
        <v>232</v>
      </c>
      <c r="AZ28" s="704" t="s">
        <v>232</v>
      </c>
      <c r="BA28" s="704" t="s">
        <v>232</v>
      </c>
      <c r="BB28" s="704" t="s">
        <v>232</v>
      </c>
      <c r="BC28" s="704" t="s">
        <v>232</v>
      </c>
      <c r="BD28" s="704" t="s">
        <v>232</v>
      </c>
      <c r="BE28" s="704" t="s">
        <v>232</v>
      </c>
      <c r="BF28" s="704" t="s">
        <v>232</v>
      </c>
      <c r="BG28" s="704" t="s">
        <v>232</v>
      </c>
      <c r="BH28" s="704" t="s">
        <v>232</v>
      </c>
      <c r="BI28" s="704" t="s">
        <v>232</v>
      </c>
      <c r="BJ28" s="704" t="s">
        <v>232</v>
      </c>
      <c r="BK28" s="141"/>
    </row>
    <row r="29" spans="1:63" ht="12.75" customHeight="1" x14ac:dyDescent="0.25">
      <c r="A29" s="704" t="s">
        <v>232</v>
      </c>
      <c r="B29" s="704" t="s">
        <v>232</v>
      </c>
      <c r="C29" s="141"/>
      <c r="D29" s="141"/>
      <c r="E29" s="141"/>
      <c r="F29" s="141"/>
      <c r="G29" s="141"/>
      <c r="H29" s="141"/>
      <c r="I29" s="141"/>
      <c r="J29" s="141"/>
      <c r="K29" s="141"/>
      <c r="L29" s="141"/>
      <c r="M29" s="141"/>
      <c r="N29" s="141"/>
      <c r="O29" s="141"/>
      <c r="P29" s="141"/>
      <c r="Q29" s="141"/>
      <c r="R29" s="141"/>
      <c r="S29" s="141"/>
      <c r="T29" s="141"/>
      <c r="U29" s="141"/>
      <c r="V29" s="141"/>
      <c r="W29" s="141"/>
      <c r="X29" s="141"/>
      <c r="Y29" s="141"/>
      <c r="Z29" s="704" t="s">
        <v>232</v>
      </c>
      <c r="AA29" s="141"/>
      <c r="AB29" s="141"/>
      <c r="AC29" s="141"/>
      <c r="AD29" s="141"/>
      <c r="AE29" s="141"/>
      <c r="AF29" s="141"/>
      <c r="AG29" s="141"/>
      <c r="AH29" s="141"/>
      <c r="AI29" s="141"/>
      <c r="AJ29" s="141"/>
      <c r="AK29" s="141"/>
      <c r="AL29" s="141"/>
      <c r="AM29" s="141"/>
      <c r="AN29" s="141"/>
      <c r="AO29" s="141"/>
      <c r="AP29" s="141"/>
      <c r="AQ29" s="141"/>
      <c r="AR29" s="141"/>
      <c r="AS29" s="141"/>
      <c r="AT29" s="141"/>
      <c r="AU29" s="704" t="s">
        <v>232</v>
      </c>
      <c r="AV29" s="704" t="s">
        <v>232</v>
      </c>
      <c r="AW29" s="704" t="s">
        <v>232</v>
      </c>
      <c r="AX29" s="704" t="s">
        <v>232</v>
      </c>
      <c r="AY29" s="704" t="s">
        <v>232</v>
      </c>
      <c r="AZ29" s="704" t="s">
        <v>232</v>
      </c>
      <c r="BA29" s="704" t="s">
        <v>232</v>
      </c>
      <c r="BB29" s="704" t="s">
        <v>232</v>
      </c>
      <c r="BC29" s="704" t="s">
        <v>232</v>
      </c>
      <c r="BD29" s="704" t="s">
        <v>232</v>
      </c>
      <c r="BE29" s="704" t="s">
        <v>232</v>
      </c>
      <c r="BF29" s="704" t="s">
        <v>232</v>
      </c>
      <c r="BG29" s="704" t="s">
        <v>232</v>
      </c>
      <c r="BH29" s="704" t="s">
        <v>232</v>
      </c>
      <c r="BI29" s="704" t="s">
        <v>232</v>
      </c>
      <c r="BJ29" s="704" t="s">
        <v>232</v>
      </c>
      <c r="BK29" s="141"/>
    </row>
    <row r="30" spans="1:63" ht="12.75" customHeight="1" x14ac:dyDescent="0.25">
      <c r="A30" s="704" t="s">
        <v>232</v>
      </c>
      <c r="B30" s="704" t="s">
        <v>232</v>
      </c>
      <c r="C30" s="141"/>
      <c r="D30" s="141"/>
      <c r="E30" s="141"/>
      <c r="F30" s="141"/>
      <c r="G30" s="141"/>
      <c r="H30" s="141"/>
      <c r="I30" s="141"/>
      <c r="J30" s="141"/>
      <c r="K30" s="141"/>
      <c r="L30" s="141"/>
      <c r="M30" s="141"/>
      <c r="N30" s="141"/>
      <c r="O30" s="141"/>
      <c r="P30" s="141"/>
      <c r="Q30" s="141"/>
      <c r="R30" s="141"/>
      <c r="S30" s="141"/>
      <c r="T30" s="141"/>
      <c r="U30" s="141"/>
      <c r="V30" s="141"/>
      <c r="W30" s="141"/>
      <c r="X30" s="141"/>
      <c r="Y30" s="141"/>
      <c r="Z30" s="704" t="s">
        <v>232</v>
      </c>
      <c r="AA30" s="141"/>
      <c r="AB30" s="141"/>
      <c r="AC30" s="141"/>
      <c r="AD30" s="141"/>
      <c r="AE30" s="141"/>
      <c r="AF30" s="141"/>
      <c r="AG30" s="141"/>
      <c r="AH30" s="141"/>
      <c r="AI30" s="141"/>
      <c r="AJ30" s="141"/>
      <c r="AK30" s="141"/>
      <c r="AL30" s="141"/>
      <c r="AM30" s="141"/>
      <c r="AN30" s="141"/>
      <c r="AO30" s="141"/>
      <c r="AP30" s="141"/>
      <c r="AQ30" s="141"/>
      <c r="AR30" s="141"/>
      <c r="AS30" s="141"/>
      <c r="AT30" s="141"/>
      <c r="AU30" s="704" t="s">
        <v>232</v>
      </c>
      <c r="AV30" s="704" t="s">
        <v>232</v>
      </c>
      <c r="AW30" s="704" t="s">
        <v>232</v>
      </c>
      <c r="AX30" s="704" t="s">
        <v>232</v>
      </c>
      <c r="AY30" s="704" t="s">
        <v>232</v>
      </c>
      <c r="AZ30" s="704" t="s">
        <v>232</v>
      </c>
      <c r="BA30" s="704" t="s">
        <v>232</v>
      </c>
      <c r="BB30" s="704" t="s">
        <v>232</v>
      </c>
      <c r="BC30" s="704" t="s">
        <v>232</v>
      </c>
      <c r="BD30" s="704" t="s">
        <v>232</v>
      </c>
      <c r="BE30" s="704" t="s">
        <v>232</v>
      </c>
      <c r="BF30" s="704" t="s">
        <v>232</v>
      </c>
      <c r="BG30" s="704" t="s">
        <v>232</v>
      </c>
      <c r="BH30" s="704" t="s">
        <v>232</v>
      </c>
      <c r="BI30" s="704" t="s">
        <v>232</v>
      </c>
      <c r="BJ30" s="704" t="s">
        <v>232</v>
      </c>
      <c r="BK30" s="141"/>
    </row>
    <row r="31" spans="1:63" ht="12.75" customHeight="1" x14ac:dyDescent="0.25">
      <c r="A31" s="704" t="s">
        <v>232</v>
      </c>
      <c r="B31" s="704" t="s">
        <v>232</v>
      </c>
      <c r="C31" s="141"/>
      <c r="D31" s="141"/>
      <c r="E31" s="141"/>
      <c r="F31" s="141"/>
      <c r="G31" s="141"/>
      <c r="H31" s="141"/>
      <c r="I31" s="141"/>
      <c r="J31" s="141"/>
      <c r="K31" s="141"/>
      <c r="L31" s="141"/>
      <c r="M31" s="141"/>
      <c r="N31" s="141"/>
      <c r="O31" s="141"/>
      <c r="P31" s="141"/>
      <c r="Q31" s="141"/>
      <c r="R31" s="141"/>
      <c r="S31" s="141"/>
      <c r="T31" s="141"/>
      <c r="U31" s="141"/>
      <c r="V31" s="141"/>
      <c r="W31" s="141"/>
      <c r="X31" s="141"/>
      <c r="Y31" s="141"/>
      <c r="Z31" s="704" t="s">
        <v>232</v>
      </c>
      <c r="AA31" s="141"/>
      <c r="AB31" s="141"/>
      <c r="AC31" s="141"/>
      <c r="AD31" s="141"/>
      <c r="AE31" s="141"/>
      <c r="AF31" s="141"/>
      <c r="AG31" s="141"/>
      <c r="AH31" s="141"/>
      <c r="AI31" s="141"/>
      <c r="AJ31" s="141"/>
      <c r="AK31" s="141"/>
      <c r="AL31" s="141"/>
      <c r="AM31" s="141"/>
      <c r="AN31" s="141"/>
      <c r="AO31" s="141"/>
      <c r="AP31" s="141"/>
      <c r="AQ31" s="141"/>
      <c r="AR31" s="141"/>
      <c r="AS31" s="141"/>
      <c r="AT31" s="141"/>
      <c r="AU31" s="704" t="s">
        <v>232</v>
      </c>
      <c r="AV31" s="704" t="s">
        <v>232</v>
      </c>
      <c r="AW31" s="704" t="s">
        <v>232</v>
      </c>
      <c r="AX31" s="704" t="s">
        <v>232</v>
      </c>
      <c r="AY31" s="704" t="s">
        <v>232</v>
      </c>
      <c r="AZ31" s="704" t="s">
        <v>232</v>
      </c>
      <c r="BA31" s="704" t="s">
        <v>232</v>
      </c>
      <c r="BB31" s="704" t="s">
        <v>232</v>
      </c>
      <c r="BC31" s="704" t="s">
        <v>232</v>
      </c>
      <c r="BD31" s="704" t="s">
        <v>232</v>
      </c>
      <c r="BE31" s="704" t="s">
        <v>232</v>
      </c>
      <c r="BF31" s="704" t="s">
        <v>232</v>
      </c>
      <c r="BG31" s="704" t="s">
        <v>232</v>
      </c>
      <c r="BH31" s="704" t="s">
        <v>232</v>
      </c>
      <c r="BI31" s="704" t="s">
        <v>232</v>
      </c>
      <c r="BJ31" s="704" t="s">
        <v>232</v>
      </c>
      <c r="BK31" s="141"/>
    </row>
    <row r="32" spans="1:63" ht="12.75" customHeight="1" x14ac:dyDescent="0.25">
      <c r="A32" s="704" t="s">
        <v>232</v>
      </c>
      <c r="B32" s="704" t="s">
        <v>232</v>
      </c>
      <c r="C32" s="141"/>
      <c r="D32" s="141"/>
      <c r="E32" s="141"/>
      <c r="F32" s="141"/>
      <c r="G32" s="141"/>
      <c r="H32" s="141"/>
      <c r="I32" s="141"/>
      <c r="J32" s="141"/>
      <c r="K32" s="141"/>
      <c r="L32" s="141"/>
      <c r="M32" s="141"/>
      <c r="N32" s="141"/>
      <c r="O32" s="141"/>
      <c r="P32" s="141"/>
      <c r="Q32" s="141"/>
      <c r="R32" s="141"/>
      <c r="S32" s="141"/>
      <c r="T32" s="141"/>
      <c r="U32" s="141"/>
      <c r="V32" s="141"/>
      <c r="W32" s="141"/>
      <c r="X32" s="141"/>
      <c r="Y32" s="141"/>
      <c r="Z32" s="704" t="s">
        <v>232</v>
      </c>
      <c r="AA32" s="141"/>
      <c r="AB32" s="141"/>
      <c r="AC32" s="141"/>
      <c r="AD32" s="141"/>
      <c r="AE32" s="141"/>
      <c r="AF32" s="141"/>
      <c r="AG32" s="141"/>
      <c r="AH32" s="141"/>
      <c r="AI32" s="141"/>
      <c r="AJ32" s="141"/>
      <c r="AK32" s="141"/>
      <c r="AL32" s="141"/>
      <c r="AM32" s="141"/>
      <c r="AN32" s="141"/>
      <c r="AO32" s="141"/>
      <c r="AP32" s="141"/>
      <c r="AQ32" s="141"/>
      <c r="AR32" s="141"/>
      <c r="AS32" s="141"/>
      <c r="AT32" s="141"/>
      <c r="AU32" s="704" t="s">
        <v>232</v>
      </c>
      <c r="AV32" s="704" t="s">
        <v>232</v>
      </c>
      <c r="AW32" s="704" t="s">
        <v>232</v>
      </c>
      <c r="AX32" s="704" t="s">
        <v>232</v>
      </c>
      <c r="AY32" s="704" t="s">
        <v>232</v>
      </c>
      <c r="AZ32" s="704" t="s">
        <v>232</v>
      </c>
      <c r="BA32" s="704" t="s">
        <v>232</v>
      </c>
      <c r="BB32" s="704" t="s">
        <v>232</v>
      </c>
      <c r="BC32" s="704" t="s">
        <v>232</v>
      </c>
      <c r="BD32" s="704" t="s">
        <v>232</v>
      </c>
      <c r="BE32" s="704" t="s">
        <v>232</v>
      </c>
      <c r="BF32" s="704" t="s">
        <v>232</v>
      </c>
      <c r="BG32" s="704" t="s">
        <v>232</v>
      </c>
      <c r="BH32" s="704" t="s">
        <v>232</v>
      </c>
      <c r="BI32" s="704" t="s">
        <v>232</v>
      </c>
      <c r="BJ32" s="704" t="s">
        <v>232</v>
      </c>
      <c r="BK32" s="141"/>
    </row>
    <row r="33" spans="1:63" ht="12.75" customHeight="1" x14ac:dyDescent="0.25">
      <c r="A33" s="704" t="s">
        <v>232</v>
      </c>
      <c r="B33" s="704" t="s">
        <v>232</v>
      </c>
      <c r="C33" s="141"/>
      <c r="D33" s="141"/>
      <c r="E33" s="141"/>
      <c r="F33" s="141"/>
      <c r="G33" s="141"/>
      <c r="H33" s="141"/>
      <c r="I33" s="141"/>
      <c r="J33" s="141"/>
      <c r="K33" s="141"/>
      <c r="L33" s="141"/>
      <c r="M33" s="141"/>
      <c r="N33" s="141"/>
      <c r="O33" s="141"/>
      <c r="P33" s="141"/>
      <c r="Q33" s="141"/>
      <c r="R33" s="141"/>
      <c r="S33" s="141"/>
      <c r="T33" s="141"/>
      <c r="U33" s="141"/>
      <c r="V33" s="141"/>
      <c r="W33" s="141"/>
      <c r="X33" s="141"/>
      <c r="Y33" s="141"/>
      <c r="Z33" s="704" t="s">
        <v>232</v>
      </c>
      <c r="AA33" s="141"/>
      <c r="AB33" s="141"/>
      <c r="AC33" s="141"/>
      <c r="AD33" s="141"/>
      <c r="AE33" s="141"/>
      <c r="AF33" s="141"/>
      <c r="AG33" s="141"/>
      <c r="AH33" s="141"/>
      <c r="AI33" s="141"/>
      <c r="AJ33" s="141"/>
      <c r="AK33" s="141"/>
      <c r="AL33" s="141"/>
      <c r="AM33" s="141"/>
      <c r="AN33" s="141"/>
      <c r="AO33" s="141"/>
      <c r="AP33" s="141"/>
      <c r="AQ33" s="141"/>
      <c r="AR33" s="141"/>
      <c r="AS33" s="141"/>
      <c r="AT33" s="141"/>
      <c r="AU33" s="704" t="s">
        <v>232</v>
      </c>
      <c r="AV33" s="704" t="s">
        <v>232</v>
      </c>
      <c r="AW33" s="704" t="s">
        <v>232</v>
      </c>
      <c r="AX33" s="704" t="s">
        <v>232</v>
      </c>
      <c r="AY33" s="704" t="s">
        <v>232</v>
      </c>
      <c r="AZ33" s="704" t="s">
        <v>232</v>
      </c>
      <c r="BA33" s="704" t="s">
        <v>232</v>
      </c>
      <c r="BB33" s="704" t="s">
        <v>232</v>
      </c>
      <c r="BC33" s="704" t="s">
        <v>232</v>
      </c>
      <c r="BD33" s="704" t="s">
        <v>232</v>
      </c>
      <c r="BE33" s="704" t="s">
        <v>232</v>
      </c>
      <c r="BF33" s="704" t="s">
        <v>232</v>
      </c>
      <c r="BG33" s="704" t="s">
        <v>232</v>
      </c>
      <c r="BH33" s="704" t="s">
        <v>232</v>
      </c>
      <c r="BI33" s="704" t="s">
        <v>232</v>
      </c>
      <c r="BJ33" s="704" t="s">
        <v>232</v>
      </c>
      <c r="BK33" s="141"/>
    </row>
    <row r="34" spans="1:63" ht="12.75" customHeight="1" x14ac:dyDescent="0.25">
      <c r="A34" s="704" t="s">
        <v>232</v>
      </c>
      <c r="B34" s="704" t="s">
        <v>232</v>
      </c>
      <c r="C34" s="141"/>
      <c r="D34" s="141"/>
      <c r="E34" s="141"/>
      <c r="F34" s="141"/>
      <c r="G34" s="141"/>
      <c r="H34" s="141"/>
      <c r="I34" s="141"/>
      <c r="J34" s="141"/>
      <c r="K34" s="141"/>
      <c r="L34" s="141"/>
      <c r="M34" s="141"/>
      <c r="N34" s="141"/>
      <c r="O34" s="141"/>
      <c r="P34" s="141"/>
      <c r="Q34" s="141"/>
      <c r="R34" s="141"/>
      <c r="S34" s="141"/>
      <c r="T34" s="141"/>
      <c r="U34" s="141"/>
      <c r="V34" s="141"/>
      <c r="W34" s="141"/>
      <c r="X34" s="141"/>
      <c r="Y34" s="141"/>
      <c r="Z34" s="704" t="s">
        <v>232</v>
      </c>
      <c r="AA34" s="141"/>
      <c r="AB34" s="141"/>
      <c r="AC34" s="141"/>
      <c r="AD34" s="141"/>
      <c r="AE34" s="141"/>
      <c r="AF34" s="141"/>
      <c r="AG34" s="141"/>
      <c r="AH34" s="141"/>
      <c r="AI34" s="141"/>
      <c r="AJ34" s="141"/>
      <c r="AK34" s="141"/>
      <c r="AL34" s="141"/>
      <c r="AM34" s="141"/>
      <c r="AN34" s="141"/>
      <c r="AO34" s="141"/>
      <c r="AP34" s="141"/>
      <c r="AQ34" s="141"/>
      <c r="AR34" s="141"/>
      <c r="AS34" s="141"/>
      <c r="AT34" s="141"/>
      <c r="AU34" s="704" t="s">
        <v>232</v>
      </c>
      <c r="AV34" s="704" t="s">
        <v>232</v>
      </c>
      <c r="AW34" s="704" t="s">
        <v>232</v>
      </c>
      <c r="AX34" s="704" t="s">
        <v>232</v>
      </c>
      <c r="AY34" s="704" t="s">
        <v>232</v>
      </c>
      <c r="AZ34" s="704" t="s">
        <v>232</v>
      </c>
      <c r="BA34" s="704" t="s">
        <v>232</v>
      </c>
      <c r="BB34" s="704" t="s">
        <v>232</v>
      </c>
      <c r="BC34" s="704" t="s">
        <v>232</v>
      </c>
      <c r="BD34" s="704" t="s">
        <v>232</v>
      </c>
      <c r="BE34" s="704" t="s">
        <v>232</v>
      </c>
      <c r="BF34" s="704" t="s">
        <v>232</v>
      </c>
      <c r="BG34" s="704" t="s">
        <v>232</v>
      </c>
      <c r="BH34" s="704" t="s">
        <v>232</v>
      </c>
      <c r="BI34" s="704" t="s">
        <v>232</v>
      </c>
      <c r="BJ34" s="704" t="s">
        <v>232</v>
      </c>
      <c r="BK34" s="141"/>
    </row>
    <row r="35" spans="1:63" ht="12.75" customHeight="1" x14ac:dyDescent="0.25">
      <c r="A35" s="704" t="s">
        <v>232</v>
      </c>
      <c r="B35" s="704" t="s">
        <v>232</v>
      </c>
      <c r="C35" s="141"/>
      <c r="D35" s="141"/>
      <c r="E35" s="141"/>
      <c r="F35" s="141"/>
      <c r="G35" s="141"/>
      <c r="H35" s="141"/>
      <c r="I35" s="141"/>
      <c r="J35" s="141"/>
      <c r="K35" s="141"/>
      <c r="L35" s="141"/>
      <c r="M35" s="141"/>
      <c r="N35" s="141"/>
      <c r="O35" s="141"/>
      <c r="P35" s="141"/>
      <c r="Q35" s="141"/>
      <c r="R35" s="141"/>
      <c r="S35" s="141"/>
      <c r="T35" s="141"/>
      <c r="U35" s="141"/>
      <c r="V35" s="141"/>
      <c r="W35" s="141"/>
      <c r="X35" s="141"/>
      <c r="Y35" s="141"/>
      <c r="Z35" s="704" t="s">
        <v>232</v>
      </c>
      <c r="AA35" s="141"/>
      <c r="AB35" s="141"/>
      <c r="AC35" s="141"/>
      <c r="AD35" s="141"/>
      <c r="AE35" s="141"/>
      <c r="AF35" s="141"/>
      <c r="AG35" s="141"/>
      <c r="AH35" s="141"/>
      <c r="AI35" s="141"/>
      <c r="AJ35" s="141"/>
      <c r="AK35" s="141"/>
      <c r="AL35" s="141"/>
      <c r="AM35" s="141"/>
      <c r="AN35" s="141"/>
      <c r="AO35" s="141"/>
      <c r="AP35" s="141"/>
      <c r="AQ35" s="141"/>
      <c r="AR35" s="141"/>
      <c r="AS35" s="141"/>
      <c r="AT35" s="141"/>
      <c r="AU35" s="704" t="s">
        <v>232</v>
      </c>
      <c r="AV35" s="704" t="s">
        <v>232</v>
      </c>
      <c r="AW35" s="704" t="s">
        <v>232</v>
      </c>
      <c r="AX35" s="704" t="s">
        <v>232</v>
      </c>
      <c r="AY35" s="704" t="s">
        <v>232</v>
      </c>
      <c r="AZ35" s="704" t="s">
        <v>232</v>
      </c>
      <c r="BA35" s="704" t="s">
        <v>232</v>
      </c>
      <c r="BB35" s="704" t="s">
        <v>232</v>
      </c>
      <c r="BC35" s="704" t="s">
        <v>232</v>
      </c>
      <c r="BD35" s="704" t="s">
        <v>232</v>
      </c>
      <c r="BE35" s="704" t="s">
        <v>232</v>
      </c>
      <c r="BF35" s="704" t="s">
        <v>232</v>
      </c>
      <c r="BG35" s="704" t="s">
        <v>232</v>
      </c>
      <c r="BH35" s="704" t="s">
        <v>232</v>
      </c>
      <c r="BI35" s="704" t="s">
        <v>232</v>
      </c>
      <c r="BJ35" s="704" t="s">
        <v>232</v>
      </c>
      <c r="BK35" s="141"/>
    </row>
    <row r="36" spans="1:63" ht="12.75" customHeight="1" x14ac:dyDescent="0.25">
      <c r="A36" s="704" t="s">
        <v>232</v>
      </c>
      <c r="B36" s="704" t="s">
        <v>232</v>
      </c>
      <c r="C36" s="141"/>
      <c r="D36" s="141"/>
      <c r="E36" s="141"/>
      <c r="F36" s="141"/>
      <c r="G36" s="141"/>
      <c r="H36" s="141"/>
      <c r="I36" s="141"/>
      <c r="J36" s="141"/>
      <c r="K36" s="141"/>
      <c r="L36" s="141"/>
      <c r="M36" s="141"/>
      <c r="N36" s="141"/>
      <c r="O36" s="141"/>
      <c r="P36" s="141"/>
      <c r="Q36" s="141"/>
      <c r="R36" s="141"/>
      <c r="S36" s="141"/>
      <c r="T36" s="141"/>
      <c r="U36" s="141"/>
      <c r="V36" s="141"/>
      <c r="W36" s="141"/>
      <c r="X36" s="141"/>
      <c r="Y36" s="141"/>
      <c r="Z36" s="704" t="s">
        <v>232</v>
      </c>
      <c r="AA36" s="141"/>
      <c r="AB36" s="141"/>
      <c r="AC36" s="141"/>
      <c r="AD36" s="141"/>
      <c r="AE36" s="141"/>
      <c r="AF36" s="141"/>
      <c r="AG36" s="141"/>
      <c r="AH36" s="141"/>
      <c r="AI36" s="141"/>
      <c r="AJ36" s="141"/>
      <c r="AK36" s="141"/>
      <c r="AL36" s="141"/>
      <c r="AM36" s="141"/>
      <c r="AN36" s="141"/>
      <c r="AO36" s="141"/>
      <c r="AP36" s="141"/>
      <c r="AQ36" s="141"/>
      <c r="AR36" s="141"/>
      <c r="AS36" s="141"/>
      <c r="AT36" s="141"/>
      <c r="AU36" s="704" t="s">
        <v>232</v>
      </c>
      <c r="AV36" s="704" t="s">
        <v>232</v>
      </c>
      <c r="AW36" s="704" t="s">
        <v>232</v>
      </c>
      <c r="AX36" s="704" t="s">
        <v>232</v>
      </c>
      <c r="AY36" s="704" t="s">
        <v>232</v>
      </c>
      <c r="AZ36" s="704" t="s">
        <v>232</v>
      </c>
      <c r="BA36" s="704" t="s">
        <v>232</v>
      </c>
      <c r="BB36" s="704" t="s">
        <v>232</v>
      </c>
      <c r="BC36" s="704" t="s">
        <v>232</v>
      </c>
      <c r="BD36" s="704" t="s">
        <v>232</v>
      </c>
      <c r="BE36" s="704" t="s">
        <v>232</v>
      </c>
      <c r="BF36" s="704" t="s">
        <v>232</v>
      </c>
      <c r="BG36" s="704" t="s">
        <v>232</v>
      </c>
      <c r="BH36" s="704" t="s">
        <v>232</v>
      </c>
      <c r="BI36" s="704" t="s">
        <v>232</v>
      </c>
      <c r="BJ36" s="704" t="s">
        <v>232</v>
      </c>
      <c r="BK36" s="141"/>
    </row>
    <row r="37" spans="1:63" ht="12.75" customHeight="1" x14ac:dyDescent="0.25">
      <c r="A37" s="704" t="s">
        <v>232</v>
      </c>
      <c r="B37" s="704" t="s">
        <v>232</v>
      </c>
      <c r="C37" s="141"/>
      <c r="D37" s="141"/>
      <c r="E37" s="141"/>
      <c r="F37" s="141"/>
      <c r="G37" s="141"/>
      <c r="H37" s="141"/>
      <c r="I37" s="141"/>
      <c r="J37" s="141"/>
      <c r="K37" s="141"/>
      <c r="L37" s="141"/>
      <c r="M37" s="141"/>
      <c r="N37" s="141"/>
      <c r="O37" s="141"/>
      <c r="P37" s="141"/>
      <c r="Q37" s="141"/>
      <c r="R37" s="141"/>
      <c r="S37" s="141"/>
      <c r="T37" s="141"/>
      <c r="U37" s="141"/>
      <c r="V37" s="141"/>
      <c r="W37" s="141"/>
      <c r="X37" s="141"/>
      <c r="Y37" s="141"/>
      <c r="Z37" s="704" t="s">
        <v>232</v>
      </c>
      <c r="AA37" s="141"/>
      <c r="AB37" s="141"/>
      <c r="AC37" s="141"/>
      <c r="AD37" s="141"/>
      <c r="AE37" s="141"/>
      <c r="AF37" s="141"/>
      <c r="AG37" s="141"/>
      <c r="AH37" s="141"/>
      <c r="AI37" s="141"/>
      <c r="AJ37" s="141"/>
      <c r="AK37" s="141"/>
      <c r="AL37" s="141"/>
      <c r="AM37" s="141"/>
      <c r="AN37" s="141"/>
      <c r="AO37" s="141"/>
      <c r="AP37" s="141"/>
      <c r="AQ37" s="141"/>
      <c r="AR37" s="141"/>
      <c r="AS37" s="141"/>
      <c r="AT37" s="141"/>
      <c r="AU37" s="704" t="s">
        <v>232</v>
      </c>
      <c r="AV37" s="704" t="s">
        <v>232</v>
      </c>
      <c r="AW37" s="704" t="s">
        <v>232</v>
      </c>
      <c r="AX37" s="704" t="s">
        <v>232</v>
      </c>
      <c r="AY37" s="704" t="s">
        <v>232</v>
      </c>
      <c r="AZ37" s="704" t="s">
        <v>232</v>
      </c>
      <c r="BA37" s="704" t="s">
        <v>232</v>
      </c>
      <c r="BB37" s="704" t="s">
        <v>232</v>
      </c>
      <c r="BC37" s="704" t="s">
        <v>232</v>
      </c>
      <c r="BD37" s="704" t="s">
        <v>232</v>
      </c>
      <c r="BE37" s="704" t="s">
        <v>232</v>
      </c>
      <c r="BF37" s="704" t="s">
        <v>232</v>
      </c>
      <c r="BG37" s="704" t="s">
        <v>232</v>
      </c>
      <c r="BH37" s="704" t="s">
        <v>232</v>
      </c>
      <c r="BI37" s="704" t="s">
        <v>232</v>
      </c>
      <c r="BJ37" s="704" t="s">
        <v>232</v>
      </c>
      <c r="BK37" s="141"/>
    </row>
    <row r="38" spans="1:63" ht="12.75" customHeight="1" x14ac:dyDescent="0.25">
      <c r="A38" s="704" t="s">
        <v>232</v>
      </c>
      <c r="B38" s="704" t="s">
        <v>232</v>
      </c>
      <c r="C38" s="141"/>
      <c r="D38" s="141"/>
      <c r="E38" s="141"/>
      <c r="F38" s="141"/>
      <c r="G38" s="141"/>
      <c r="H38" s="141"/>
      <c r="I38" s="141"/>
      <c r="J38" s="141"/>
      <c r="K38" s="141"/>
      <c r="L38" s="141"/>
      <c r="M38" s="141"/>
      <c r="N38" s="141"/>
      <c r="O38" s="141"/>
      <c r="P38" s="141"/>
      <c r="Q38" s="141"/>
      <c r="R38" s="141"/>
      <c r="S38" s="141"/>
      <c r="T38" s="141"/>
      <c r="U38" s="141"/>
      <c r="V38" s="141"/>
      <c r="W38" s="141"/>
      <c r="X38" s="141"/>
      <c r="Y38" s="141"/>
      <c r="Z38" s="704" t="s">
        <v>232</v>
      </c>
      <c r="AA38" s="141"/>
      <c r="AB38" s="141"/>
      <c r="AC38" s="141"/>
      <c r="AD38" s="141"/>
      <c r="AE38" s="141"/>
      <c r="AF38" s="141"/>
      <c r="AG38" s="141"/>
      <c r="AH38" s="141"/>
      <c r="AI38" s="141"/>
      <c r="AJ38" s="141"/>
      <c r="AK38" s="141"/>
      <c r="AL38" s="141"/>
      <c r="AM38" s="141"/>
      <c r="AN38" s="141"/>
      <c r="AO38" s="141"/>
      <c r="AP38" s="141"/>
      <c r="AQ38" s="141"/>
      <c r="AR38" s="141"/>
      <c r="AS38" s="141"/>
      <c r="AT38" s="141"/>
      <c r="AU38" s="704" t="s">
        <v>232</v>
      </c>
      <c r="AV38" s="704" t="s">
        <v>232</v>
      </c>
      <c r="AW38" s="704" t="s">
        <v>232</v>
      </c>
      <c r="AX38" s="704" t="s">
        <v>232</v>
      </c>
      <c r="AY38" s="704" t="s">
        <v>232</v>
      </c>
      <c r="AZ38" s="704" t="s">
        <v>232</v>
      </c>
      <c r="BA38" s="704" t="s">
        <v>232</v>
      </c>
      <c r="BB38" s="704" t="s">
        <v>232</v>
      </c>
      <c r="BC38" s="704" t="s">
        <v>232</v>
      </c>
      <c r="BD38" s="704" t="s">
        <v>232</v>
      </c>
      <c r="BE38" s="704" t="s">
        <v>232</v>
      </c>
      <c r="BF38" s="704" t="s">
        <v>232</v>
      </c>
      <c r="BG38" s="704" t="s">
        <v>232</v>
      </c>
      <c r="BH38" s="704" t="s">
        <v>232</v>
      </c>
      <c r="BI38" s="704" t="s">
        <v>232</v>
      </c>
      <c r="BJ38" s="704" t="s">
        <v>232</v>
      </c>
      <c r="BK38" s="141"/>
    </row>
    <row r="39" spans="1:63" ht="12.75" customHeight="1" x14ac:dyDescent="0.25">
      <c r="A39" s="704" t="s">
        <v>232</v>
      </c>
      <c r="B39" s="704" t="s">
        <v>232</v>
      </c>
      <c r="C39" s="141"/>
      <c r="D39" s="141"/>
      <c r="E39" s="141"/>
      <c r="F39" s="141"/>
      <c r="G39" s="141"/>
      <c r="H39" s="141"/>
      <c r="I39" s="141"/>
      <c r="J39" s="141"/>
      <c r="K39" s="141"/>
      <c r="L39" s="141"/>
      <c r="M39" s="141"/>
      <c r="N39" s="141"/>
      <c r="O39" s="141"/>
      <c r="P39" s="141"/>
      <c r="Q39" s="141"/>
      <c r="R39" s="141"/>
      <c r="S39" s="141"/>
      <c r="T39" s="141"/>
      <c r="U39" s="141"/>
      <c r="V39" s="141"/>
      <c r="W39" s="141"/>
      <c r="X39" s="141"/>
      <c r="Y39" s="141"/>
      <c r="Z39" s="704" t="s">
        <v>232</v>
      </c>
      <c r="AA39" s="141"/>
      <c r="AB39" s="141"/>
      <c r="AC39" s="141"/>
      <c r="AD39" s="141"/>
      <c r="AE39" s="141"/>
      <c r="AF39" s="141"/>
      <c r="AG39" s="141"/>
      <c r="AH39" s="141"/>
      <c r="AI39" s="141"/>
      <c r="AJ39" s="141"/>
      <c r="AK39" s="141"/>
      <c r="AL39" s="141"/>
      <c r="AM39" s="141"/>
      <c r="AN39" s="141"/>
      <c r="AO39" s="141"/>
      <c r="AP39" s="141"/>
      <c r="AQ39" s="141"/>
      <c r="AR39" s="141"/>
      <c r="AS39" s="141"/>
      <c r="AT39" s="141"/>
      <c r="AU39" s="704" t="s">
        <v>232</v>
      </c>
      <c r="AV39" s="704" t="s">
        <v>232</v>
      </c>
      <c r="AW39" s="704" t="s">
        <v>232</v>
      </c>
      <c r="AX39" s="704" t="s">
        <v>232</v>
      </c>
      <c r="AY39" s="704" t="s">
        <v>232</v>
      </c>
      <c r="AZ39" s="704" t="s">
        <v>232</v>
      </c>
      <c r="BA39" s="704" t="s">
        <v>232</v>
      </c>
      <c r="BB39" s="704" t="s">
        <v>232</v>
      </c>
      <c r="BC39" s="704" t="s">
        <v>232</v>
      </c>
      <c r="BD39" s="704" t="s">
        <v>232</v>
      </c>
      <c r="BE39" s="704" t="s">
        <v>232</v>
      </c>
      <c r="BF39" s="704" t="s">
        <v>232</v>
      </c>
      <c r="BG39" s="704" t="s">
        <v>232</v>
      </c>
      <c r="BH39" s="704" t="s">
        <v>232</v>
      </c>
      <c r="BI39" s="704" t="s">
        <v>232</v>
      </c>
      <c r="BJ39" s="704" t="s">
        <v>232</v>
      </c>
      <c r="BK39" s="141"/>
    </row>
    <row r="40" spans="1:63" ht="12.75" customHeight="1" x14ac:dyDescent="0.25">
      <c r="A40" s="704" t="s">
        <v>232</v>
      </c>
      <c r="B40" s="704" t="s">
        <v>232</v>
      </c>
      <c r="C40" s="141"/>
      <c r="D40" s="141"/>
      <c r="E40" s="141"/>
      <c r="F40" s="141"/>
      <c r="G40" s="141"/>
      <c r="H40" s="141"/>
      <c r="I40" s="141"/>
      <c r="J40" s="141"/>
      <c r="K40" s="141"/>
      <c r="L40" s="141"/>
      <c r="M40" s="141"/>
      <c r="N40" s="141"/>
      <c r="O40" s="141"/>
      <c r="P40" s="141"/>
      <c r="Q40" s="141"/>
      <c r="R40" s="141"/>
      <c r="S40" s="141"/>
      <c r="T40" s="141"/>
      <c r="U40" s="141"/>
      <c r="V40" s="141"/>
      <c r="W40" s="141"/>
      <c r="X40" s="141"/>
      <c r="Y40" s="141"/>
      <c r="Z40" s="704" t="s">
        <v>232</v>
      </c>
      <c r="AA40" s="141"/>
      <c r="AB40" s="141"/>
      <c r="AC40" s="141"/>
      <c r="AD40" s="141"/>
      <c r="AE40" s="141"/>
      <c r="AF40" s="141"/>
      <c r="AG40" s="141"/>
      <c r="AH40" s="141"/>
      <c r="AI40" s="141"/>
      <c r="AJ40" s="141"/>
      <c r="AK40" s="141"/>
      <c r="AL40" s="141"/>
      <c r="AM40" s="141"/>
      <c r="AN40" s="141"/>
      <c r="AO40" s="141"/>
      <c r="AP40" s="141"/>
      <c r="AQ40" s="141"/>
      <c r="AR40" s="141"/>
      <c r="AS40" s="141"/>
      <c r="AT40" s="141"/>
      <c r="AU40" s="704" t="s">
        <v>232</v>
      </c>
      <c r="AV40" s="704" t="s">
        <v>232</v>
      </c>
      <c r="AW40" s="704" t="s">
        <v>232</v>
      </c>
      <c r="AX40" s="704" t="s">
        <v>232</v>
      </c>
      <c r="AY40" s="704" t="s">
        <v>232</v>
      </c>
      <c r="AZ40" s="704" t="s">
        <v>232</v>
      </c>
      <c r="BA40" s="704" t="s">
        <v>232</v>
      </c>
      <c r="BB40" s="704" t="s">
        <v>232</v>
      </c>
      <c r="BC40" s="704" t="s">
        <v>232</v>
      </c>
      <c r="BD40" s="704" t="s">
        <v>232</v>
      </c>
      <c r="BE40" s="704" t="s">
        <v>232</v>
      </c>
      <c r="BF40" s="704" t="s">
        <v>232</v>
      </c>
      <c r="BG40" s="704" t="s">
        <v>232</v>
      </c>
      <c r="BH40" s="704" t="s">
        <v>232</v>
      </c>
      <c r="BI40" s="704" t="s">
        <v>232</v>
      </c>
      <c r="BJ40" s="704" t="s">
        <v>232</v>
      </c>
      <c r="BK40" s="141"/>
    </row>
    <row r="41" spans="1:63" ht="12.75" customHeight="1" x14ac:dyDescent="0.25">
      <c r="A41" s="704" t="s">
        <v>232</v>
      </c>
      <c r="B41" s="704" t="s">
        <v>232</v>
      </c>
      <c r="C41" s="141"/>
      <c r="D41" s="141"/>
      <c r="E41" s="141"/>
      <c r="F41" s="141"/>
      <c r="G41" s="141"/>
      <c r="H41" s="141"/>
      <c r="I41" s="141"/>
      <c r="J41" s="141"/>
      <c r="K41" s="141"/>
      <c r="L41" s="141"/>
      <c r="M41" s="141"/>
      <c r="N41" s="141"/>
      <c r="O41" s="141"/>
      <c r="P41" s="141"/>
      <c r="Q41" s="141"/>
      <c r="R41" s="141"/>
      <c r="S41" s="141"/>
      <c r="T41" s="141"/>
      <c r="U41" s="141"/>
      <c r="V41" s="141"/>
      <c r="W41" s="141"/>
      <c r="X41" s="141"/>
      <c r="Y41" s="141"/>
      <c r="Z41" s="704" t="s">
        <v>232</v>
      </c>
      <c r="AA41" s="141"/>
      <c r="AB41" s="141"/>
      <c r="AC41" s="141"/>
      <c r="AD41" s="141"/>
      <c r="AE41" s="141"/>
      <c r="AF41" s="141"/>
      <c r="AG41" s="141"/>
      <c r="AH41" s="141"/>
      <c r="AI41" s="141"/>
      <c r="AJ41" s="141"/>
      <c r="AK41" s="141"/>
      <c r="AL41" s="141"/>
      <c r="AM41" s="141"/>
      <c r="AN41" s="141"/>
      <c r="AO41" s="141"/>
      <c r="AP41" s="141"/>
      <c r="AQ41" s="141"/>
      <c r="AR41" s="141"/>
      <c r="AS41" s="141"/>
      <c r="AT41" s="141"/>
      <c r="AU41" s="704" t="s">
        <v>232</v>
      </c>
      <c r="AV41" s="704" t="s">
        <v>232</v>
      </c>
      <c r="AW41" s="704" t="s">
        <v>232</v>
      </c>
      <c r="AX41" s="704" t="s">
        <v>232</v>
      </c>
      <c r="AY41" s="704" t="s">
        <v>232</v>
      </c>
      <c r="AZ41" s="704" t="s">
        <v>232</v>
      </c>
      <c r="BA41" s="704" t="s">
        <v>232</v>
      </c>
      <c r="BB41" s="704" t="s">
        <v>232</v>
      </c>
      <c r="BC41" s="704" t="s">
        <v>232</v>
      </c>
      <c r="BD41" s="704" t="s">
        <v>232</v>
      </c>
      <c r="BE41" s="704" t="s">
        <v>232</v>
      </c>
      <c r="BF41" s="704" t="s">
        <v>232</v>
      </c>
      <c r="BG41" s="704" t="s">
        <v>232</v>
      </c>
      <c r="BH41" s="704" t="s">
        <v>232</v>
      </c>
      <c r="BI41" s="704" t="s">
        <v>232</v>
      </c>
      <c r="BJ41" s="704" t="s">
        <v>232</v>
      </c>
      <c r="BK41" s="141"/>
    </row>
    <row r="42" spans="1:63" ht="12.75" customHeight="1" x14ac:dyDescent="0.25">
      <c r="A42" s="704" t="s">
        <v>232</v>
      </c>
      <c r="B42" s="704" t="s">
        <v>232</v>
      </c>
      <c r="C42" s="141"/>
      <c r="D42" s="141"/>
      <c r="E42" s="141"/>
      <c r="F42" s="141"/>
      <c r="G42" s="141"/>
      <c r="H42" s="141"/>
      <c r="I42" s="141"/>
      <c r="J42" s="141"/>
      <c r="K42" s="141"/>
      <c r="L42" s="141"/>
      <c r="M42" s="141"/>
      <c r="N42" s="141"/>
      <c r="O42" s="141"/>
      <c r="P42" s="141"/>
      <c r="Q42" s="141"/>
      <c r="R42" s="141"/>
      <c r="S42" s="141"/>
      <c r="T42" s="141"/>
      <c r="U42" s="141"/>
      <c r="V42" s="141"/>
      <c r="W42" s="141"/>
      <c r="X42" s="141"/>
      <c r="Y42" s="141"/>
      <c r="Z42" s="704" t="s">
        <v>232</v>
      </c>
      <c r="AA42" s="141"/>
      <c r="AB42" s="141"/>
      <c r="AC42" s="141"/>
      <c r="AD42" s="141"/>
      <c r="AE42" s="141"/>
      <c r="AF42" s="141"/>
      <c r="AG42" s="141"/>
      <c r="AH42" s="141"/>
      <c r="AI42" s="141"/>
      <c r="AJ42" s="141"/>
      <c r="AK42" s="141"/>
      <c r="AL42" s="141"/>
      <c r="AM42" s="141"/>
      <c r="AN42" s="141"/>
      <c r="AO42" s="141"/>
      <c r="AP42" s="141"/>
      <c r="AQ42" s="141"/>
      <c r="AR42" s="141"/>
      <c r="AS42" s="141"/>
      <c r="AT42" s="141"/>
      <c r="AU42" s="704" t="s">
        <v>232</v>
      </c>
      <c r="AV42" s="704" t="s">
        <v>232</v>
      </c>
      <c r="AW42" s="704" t="s">
        <v>232</v>
      </c>
      <c r="AX42" s="704" t="s">
        <v>232</v>
      </c>
      <c r="AY42" s="704" t="s">
        <v>232</v>
      </c>
      <c r="AZ42" s="704" t="s">
        <v>232</v>
      </c>
      <c r="BA42" s="704" t="s">
        <v>232</v>
      </c>
      <c r="BB42" s="704" t="s">
        <v>232</v>
      </c>
      <c r="BC42" s="704" t="s">
        <v>232</v>
      </c>
      <c r="BD42" s="704" t="s">
        <v>232</v>
      </c>
      <c r="BE42" s="704" t="s">
        <v>232</v>
      </c>
      <c r="BF42" s="704" t="s">
        <v>232</v>
      </c>
      <c r="BG42" s="704" t="s">
        <v>232</v>
      </c>
      <c r="BH42" s="704" t="s">
        <v>232</v>
      </c>
      <c r="BI42" s="704" t="s">
        <v>232</v>
      </c>
      <c r="BJ42" s="704" t="s">
        <v>232</v>
      </c>
      <c r="BK42" s="141"/>
    </row>
    <row r="43" spans="1:63" ht="12.75" customHeight="1" x14ac:dyDescent="0.25">
      <c r="A43" s="704" t="s">
        <v>232</v>
      </c>
      <c r="B43" s="704" t="s">
        <v>232</v>
      </c>
      <c r="C43" s="141"/>
      <c r="D43" s="141"/>
      <c r="E43" s="141"/>
      <c r="F43" s="141"/>
      <c r="G43" s="141"/>
      <c r="H43" s="141"/>
      <c r="I43" s="141"/>
      <c r="J43" s="141"/>
      <c r="K43" s="141"/>
      <c r="L43" s="141"/>
      <c r="M43" s="141"/>
      <c r="N43" s="141"/>
      <c r="O43" s="141"/>
      <c r="P43" s="141"/>
      <c r="Q43" s="141"/>
      <c r="R43" s="141"/>
      <c r="S43" s="141"/>
      <c r="T43" s="141"/>
      <c r="U43" s="141"/>
      <c r="V43" s="141"/>
      <c r="W43" s="141"/>
      <c r="X43" s="141"/>
      <c r="Y43" s="141"/>
      <c r="Z43" s="704" t="s">
        <v>232</v>
      </c>
      <c r="AA43" s="141"/>
      <c r="AB43" s="141"/>
      <c r="AC43" s="141"/>
      <c r="AD43" s="141"/>
      <c r="AE43" s="141"/>
      <c r="AF43" s="141"/>
      <c r="AG43" s="141"/>
      <c r="AH43" s="141"/>
      <c r="AI43" s="141"/>
      <c r="AJ43" s="141"/>
      <c r="AK43" s="141"/>
      <c r="AL43" s="141"/>
      <c r="AM43" s="141"/>
      <c r="AN43" s="141"/>
      <c r="AO43" s="141"/>
      <c r="AP43" s="141"/>
      <c r="AQ43" s="141"/>
      <c r="AR43" s="141"/>
      <c r="AS43" s="141"/>
      <c r="AT43" s="141"/>
      <c r="AU43" s="704" t="s">
        <v>232</v>
      </c>
      <c r="AV43" s="704" t="s">
        <v>232</v>
      </c>
      <c r="AW43" s="704" t="s">
        <v>232</v>
      </c>
      <c r="AX43" s="704" t="s">
        <v>232</v>
      </c>
      <c r="AY43" s="704" t="s">
        <v>232</v>
      </c>
      <c r="AZ43" s="704" t="s">
        <v>232</v>
      </c>
      <c r="BA43" s="704" t="s">
        <v>232</v>
      </c>
      <c r="BB43" s="704" t="s">
        <v>232</v>
      </c>
      <c r="BC43" s="704" t="s">
        <v>232</v>
      </c>
      <c r="BD43" s="704" t="s">
        <v>232</v>
      </c>
      <c r="BE43" s="704" t="s">
        <v>232</v>
      </c>
      <c r="BF43" s="704" t="s">
        <v>232</v>
      </c>
      <c r="BG43" s="704" t="s">
        <v>232</v>
      </c>
      <c r="BH43" s="704" t="s">
        <v>232</v>
      </c>
      <c r="BI43" s="704" t="s">
        <v>232</v>
      </c>
      <c r="BJ43" s="704" t="s">
        <v>232</v>
      </c>
      <c r="BK43" s="141"/>
    </row>
    <row r="44" spans="1:63" ht="12.75" customHeight="1" x14ac:dyDescent="0.25">
      <c r="A44" s="704" t="s">
        <v>232</v>
      </c>
      <c r="B44" s="704" t="s">
        <v>232</v>
      </c>
      <c r="C44" s="141"/>
      <c r="D44" s="141"/>
      <c r="E44" s="141"/>
      <c r="F44" s="141"/>
      <c r="G44" s="141"/>
      <c r="H44" s="141"/>
      <c r="I44" s="141"/>
      <c r="J44" s="141"/>
      <c r="K44" s="141"/>
      <c r="L44" s="141"/>
      <c r="M44" s="141"/>
      <c r="N44" s="141"/>
      <c r="O44" s="141"/>
      <c r="P44" s="141"/>
      <c r="Q44" s="141"/>
      <c r="R44" s="141"/>
      <c r="S44" s="141"/>
      <c r="T44" s="141"/>
      <c r="U44" s="141"/>
      <c r="V44" s="141"/>
      <c r="W44" s="141"/>
      <c r="X44" s="141"/>
      <c r="Y44" s="141"/>
      <c r="Z44" s="704" t="s">
        <v>232</v>
      </c>
      <c r="AA44" s="141"/>
      <c r="AB44" s="141"/>
      <c r="AC44" s="141"/>
      <c r="AD44" s="141"/>
      <c r="AE44" s="141"/>
      <c r="AF44" s="141"/>
      <c r="AG44" s="141"/>
      <c r="AH44" s="141"/>
      <c r="AI44" s="141"/>
      <c r="AJ44" s="141"/>
      <c r="AK44" s="141"/>
      <c r="AL44" s="141"/>
      <c r="AM44" s="141"/>
      <c r="AN44" s="141"/>
      <c r="AO44" s="141"/>
      <c r="AP44" s="141"/>
      <c r="AQ44" s="141"/>
      <c r="AR44" s="141"/>
      <c r="AS44" s="141"/>
      <c r="AT44" s="141"/>
      <c r="AU44" s="704" t="s">
        <v>232</v>
      </c>
      <c r="AV44" s="704" t="s">
        <v>232</v>
      </c>
      <c r="AW44" s="704" t="s">
        <v>232</v>
      </c>
      <c r="AX44" s="704" t="s">
        <v>232</v>
      </c>
      <c r="AY44" s="704" t="s">
        <v>232</v>
      </c>
      <c r="AZ44" s="704" t="s">
        <v>232</v>
      </c>
      <c r="BA44" s="704" t="s">
        <v>232</v>
      </c>
      <c r="BB44" s="704" t="s">
        <v>232</v>
      </c>
      <c r="BC44" s="704" t="s">
        <v>232</v>
      </c>
      <c r="BD44" s="704" t="s">
        <v>232</v>
      </c>
      <c r="BE44" s="704" t="s">
        <v>232</v>
      </c>
      <c r="BF44" s="704" t="s">
        <v>232</v>
      </c>
      <c r="BG44" s="704" t="s">
        <v>232</v>
      </c>
      <c r="BH44" s="704" t="s">
        <v>232</v>
      </c>
      <c r="BI44" s="704" t="s">
        <v>232</v>
      </c>
      <c r="BJ44" s="704" t="s">
        <v>232</v>
      </c>
      <c r="BK44" s="141"/>
    </row>
    <row r="45" spans="1:63" ht="12.75" customHeight="1" x14ac:dyDescent="0.25">
      <c r="A45" s="704" t="s">
        <v>232</v>
      </c>
      <c r="B45" s="704" t="s">
        <v>232</v>
      </c>
      <c r="C45" s="141"/>
      <c r="D45" s="141"/>
      <c r="E45" s="141"/>
      <c r="F45" s="141"/>
      <c r="G45" s="141"/>
      <c r="H45" s="141"/>
      <c r="I45" s="141"/>
      <c r="J45" s="141"/>
      <c r="K45" s="141"/>
      <c r="L45" s="141"/>
      <c r="M45" s="141"/>
      <c r="N45" s="141"/>
      <c r="O45" s="141"/>
      <c r="P45" s="141"/>
      <c r="Q45" s="141"/>
      <c r="R45" s="141"/>
      <c r="S45" s="141"/>
      <c r="T45" s="141"/>
      <c r="U45" s="141"/>
      <c r="V45" s="141"/>
      <c r="W45" s="141"/>
      <c r="X45" s="141"/>
      <c r="Y45" s="141"/>
      <c r="Z45" s="704" t="s">
        <v>232</v>
      </c>
      <c r="AA45" s="141"/>
      <c r="AB45" s="141"/>
      <c r="AC45" s="141"/>
      <c r="AD45" s="141"/>
      <c r="AE45" s="141"/>
      <c r="AF45" s="141"/>
      <c r="AG45" s="141"/>
      <c r="AH45" s="141"/>
      <c r="AI45" s="141"/>
      <c r="AJ45" s="141"/>
      <c r="AK45" s="141"/>
      <c r="AL45" s="141"/>
      <c r="AM45" s="141"/>
      <c r="AN45" s="141"/>
      <c r="AO45" s="141"/>
      <c r="AP45" s="141"/>
      <c r="AQ45" s="141"/>
      <c r="AR45" s="141"/>
      <c r="AS45" s="141"/>
      <c r="AT45" s="141"/>
      <c r="AU45" s="704" t="s">
        <v>232</v>
      </c>
      <c r="AV45" s="704" t="s">
        <v>232</v>
      </c>
      <c r="AW45" s="704" t="s">
        <v>232</v>
      </c>
      <c r="AX45" s="704" t="s">
        <v>232</v>
      </c>
      <c r="AY45" s="704" t="s">
        <v>232</v>
      </c>
      <c r="AZ45" s="704" t="s">
        <v>232</v>
      </c>
      <c r="BA45" s="704" t="s">
        <v>232</v>
      </c>
      <c r="BB45" s="704" t="s">
        <v>232</v>
      </c>
      <c r="BC45" s="704" t="s">
        <v>232</v>
      </c>
      <c r="BD45" s="704" t="s">
        <v>232</v>
      </c>
      <c r="BE45" s="704" t="s">
        <v>232</v>
      </c>
      <c r="BF45" s="704" t="s">
        <v>232</v>
      </c>
      <c r="BG45" s="704" t="s">
        <v>232</v>
      </c>
      <c r="BH45" s="704" t="s">
        <v>232</v>
      </c>
      <c r="BI45" s="704" t="s">
        <v>232</v>
      </c>
      <c r="BJ45" s="704" t="s">
        <v>232</v>
      </c>
      <c r="BK45" s="141"/>
    </row>
    <row r="46" spans="1:63" ht="12.75" customHeight="1" x14ac:dyDescent="0.25">
      <c r="A46" s="704" t="s">
        <v>232</v>
      </c>
      <c r="B46" s="704" t="s">
        <v>232</v>
      </c>
      <c r="C46" s="141"/>
      <c r="D46" s="141"/>
      <c r="E46" s="141"/>
      <c r="F46" s="141"/>
      <c r="G46" s="141"/>
      <c r="H46" s="141"/>
      <c r="I46" s="141"/>
      <c r="J46" s="141"/>
      <c r="K46" s="141"/>
      <c r="L46" s="141"/>
      <c r="M46" s="141"/>
      <c r="N46" s="141"/>
      <c r="O46" s="141"/>
      <c r="P46" s="141"/>
      <c r="Q46" s="141"/>
      <c r="R46" s="141"/>
      <c r="S46" s="141"/>
      <c r="T46" s="141"/>
      <c r="U46" s="141"/>
      <c r="V46" s="141"/>
      <c r="W46" s="141"/>
      <c r="X46" s="141"/>
      <c r="Y46" s="141"/>
      <c r="Z46" s="704" t="s">
        <v>232</v>
      </c>
      <c r="AA46" s="141"/>
      <c r="AB46" s="141"/>
      <c r="AC46" s="141"/>
      <c r="AD46" s="141"/>
      <c r="AE46" s="141"/>
      <c r="AF46" s="141"/>
      <c r="AG46" s="141"/>
      <c r="AH46" s="141"/>
      <c r="AI46" s="141"/>
      <c r="AJ46" s="141"/>
      <c r="AK46" s="141"/>
      <c r="AL46" s="141"/>
      <c r="AM46" s="141"/>
      <c r="AN46" s="141"/>
      <c r="AO46" s="141"/>
      <c r="AP46" s="141"/>
      <c r="AQ46" s="141"/>
      <c r="AR46" s="141"/>
      <c r="AS46" s="141"/>
      <c r="AT46" s="141"/>
      <c r="AU46" s="704" t="s">
        <v>232</v>
      </c>
      <c r="AV46" s="704" t="s">
        <v>232</v>
      </c>
      <c r="AW46" s="704" t="s">
        <v>232</v>
      </c>
      <c r="AX46" s="704" t="s">
        <v>232</v>
      </c>
      <c r="AY46" s="704" t="s">
        <v>232</v>
      </c>
      <c r="AZ46" s="704" t="s">
        <v>232</v>
      </c>
      <c r="BA46" s="704" t="s">
        <v>232</v>
      </c>
      <c r="BB46" s="704" t="s">
        <v>232</v>
      </c>
      <c r="BC46" s="704" t="s">
        <v>232</v>
      </c>
      <c r="BD46" s="704" t="s">
        <v>232</v>
      </c>
      <c r="BE46" s="704" t="s">
        <v>232</v>
      </c>
      <c r="BF46" s="704" t="s">
        <v>232</v>
      </c>
      <c r="BG46" s="704" t="s">
        <v>232</v>
      </c>
      <c r="BH46" s="704" t="s">
        <v>232</v>
      </c>
      <c r="BI46" s="704" t="s">
        <v>232</v>
      </c>
      <c r="BJ46" s="704" t="s">
        <v>232</v>
      </c>
      <c r="BK46" s="141"/>
    </row>
    <row r="47" spans="1:63" ht="12.75" customHeight="1" x14ac:dyDescent="0.25">
      <c r="A47" s="704" t="s">
        <v>232</v>
      </c>
      <c r="B47" s="704" t="s">
        <v>232</v>
      </c>
      <c r="C47" s="141"/>
      <c r="D47" s="141"/>
      <c r="E47" s="141"/>
      <c r="F47" s="141"/>
      <c r="G47" s="141"/>
      <c r="H47" s="141"/>
      <c r="I47" s="141"/>
      <c r="J47" s="141"/>
      <c r="K47" s="141"/>
      <c r="L47" s="141"/>
      <c r="M47" s="141"/>
      <c r="N47" s="141"/>
      <c r="O47" s="141"/>
      <c r="P47" s="141"/>
      <c r="Q47" s="141"/>
      <c r="R47" s="141"/>
      <c r="S47" s="141"/>
      <c r="T47" s="141"/>
      <c r="U47" s="141"/>
      <c r="V47" s="141"/>
      <c r="W47" s="141"/>
      <c r="X47" s="141"/>
      <c r="Y47" s="141"/>
      <c r="Z47" s="704" t="s">
        <v>232</v>
      </c>
      <c r="AA47" s="141"/>
      <c r="AB47" s="141"/>
      <c r="AC47" s="141"/>
      <c r="AD47" s="141"/>
      <c r="AE47" s="141"/>
      <c r="AF47" s="141"/>
      <c r="AG47" s="141"/>
      <c r="AH47" s="141"/>
      <c r="AI47" s="141"/>
      <c r="AJ47" s="141"/>
      <c r="AK47" s="141"/>
      <c r="AL47" s="141"/>
      <c r="AM47" s="141"/>
      <c r="AN47" s="141"/>
      <c r="AO47" s="141"/>
      <c r="AP47" s="141"/>
      <c r="AQ47" s="141"/>
      <c r="AR47" s="141"/>
      <c r="AS47" s="141"/>
      <c r="AT47" s="141"/>
      <c r="AU47" s="704" t="s">
        <v>232</v>
      </c>
      <c r="AV47" s="704" t="s">
        <v>232</v>
      </c>
      <c r="AW47" s="704" t="s">
        <v>232</v>
      </c>
      <c r="AX47" s="704" t="s">
        <v>232</v>
      </c>
      <c r="AY47" s="704" t="s">
        <v>232</v>
      </c>
      <c r="AZ47" s="704" t="s">
        <v>232</v>
      </c>
      <c r="BA47" s="704" t="s">
        <v>232</v>
      </c>
      <c r="BB47" s="704" t="s">
        <v>232</v>
      </c>
      <c r="BC47" s="704" t="s">
        <v>232</v>
      </c>
      <c r="BD47" s="704" t="s">
        <v>232</v>
      </c>
      <c r="BE47" s="704" t="s">
        <v>232</v>
      </c>
      <c r="BF47" s="704" t="s">
        <v>232</v>
      </c>
      <c r="BG47" s="704" t="s">
        <v>232</v>
      </c>
      <c r="BH47" s="704" t="s">
        <v>232</v>
      </c>
      <c r="BI47" s="704" t="s">
        <v>232</v>
      </c>
      <c r="BJ47" s="704" t="s">
        <v>232</v>
      </c>
      <c r="BK47" s="141"/>
    </row>
    <row r="48" spans="1:63" ht="12.75" customHeight="1" x14ac:dyDescent="0.25">
      <c r="A48" s="141"/>
      <c r="B48" s="141"/>
      <c r="C48" s="141"/>
      <c r="D48" s="141"/>
      <c r="E48" s="141"/>
      <c r="F48" s="141"/>
      <c r="G48" s="141"/>
      <c r="H48" s="141"/>
      <c r="I48" s="141"/>
      <c r="J48" s="141"/>
      <c r="K48" s="141"/>
      <c r="L48" s="141"/>
      <c r="M48" s="141"/>
      <c r="N48" s="141"/>
      <c r="O48" s="141"/>
      <c r="P48" s="141"/>
      <c r="Q48" s="141"/>
      <c r="R48" s="141"/>
      <c r="S48" s="141"/>
      <c r="T48" s="141"/>
      <c r="U48" s="141"/>
      <c r="V48" s="141"/>
      <c r="W48" s="141"/>
      <c r="X48" s="141"/>
      <c r="Y48" s="141"/>
      <c r="Z48" s="704" t="s">
        <v>232</v>
      </c>
      <c r="AA48" s="704" t="s">
        <v>232</v>
      </c>
      <c r="AB48" s="704" t="s">
        <v>232</v>
      </c>
      <c r="AC48" s="704" t="s">
        <v>232</v>
      </c>
      <c r="AD48" s="704" t="s">
        <v>232</v>
      </c>
      <c r="AE48" s="704" t="s">
        <v>232</v>
      </c>
      <c r="AF48" s="704" t="s">
        <v>232</v>
      </c>
      <c r="AG48" s="704" t="s">
        <v>232</v>
      </c>
      <c r="AH48" s="704" t="s">
        <v>232</v>
      </c>
      <c r="AI48" s="704" t="s">
        <v>232</v>
      </c>
      <c r="AJ48" s="704" t="s">
        <v>232</v>
      </c>
      <c r="AK48" s="704" t="s">
        <v>232</v>
      </c>
      <c r="AL48" s="704" t="s">
        <v>232</v>
      </c>
      <c r="AM48" s="704" t="s">
        <v>232</v>
      </c>
      <c r="AN48" s="704" t="s">
        <v>232</v>
      </c>
      <c r="AO48" s="704" t="s">
        <v>232</v>
      </c>
      <c r="AP48" s="704" t="s">
        <v>232</v>
      </c>
      <c r="AQ48" s="704" t="s">
        <v>232</v>
      </c>
      <c r="AR48" s="704" t="s">
        <v>232</v>
      </c>
      <c r="AS48" s="141"/>
      <c r="AT48" s="704" t="s">
        <v>232</v>
      </c>
      <c r="AU48" s="704" t="s">
        <v>232</v>
      </c>
      <c r="AV48" s="704" t="s">
        <v>232</v>
      </c>
      <c r="AW48" s="704" t="s">
        <v>232</v>
      </c>
      <c r="AX48" s="141"/>
      <c r="AY48" s="141"/>
      <c r="AZ48" s="141"/>
      <c r="BA48" s="141"/>
      <c r="BB48" s="141"/>
      <c r="BC48" s="141"/>
      <c r="BD48" s="141"/>
      <c r="BE48" s="141"/>
      <c r="BF48" s="141"/>
      <c r="BG48" s="141"/>
      <c r="BH48" s="141"/>
      <c r="BI48" s="141"/>
      <c r="BJ48" s="141"/>
      <c r="BK48" s="141"/>
    </row>
    <row r="49" spans="1:63" ht="12.75" customHeight="1" x14ac:dyDescent="0.25">
      <c r="A49" s="141"/>
      <c r="B49" s="141"/>
      <c r="C49" s="141"/>
      <c r="D49" s="141"/>
      <c r="E49" s="141"/>
      <c r="F49" s="141"/>
      <c r="G49" s="141"/>
      <c r="H49" s="141"/>
      <c r="I49" s="141"/>
      <c r="J49" s="141"/>
      <c r="K49" s="141"/>
      <c r="L49" s="141"/>
      <c r="M49" s="141"/>
      <c r="N49" s="141"/>
      <c r="O49" s="141"/>
      <c r="P49" s="141"/>
      <c r="Q49" s="141"/>
      <c r="R49" s="141"/>
      <c r="S49" s="141"/>
      <c r="T49" s="141"/>
      <c r="U49" s="141"/>
      <c r="V49" s="141"/>
      <c r="W49" s="141"/>
      <c r="X49" s="141"/>
      <c r="Y49" s="141"/>
      <c r="Z49" s="704" t="s">
        <v>232</v>
      </c>
      <c r="AA49" s="704" t="s">
        <v>232</v>
      </c>
      <c r="AB49" s="704" t="s">
        <v>232</v>
      </c>
      <c r="AC49" s="704" t="s">
        <v>232</v>
      </c>
      <c r="AD49" s="704" t="s">
        <v>232</v>
      </c>
      <c r="AE49" s="704" t="s">
        <v>232</v>
      </c>
      <c r="AF49" s="704" t="s">
        <v>232</v>
      </c>
      <c r="AG49" s="704" t="s">
        <v>232</v>
      </c>
      <c r="AH49" s="704" t="s">
        <v>232</v>
      </c>
      <c r="AI49" s="704" t="s">
        <v>232</v>
      </c>
      <c r="AJ49" s="704" t="s">
        <v>232</v>
      </c>
      <c r="AK49" s="704" t="s">
        <v>232</v>
      </c>
      <c r="AL49" s="704" t="s">
        <v>232</v>
      </c>
      <c r="AM49" s="704" t="s">
        <v>232</v>
      </c>
      <c r="AN49" s="704" t="s">
        <v>232</v>
      </c>
      <c r="AO49" s="704" t="s">
        <v>232</v>
      </c>
      <c r="AP49" s="704" t="s">
        <v>232</v>
      </c>
      <c r="AQ49" s="704" t="s">
        <v>232</v>
      </c>
      <c r="AR49" s="704" t="s">
        <v>232</v>
      </c>
      <c r="AS49" s="141"/>
      <c r="AT49" s="704" t="s">
        <v>232</v>
      </c>
      <c r="AU49" s="704" t="s">
        <v>232</v>
      </c>
      <c r="AV49" s="704" t="s">
        <v>232</v>
      </c>
      <c r="AW49" s="704" t="s">
        <v>232</v>
      </c>
      <c r="AX49" s="141"/>
      <c r="AY49" s="141"/>
      <c r="AZ49" s="141"/>
      <c r="BA49" s="141"/>
      <c r="BB49" s="141"/>
      <c r="BC49" s="141"/>
      <c r="BD49" s="141"/>
      <c r="BE49" s="141"/>
      <c r="BF49" s="141"/>
      <c r="BG49" s="141"/>
      <c r="BH49" s="141"/>
      <c r="BI49" s="141"/>
      <c r="BJ49" s="141"/>
      <c r="BK49" s="141"/>
    </row>
  </sheetData>
  <sheetProtection selectLockedCells="1" selectUnlockedCells="1"/>
  <mergeCells count="56">
    <mergeCell ref="AJ11:AJ12"/>
    <mergeCell ref="AK11:AQ11"/>
    <mergeCell ref="BF19:BH25"/>
    <mergeCell ref="AC11:AC12"/>
    <mergeCell ref="AD11:AD12"/>
    <mergeCell ref="AE11:AE12"/>
    <mergeCell ref="AF11:AH11"/>
    <mergeCell ref="AI11:AI12"/>
    <mergeCell ref="V11:V12"/>
    <mergeCell ref="W11:W12"/>
    <mergeCell ref="X11:Y11"/>
    <mergeCell ref="B2:B5"/>
    <mergeCell ref="AV6:BJ6"/>
    <mergeCell ref="AK7:AL7"/>
    <mergeCell ref="AM7:AT7"/>
    <mergeCell ref="AU7:BJ8"/>
    <mergeCell ref="B8:C8"/>
    <mergeCell ref="D8:AL8"/>
    <mergeCell ref="AN8:AT8"/>
    <mergeCell ref="B9:AT9"/>
    <mergeCell ref="AU9:BJ9"/>
    <mergeCell ref="Z11:Z12"/>
    <mergeCell ref="AA11:AA12"/>
    <mergeCell ref="AB11:AB12"/>
    <mergeCell ref="AT11:AT12"/>
    <mergeCell ref="AU11:AX11"/>
    <mergeCell ref="AY11:BB11"/>
    <mergeCell ref="B10:D10"/>
    <mergeCell ref="E10:T10"/>
    <mergeCell ref="U10:AT10"/>
    <mergeCell ref="AU10:BJ10"/>
    <mergeCell ref="B11:B12"/>
    <mergeCell ref="C11:C12"/>
    <mergeCell ref="D11:D12"/>
    <mergeCell ref="E11:G11"/>
    <mergeCell ref="H11:J11"/>
    <mergeCell ref="K11:M11"/>
    <mergeCell ref="N11:P11"/>
    <mergeCell ref="Q11:S11"/>
    <mergeCell ref="U11:U12"/>
    <mergeCell ref="BC11:BF11"/>
    <mergeCell ref="BG11:BJ11"/>
    <mergeCell ref="C2:Q4"/>
    <mergeCell ref="R2:AI4"/>
    <mergeCell ref="AJ2:AU2"/>
    <mergeCell ref="AJ3:AU3"/>
    <mergeCell ref="AJ4:AU4"/>
    <mergeCell ref="C5:Q6"/>
    <mergeCell ref="R5:AI6"/>
    <mergeCell ref="AJ5:AU6"/>
    <mergeCell ref="B7:C7"/>
    <mergeCell ref="D7:Z7"/>
    <mergeCell ref="AA7:AB7"/>
    <mergeCell ref="AC7:AJ7"/>
    <mergeCell ref="AR11:AR12"/>
    <mergeCell ref="AS11:AS12"/>
  </mergeCells>
  <dataValidations count="1">
    <dataValidation operator="equal" allowBlank="1" showErrorMessage="1" sqref="AK7">
      <formula1>0</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errorStyle="information" operator="equal" showInputMessage="1" showErrorMessage="1" prompt="Escoja el Proceso del Menú desplegable">
          <x14:formula1>
            <xm:f>'C:\Users\luis.arias\Downloads\[F-DS-524_V.xlsx]datos'!#REF!</xm:f>
          </x14:formula1>
          <xm:sqref>D7:Z7</xm:sqref>
        </x14:dataValidation>
        <x14:dataValidation type="list" allowBlank="1" showInputMessage="1" showErrorMessage="1">
          <x14:formula1>
            <xm:f>'C:\Users\luis.arias\Downloads\[F-DS-524_V.xlsx]datos'!#REF!</xm:f>
          </x14:formula1>
          <xm:sqref>AM7:AT7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K49"/>
  <sheetViews>
    <sheetView showGridLines="0" topLeftCell="AT1" zoomScale="70" zoomScaleNormal="70" workbookViewId="0">
      <selection activeCell="AV2" sqref="AV2:BJ6"/>
    </sheetView>
  </sheetViews>
  <sheetFormatPr baseColWidth="10" defaultColWidth="20.5703125" defaultRowHeight="12.75" customHeight="1" x14ac:dyDescent="0.25"/>
  <cols>
    <col min="1" max="1" width="2" style="23" customWidth="1"/>
    <col min="2" max="2" width="10" style="23" customWidth="1"/>
    <col min="3" max="3" width="57.28515625" style="59" customWidth="1"/>
    <col min="4" max="4" width="12.140625" style="23" customWidth="1"/>
    <col min="5" max="6" width="11.42578125" style="23" customWidth="1"/>
    <col min="7" max="7" width="19.7109375" style="23" customWidth="1"/>
    <col min="8" max="20" width="11.42578125" style="23" customWidth="1"/>
    <col min="21" max="21" width="47.42578125" style="59" customWidth="1"/>
    <col min="22" max="22" width="67.42578125" style="59" customWidth="1"/>
    <col min="23" max="23" width="21.28515625" style="23" customWidth="1"/>
    <col min="24" max="25" width="21.85546875" style="23" customWidth="1"/>
    <col min="26" max="26" width="21.28515625" style="72" customWidth="1"/>
    <col min="27" max="27" width="21.42578125" style="72" customWidth="1"/>
    <col min="28" max="28" width="20.85546875" style="72" customWidth="1"/>
    <col min="29" max="29" width="21.28515625" style="72" customWidth="1"/>
    <col min="30" max="30" width="21" style="72" customWidth="1"/>
    <col min="31" max="31" width="21.42578125" style="72" customWidth="1"/>
    <col min="32" max="34" width="15.140625" style="72" customWidth="1"/>
    <col min="35" max="36" width="19.85546875" style="72" customWidth="1"/>
    <col min="37" max="43" width="47" style="73" customWidth="1"/>
    <col min="44" max="46" width="22.85546875" style="72" customWidth="1"/>
    <col min="47" max="47" width="33.5703125" style="72" customWidth="1"/>
    <col min="48" max="48" width="23.42578125" style="72" customWidth="1"/>
    <col min="49" max="49" width="64.85546875" style="72" customWidth="1"/>
    <col min="50" max="50" width="44.5703125" style="23" customWidth="1"/>
    <col min="51" max="54" width="20.5703125" style="23" customWidth="1"/>
    <col min="55" max="55" width="8.7109375" style="23" customWidth="1"/>
    <col min="56" max="56" width="9" style="23" customWidth="1"/>
    <col min="57" max="57" width="39" style="23" customWidth="1"/>
    <col min="58" max="58" width="32.140625" style="23" customWidth="1"/>
    <col min="59" max="59" width="17" style="23" customWidth="1"/>
    <col min="60" max="60" width="16" style="23" customWidth="1"/>
    <col min="61" max="61" width="51.5703125" style="23" customWidth="1"/>
    <col min="62" max="62" width="36" style="23" customWidth="1"/>
    <col min="63" max="247" width="20.5703125" style="23" customWidth="1"/>
    <col min="248" max="16384" width="20.5703125" style="23"/>
  </cols>
  <sheetData>
    <row r="1" spans="1:63" s="21" customFormat="1" ht="6" customHeight="1" thickBot="1" x14ac:dyDescent="0.3">
      <c r="C1" s="22"/>
      <c r="U1" s="22"/>
      <c r="V1" s="22"/>
      <c r="Z1" s="61"/>
      <c r="AA1" s="61"/>
      <c r="AB1" s="61"/>
      <c r="AC1" s="61"/>
      <c r="AD1" s="61"/>
      <c r="AE1" s="61"/>
      <c r="AF1" s="61"/>
      <c r="AG1" s="61"/>
      <c r="AH1" s="61"/>
      <c r="AI1" s="61"/>
      <c r="AJ1" s="61"/>
      <c r="AK1" s="62"/>
      <c r="AL1" s="62"/>
      <c r="AM1" s="62"/>
      <c r="AN1" s="62"/>
      <c r="AO1" s="62"/>
      <c r="AP1" s="62"/>
      <c r="AQ1" s="62"/>
      <c r="AR1" s="61"/>
      <c r="AS1" s="61"/>
      <c r="AT1" s="61"/>
      <c r="AU1" s="61"/>
      <c r="AV1" s="61"/>
      <c r="AW1" s="61"/>
    </row>
    <row r="2" spans="1:63" s="779" customFormat="1" ht="15.75" customHeight="1" thickBot="1" x14ac:dyDescent="0.3">
      <c r="A2" s="776"/>
      <c r="B2" s="836" t="s">
        <v>232</v>
      </c>
      <c r="C2" s="839" t="s">
        <v>41</v>
      </c>
      <c r="D2" s="840"/>
      <c r="E2" s="840"/>
      <c r="F2" s="840"/>
      <c r="G2" s="840"/>
      <c r="H2" s="840"/>
      <c r="I2" s="840"/>
      <c r="J2" s="840"/>
      <c r="K2" s="840"/>
      <c r="L2" s="840"/>
      <c r="M2" s="840"/>
      <c r="N2" s="840"/>
      <c r="O2" s="840"/>
      <c r="P2" s="840"/>
      <c r="Q2" s="841"/>
      <c r="R2" s="848" t="s">
        <v>42</v>
      </c>
      <c r="S2" s="849"/>
      <c r="T2" s="849"/>
      <c r="U2" s="849"/>
      <c r="V2" s="849"/>
      <c r="W2" s="849"/>
      <c r="X2" s="849"/>
      <c r="Y2" s="849"/>
      <c r="Z2" s="849"/>
      <c r="AA2" s="849"/>
      <c r="AB2" s="849"/>
      <c r="AC2" s="849"/>
      <c r="AD2" s="849"/>
      <c r="AE2" s="849"/>
      <c r="AF2" s="849"/>
      <c r="AG2" s="849"/>
      <c r="AH2" s="849"/>
      <c r="AI2" s="850"/>
      <c r="AJ2" s="857" t="s">
        <v>43</v>
      </c>
      <c r="AK2" s="858"/>
      <c r="AL2" s="858"/>
      <c r="AM2" s="858"/>
      <c r="AN2" s="858"/>
      <c r="AO2" s="858"/>
      <c r="AP2" s="858"/>
      <c r="AQ2" s="858"/>
      <c r="AR2" s="858"/>
      <c r="AS2" s="858"/>
      <c r="AT2" s="858"/>
      <c r="AU2" s="859"/>
      <c r="AV2" s="794" t="s">
        <v>44</v>
      </c>
      <c r="AW2" s="794"/>
      <c r="AX2" s="794"/>
      <c r="AY2" s="794"/>
      <c r="AZ2" s="794"/>
      <c r="BA2" s="794"/>
      <c r="BB2" s="794"/>
      <c r="BC2" s="794"/>
      <c r="BD2" s="794"/>
      <c r="BE2" s="794"/>
      <c r="BF2" s="794"/>
      <c r="BG2" s="794"/>
      <c r="BH2" s="794"/>
      <c r="BI2" s="794"/>
      <c r="BJ2" s="795"/>
      <c r="BK2" s="776"/>
    </row>
    <row r="3" spans="1:63" s="779" customFormat="1" ht="14.25" customHeight="1" thickBot="1" x14ac:dyDescent="0.3">
      <c r="A3" s="780"/>
      <c r="B3" s="837"/>
      <c r="C3" s="842"/>
      <c r="D3" s="843"/>
      <c r="E3" s="843"/>
      <c r="F3" s="843"/>
      <c r="G3" s="843"/>
      <c r="H3" s="843"/>
      <c r="I3" s="843"/>
      <c r="J3" s="843"/>
      <c r="K3" s="843"/>
      <c r="L3" s="843"/>
      <c r="M3" s="843"/>
      <c r="N3" s="843"/>
      <c r="O3" s="843"/>
      <c r="P3" s="843"/>
      <c r="Q3" s="844"/>
      <c r="R3" s="851"/>
      <c r="S3" s="852"/>
      <c r="T3" s="852"/>
      <c r="U3" s="852"/>
      <c r="V3" s="852"/>
      <c r="W3" s="852"/>
      <c r="X3" s="852"/>
      <c r="Y3" s="852"/>
      <c r="Z3" s="852"/>
      <c r="AA3" s="852"/>
      <c r="AB3" s="852"/>
      <c r="AC3" s="852"/>
      <c r="AD3" s="852"/>
      <c r="AE3" s="852"/>
      <c r="AF3" s="852"/>
      <c r="AG3" s="852"/>
      <c r="AH3" s="852"/>
      <c r="AI3" s="853"/>
      <c r="AJ3" s="857" t="s">
        <v>45</v>
      </c>
      <c r="AK3" s="858"/>
      <c r="AL3" s="858"/>
      <c r="AM3" s="858"/>
      <c r="AN3" s="858"/>
      <c r="AO3" s="858"/>
      <c r="AP3" s="858"/>
      <c r="AQ3" s="858"/>
      <c r="AR3" s="858"/>
      <c r="AS3" s="858"/>
      <c r="AT3" s="858"/>
      <c r="AU3" s="859"/>
      <c r="AV3" s="796"/>
      <c r="AW3" s="796"/>
      <c r="AX3" s="796"/>
      <c r="AY3" s="796"/>
      <c r="AZ3" s="796"/>
      <c r="BA3" s="796"/>
      <c r="BB3" s="796"/>
      <c r="BC3" s="796"/>
      <c r="BD3" s="796"/>
      <c r="BE3" s="796"/>
      <c r="BF3" s="796"/>
      <c r="BG3" s="796"/>
      <c r="BH3" s="796"/>
      <c r="BI3" s="796"/>
      <c r="BJ3" s="797"/>
      <c r="BK3" s="780"/>
    </row>
    <row r="4" spans="1:63" s="779" customFormat="1" ht="12" customHeight="1" thickBot="1" x14ac:dyDescent="0.3">
      <c r="A4" s="780"/>
      <c r="B4" s="837"/>
      <c r="C4" s="845"/>
      <c r="D4" s="846"/>
      <c r="E4" s="846"/>
      <c r="F4" s="846"/>
      <c r="G4" s="846"/>
      <c r="H4" s="846"/>
      <c r="I4" s="846"/>
      <c r="J4" s="846"/>
      <c r="K4" s="846"/>
      <c r="L4" s="846"/>
      <c r="M4" s="846"/>
      <c r="N4" s="846"/>
      <c r="O4" s="846"/>
      <c r="P4" s="846"/>
      <c r="Q4" s="847"/>
      <c r="R4" s="854"/>
      <c r="S4" s="855"/>
      <c r="T4" s="855"/>
      <c r="U4" s="855"/>
      <c r="V4" s="855"/>
      <c r="W4" s="855"/>
      <c r="X4" s="855"/>
      <c r="Y4" s="855"/>
      <c r="Z4" s="855"/>
      <c r="AA4" s="855"/>
      <c r="AB4" s="855"/>
      <c r="AC4" s="855"/>
      <c r="AD4" s="855"/>
      <c r="AE4" s="855"/>
      <c r="AF4" s="855"/>
      <c r="AG4" s="855"/>
      <c r="AH4" s="855"/>
      <c r="AI4" s="856"/>
      <c r="AJ4" s="857" t="s">
        <v>46</v>
      </c>
      <c r="AK4" s="858"/>
      <c r="AL4" s="858"/>
      <c r="AM4" s="858"/>
      <c r="AN4" s="858"/>
      <c r="AO4" s="858"/>
      <c r="AP4" s="858"/>
      <c r="AQ4" s="858"/>
      <c r="AR4" s="858"/>
      <c r="AS4" s="858"/>
      <c r="AT4" s="858"/>
      <c r="AU4" s="859"/>
      <c r="AV4" s="796"/>
      <c r="AW4" s="796"/>
      <c r="AX4" s="796"/>
      <c r="AY4" s="796"/>
      <c r="AZ4" s="796"/>
      <c r="BA4" s="796"/>
      <c r="BB4" s="796"/>
      <c r="BC4" s="796"/>
      <c r="BD4" s="796"/>
      <c r="BE4" s="796"/>
      <c r="BF4" s="796"/>
      <c r="BG4" s="796"/>
      <c r="BH4" s="796"/>
      <c r="BI4" s="796"/>
      <c r="BJ4" s="797"/>
      <c r="BK4" s="780"/>
    </row>
    <row r="5" spans="1:63" s="779" customFormat="1" ht="14.25" customHeight="1" x14ac:dyDescent="0.25">
      <c r="A5" s="780"/>
      <c r="B5" s="838"/>
      <c r="C5" s="839" t="s">
        <v>47</v>
      </c>
      <c r="D5" s="840"/>
      <c r="E5" s="840"/>
      <c r="F5" s="840"/>
      <c r="G5" s="840"/>
      <c r="H5" s="840"/>
      <c r="I5" s="840"/>
      <c r="J5" s="840"/>
      <c r="K5" s="840"/>
      <c r="L5" s="840"/>
      <c r="M5" s="840"/>
      <c r="N5" s="840"/>
      <c r="O5" s="840"/>
      <c r="P5" s="840"/>
      <c r="Q5" s="841"/>
      <c r="R5" s="848" t="s">
        <v>48</v>
      </c>
      <c r="S5" s="849"/>
      <c r="T5" s="849"/>
      <c r="U5" s="849"/>
      <c r="V5" s="849"/>
      <c r="W5" s="849"/>
      <c r="X5" s="849"/>
      <c r="Y5" s="849"/>
      <c r="Z5" s="849"/>
      <c r="AA5" s="849"/>
      <c r="AB5" s="849"/>
      <c r="AC5" s="849"/>
      <c r="AD5" s="849"/>
      <c r="AE5" s="849"/>
      <c r="AF5" s="849"/>
      <c r="AG5" s="849"/>
      <c r="AH5" s="849"/>
      <c r="AI5" s="850"/>
      <c r="AJ5" s="839" t="s">
        <v>49</v>
      </c>
      <c r="AK5" s="840"/>
      <c r="AL5" s="840"/>
      <c r="AM5" s="840"/>
      <c r="AN5" s="840"/>
      <c r="AO5" s="840"/>
      <c r="AP5" s="840"/>
      <c r="AQ5" s="840"/>
      <c r="AR5" s="840"/>
      <c r="AS5" s="840"/>
      <c r="AT5" s="840"/>
      <c r="AU5" s="841"/>
      <c r="AV5" s="798"/>
      <c r="AW5" s="798"/>
      <c r="AX5" s="798"/>
      <c r="AY5" s="798"/>
      <c r="AZ5" s="798"/>
      <c r="BA5" s="798"/>
      <c r="BB5" s="798"/>
      <c r="BC5" s="798"/>
      <c r="BD5" s="798"/>
      <c r="BE5" s="798"/>
      <c r="BF5" s="798"/>
      <c r="BG5" s="798"/>
      <c r="BH5" s="798"/>
      <c r="BI5" s="798"/>
      <c r="BJ5" s="799"/>
      <c r="BK5" s="780"/>
    </row>
    <row r="6" spans="1:63" s="779" customFormat="1" ht="12.75" customHeight="1" thickBot="1" x14ac:dyDescent="0.3">
      <c r="A6" s="776"/>
      <c r="B6" s="780"/>
      <c r="C6" s="845"/>
      <c r="D6" s="846"/>
      <c r="E6" s="846"/>
      <c r="F6" s="846"/>
      <c r="G6" s="846"/>
      <c r="H6" s="846"/>
      <c r="I6" s="846"/>
      <c r="J6" s="846"/>
      <c r="K6" s="846"/>
      <c r="L6" s="846"/>
      <c r="M6" s="846"/>
      <c r="N6" s="846"/>
      <c r="O6" s="846"/>
      <c r="P6" s="846"/>
      <c r="Q6" s="847"/>
      <c r="R6" s="854"/>
      <c r="S6" s="855"/>
      <c r="T6" s="855"/>
      <c r="U6" s="855"/>
      <c r="V6" s="855"/>
      <c r="W6" s="855"/>
      <c r="X6" s="855"/>
      <c r="Y6" s="855"/>
      <c r="Z6" s="855"/>
      <c r="AA6" s="855"/>
      <c r="AB6" s="855"/>
      <c r="AC6" s="855"/>
      <c r="AD6" s="855"/>
      <c r="AE6" s="855"/>
      <c r="AF6" s="855"/>
      <c r="AG6" s="855"/>
      <c r="AH6" s="855"/>
      <c r="AI6" s="856"/>
      <c r="AJ6" s="845"/>
      <c r="AK6" s="846"/>
      <c r="AL6" s="846"/>
      <c r="AM6" s="846"/>
      <c r="AN6" s="846"/>
      <c r="AO6" s="846"/>
      <c r="AP6" s="846"/>
      <c r="AQ6" s="846"/>
      <c r="AR6" s="846"/>
      <c r="AS6" s="846"/>
      <c r="AT6" s="846"/>
      <c r="AU6" s="847"/>
      <c r="AV6" s="882">
        <v>3</v>
      </c>
      <c r="AW6" s="882"/>
      <c r="AX6" s="882"/>
      <c r="AY6" s="882"/>
      <c r="AZ6" s="882"/>
      <c r="BA6" s="882"/>
      <c r="BB6" s="882"/>
      <c r="BC6" s="882"/>
      <c r="BD6" s="882"/>
      <c r="BE6" s="882"/>
      <c r="BF6" s="882"/>
      <c r="BG6" s="882"/>
      <c r="BH6" s="882"/>
      <c r="BI6" s="882"/>
      <c r="BJ6" s="883"/>
      <c r="BK6" s="776"/>
    </row>
    <row r="7" spans="1:63" s="785" customFormat="1" ht="18.75" customHeight="1" x14ac:dyDescent="0.25">
      <c r="B7" s="884" t="s">
        <v>50</v>
      </c>
      <c r="C7" s="885"/>
      <c r="D7" s="886"/>
      <c r="E7" s="886"/>
      <c r="F7" s="886"/>
      <c r="G7" s="886"/>
      <c r="H7" s="886"/>
      <c r="I7" s="886"/>
      <c r="J7" s="886"/>
      <c r="K7" s="886"/>
      <c r="L7" s="886"/>
      <c r="M7" s="886"/>
      <c r="N7" s="886"/>
      <c r="O7" s="886"/>
      <c r="P7" s="886"/>
      <c r="Q7" s="886"/>
      <c r="R7" s="886"/>
      <c r="S7" s="886"/>
      <c r="T7" s="886"/>
      <c r="U7" s="886"/>
      <c r="V7" s="886"/>
      <c r="W7" s="886"/>
      <c r="X7" s="886"/>
      <c r="Y7" s="886"/>
      <c r="Z7" s="886"/>
      <c r="AA7" s="887" t="s">
        <v>51</v>
      </c>
      <c r="AB7" s="887"/>
      <c r="AC7" s="888" t="s">
        <v>294</v>
      </c>
      <c r="AD7" s="888"/>
      <c r="AE7" s="888"/>
      <c r="AF7" s="888"/>
      <c r="AG7" s="888"/>
      <c r="AH7" s="888"/>
      <c r="AI7" s="888"/>
      <c r="AJ7" s="888"/>
      <c r="AK7" s="889" t="s">
        <v>52</v>
      </c>
      <c r="AL7" s="889"/>
      <c r="AM7" s="890"/>
      <c r="AN7" s="890"/>
      <c r="AO7" s="890"/>
      <c r="AP7" s="890"/>
      <c r="AQ7" s="890"/>
      <c r="AR7" s="890"/>
      <c r="AS7" s="890"/>
      <c r="AT7" s="890"/>
      <c r="AU7" s="891"/>
      <c r="AV7" s="891"/>
      <c r="AW7" s="891"/>
      <c r="AX7" s="891"/>
      <c r="AY7" s="891"/>
      <c r="AZ7" s="891"/>
      <c r="BA7" s="891"/>
      <c r="BB7" s="891"/>
      <c r="BC7" s="891"/>
      <c r="BD7" s="891"/>
      <c r="BE7" s="891"/>
      <c r="BF7" s="891"/>
      <c r="BG7" s="891"/>
      <c r="BH7" s="891"/>
      <c r="BI7" s="891"/>
      <c r="BJ7" s="892"/>
      <c r="BK7" s="786"/>
    </row>
    <row r="8" spans="1:63" s="785" customFormat="1" ht="18.75" customHeight="1" x14ac:dyDescent="0.25">
      <c r="B8" s="880" t="s">
        <v>53</v>
      </c>
      <c r="C8" s="881"/>
      <c r="D8" s="893"/>
      <c r="E8" s="894"/>
      <c r="F8" s="894"/>
      <c r="G8" s="894"/>
      <c r="H8" s="894"/>
      <c r="I8" s="894"/>
      <c r="J8" s="894"/>
      <c r="K8" s="894"/>
      <c r="L8" s="894"/>
      <c r="M8" s="894"/>
      <c r="N8" s="894"/>
      <c r="O8" s="894"/>
      <c r="P8" s="894"/>
      <c r="Q8" s="894"/>
      <c r="R8" s="894"/>
      <c r="S8" s="894"/>
      <c r="T8" s="894"/>
      <c r="U8" s="894"/>
      <c r="V8" s="894"/>
      <c r="W8" s="894"/>
      <c r="X8" s="894"/>
      <c r="Y8" s="894"/>
      <c r="Z8" s="894"/>
      <c r="AA8" s="894"/>
      <c r="AB8" s="894"/>
      <c r="AC8" s="894"/>
      <c r="AD8" s="894"/>
      <c r="AE8" s="894"/>
      <c r="AF8" s="894"/>
      <c r="AG8" s="894"/>
      <c r="AH8" s="894"/>
      <c r="AI8" s="894"/>
      <c r="AJ8" s="894"/>
      <c r="AK8" s="894"/>
      <c r="AL8" s="895"/>
      <c r="AM8" s="787" t="s">
        <v>54</v>
      </c>
      <c r="AN8" s="829"/>
      <c r="AO8" s="830"/>
      <c r="AP8" s="830"/>
      <c r="AQ8" s="830"/>
      <c r="AR8" s="830"/>
      <c r="AS8" s="830"/>
      <c r="AT8" s="830"/>
      <c r="AU8" s="891"/>
      <c r="AV8" s="891"/>
      <c r="AW8" s="891"/>
      <c r="AX8" s="891"/>
      <c r="AY8" s="891"/>
      <c r="AZ8" s="891"/>
      <c r="BA8" s="891"/>
      <c r="BB8" s="891"/>
      <c r="BC8" s="891"/>
      <c r="BD8" s="891"/>
      <c r="BE8" s="891"/>
      <c r="BF8" s="891"/>
      <c r="BG8" s="891"/>
      <c r="BH8" s="891"/>
      <c r="BI8" s="891"/>
      <c r="BJ8" s="892"/>
      <c r="BK8" s="786"/>
    </row>
    <row r="9" spans="1:63" s="775" customFormat="1" ht="27.75" customHeight="1" x14ac:dyDescent="0.25">
      <c r="B9" s="831" t="s">
        <v>233</v>
      </c>
      <c r="C9" s="832"/>
      <c r="D9" s="832"/>
      <c r="E9" s="832"/>
      <c r="F9" s="832"/>
      <c r="G9" s="832"/>
      <c r="H9" s="832"/>
      <c r="I9" s="832"/>
      <c r="J9" s="832"/>
      <c r="K9" s="832"/>
      <c r="L9" s="832"/>
      <c r="M9" s="832"/>
      <c r="N9" s="832"/>
      <c r="O9" s="832"/>
      <c r="P9" s="832"/>
      <c r="Q9" s="832"/>
      <c r="R9" s="832"/>
      <c r="S9" s="832"/>
      <c r="T9" s="832"/>
      <c r="U9" s="832"/>
      <c r="V9" s="832"/>
      <c r="W9" s="832"/>
      <c r="X9" s="832"/>
      <c r="Y9" s="832"/>
      <c r="Z9" s="832"/>
      <c r="AA9" s="832"/>
      <c r="AB9" s="832"/>
      <c r="AC9" s="832"/>
      <c r="AD9" s="832"/>
      <c r="AE9" s="832"/>
      <c r="AF9" s="832"/>
      <c r="AG9" s="832"/>
      <c r="AH9" s="832"/>
      <c r="AI9" s="832"/>
      <c r="AJ9" s="832"/>
      <c r="AK9" s="832"/>
      <c r="AL9" s="832"/>
      <c r="AM9" s="832"/>
      <c r="AN9" s="832"/>
      <c r="AO9" s="832"/>
      <c r="AP9" s="832"/>
      <c r="AQ9" s="832"/>
      <c r="AR9" s="832"/>
      <c r="AS9" s="832"/>
      <c r="AT9" s="832"/>
      <c r="AU9" s="833" t="s">
        <v>234</v>
      </c>
      <c r="AV9" s="834"/>
      <c r="AW9" s="834"/>
      <c r="AX9" s="834"/>
      <c r="AY9" s="834"/>
      <c r="AZ9" s="834"/>
      <c r="BA9" s="834"/>
      <c r="BB9" s="834"/>
      <c r="BC9" s="834"/>
      <c r="BD9" s="834"/>
      <c r="BE9" s="834"/>
      <c r="BF9" s="834"/>
      <c r="BG9" s="834"/>
      <c r="BH9" s="834"/>
      <c r="BI9" s="834"/>
      <c r="BJ9" s="835"/>
    </row>
    <row r="10" spans="1:63" s="774" customFormat="1" ht="25.5" customHeight="1" x14ac:dyDescent="0.25">
      <c r="B10" s="872"/>
      <c r="C10" s="873"/>
      <c r="D10" s="873"/>
      <c r="E10" s="873" t="s">
        <v>55</v>
      </c>
      <c r="F10" s="873"/>
      <c r="G10" s="873"/>
      <c r="H10" s="873"/>
      <c r="I10" s="873"/>
      <c r="J10" s="873"/>
      <c r="K10" s="873"/>
      <c r="L10" s="873"/>
      <c r="M10" s="873"/>
      <c r="N10" s="873"/>
      <c r="O10" s="873"/>
      <c r="P10" s="873"/>
      <c r="Q10" s="873"/>
      <c r="R10" s="873"/>
      <c r="S10" s="873"/>
      <c r="T10" s="873"/>
      <c r="U10" s="873" t="s">
        <v>56</v>
      </c>
      <c r="V10" s="873"/>
      <c r="W10" s="873"/>
      <c r="X10" s="873"/>
      <c r="Y10" s="873"/>
      <c r="Z10" s="873"/>
      <c r="AA10" s="873"/>
      <c r="AB10" s="873"/>
      <c r="AC10" s="873"/>
      <c r="AD10" s="873"/>
      <c r="AE10" s="873"/>
      <c r="AF10" s="873"/>
      <c r="AG10" s="873"/>
      <c r="AH10" s="873"/>
      <c r="AI10" s="873"/>
      <c r="AJ10" s="873"/>
      <c r="AK10" s="873"/>
      <c r="AL10" s="873"/>
      <c r="AM10" s="873"/>
      <c r="AN10" s="873"/>
      <c r="AO10" s="873"/>
      <c r="AP10" s="873"/>
      <c r="AQ10" s="873"/>
      <c r="AR10" s="873"/>
      <c r="AS10" s="873"/>
      <c r="AT10" s="873"/>
      <c r="AU10" s="874"/>
      <c r="AV10" s="874"/>
      <c r="AW10" s="874"/>
      <c r="AX10" s="874"/>
      <c r="AY10" s="874"/>
      <c r="AZ10" s="874"/>
      <c r="BA10" s="874"/>
      <c r="BB10" s="874"/>
      <c r="BC10" s="874"/>
      <c r="BD10" s="874"/>
      <c r="BE10" s="874"/>
      <c r="BF10" s="874"/>
      <c r="BG10" s="874"/>
      <c r="BH10" s="874"/>
      <c r="BI10" s="874"/>
      <c r="BJ10" s="875"/>
      <c r="BK10" s="775"/>
    </row>
    <row r="11" spans="1:63" s="788" customFormat="1" ht="25.5" customHeight="1" x14ac:dyDescent="0.25">
      <c r="B11" s="876" t="s">
        <v>57</v>
      </c>
      <c r="C11" s="876" t="s">
        <v>58</v>
      </c>
      <c r="D11" s="876" t="s">
        <v>59</v>
      </c>
      <c r="E11" s="868" t="s">
        <v>60</v>
      </c>
      <c r="F11" s="868"/>
      <c r="G11" s="868"/>
      <c r="H11" s="868" t="s">
        <v>61</v>
      </c>
      <c r="I11" s="868"/>
      <c r="J11" s="868"/>
      <c r="K11" s="868" t="s">
        <v>62</v>
      </c>
      <c r="L11" s="868"/>
      <c r="M11" s="868"/>
      <c r="N11" s="868" t="s">
        <v>63</v>
      </c>
      <c r="O11" s="868"/>
      <c r="P11" s="868"/>
      <c r="Q11" s="868" t="s">
        <v>64</v>
      </c>
      <c r="R11" s="868"/>
      <c r="S11" s="868"/>
      <c r="T11" s="791" t="s">
        <v>65</v>
      </c>
      <c r="U11" s="878" t="s">
        <v>66</v>
      </c>
      <c r="V11" s="878" t="s">
        <v>67</v>
      </c>
      <c r="W11" s="878" t="s">
        <v>68</v>
      </c>
      <c r="X11" s="868" t="s">
        <v>69</v>
      </c>
      <c r="Y11" s="868"/>
      <c r="Z11" s="870" t="s">
        <v>70</v>
      </c>
      <c r="AA11" s="868" t="s">
        <v>71</v>
      </c>
      <c r="AB11" s="868" t="s">
        <v>72</v>
      </c>
      <c r="AC11" s="868" t="s">
        <v>73</v>
      </c>
      <c r="AD11" s="868" t="s">
        <v>74</v>
      </c>
      <c r="AE11" s="868" t="s">
        <v>75</v>
      </c>
      <c r="AF11" s="868" t="s">
        <v>76</v>
      </c>
      <c r="AG11" s="868"/>
      <c r="AH11" s="868"/>
      <c r="AI11" s="868" t="s">
        <v>77</v>
      </c>
      <c r="AJ11" s="868" t="s">
        <v>78</v>
      </c>
      <c r="AK11" s="862" t="s">
        <v>79</v>
      </c>
      <c r="AL11" s="863"/>
      <c r="AM11" s="863"/>
      <c r="AN11" s="863"/>
      <c r="AO11" s="863"/>
      <c r="AP11" s="863"/>
      <c r="AQ11" s="864"/>
      <c r="AR11" s="865" t="s">
        <v>80</v>
      </c>
      <c r="AS11" s="865" t="s">
        <v>81</v>
      </c>
      <c r="AT11" s="865" t="s">
        <v>82</v>
      </c>
      <c r="AU11" s="867" t="s">
        <v>83</v>
      </c>
      <c r="AV11" s="860" t="s">
        <v>83</v>
      </c>
      <c r="AW11" s="860" t="s">
        <v>83</v>
      </c>
      <c r="AX11" s="860" t="s">
        <v>83</v>
      </c>
      <c r="AY11" s="860" t="s">
        <v>84</v>
      </c>
      <c r="AZ11" s="860" t="s">
        <v>83</v>
      </c>
      <c r="BA11" s="860" t="s">
        <v>83</v>
      </c>
      <c r="BB11" s="860" t="s">
        <v>83</v>
      </c>
      <c r="BC11" s="860" t="s">
        <v>85</v>
      </c>
      <c r="BD11" s="860" t="s">
        <v>85</v>
      </c>
      <c r="BE11" s="860" t="s">
        <v>85</v>
      </c>
      <c r="BF11" s="860" t="s">
        <v>85</v>
      </c>
      <c r="BG11" s="860" t="s">
        <v>86</v>
      </c>
      <c r="BH11" s="860" t="s">
        <v>85</v>
      </c>
      <c r="BI11" s="860" t="s">
        <v>85</v>
      </c>
      <c r="BJ11" s="861" t="s">
        <v>85</v>
      </c>
    </row>
    <row r="12" spans="1:63" s="788" customFormat="1" ht="52.5" customHeight="1" x14ac:dyDescent="0.25">
      <c r="B12" s="877"/>
      <c r="C12" s="877"/>
      <c r="D12" s="877"/>
      <c r="E12" s="793" t="s">
        <v>87</v>
      </c>
      <c r="F12" s="793" t="s">
        <v>88</v>
      </c>
      <c r="G12" s="793" t="s">
        <v>89</v>
      </c>
      <c r="H12" s="793" t="s">
        <v>87</v>
      </c>
      <c r="I12" s="793" t="s">
        <v>88</v>
      </c>
      <c r="J12" s="793" t="s">
        <v>89</v>
      </c>
      <c r="K12" s="793" t="s">
        <v>87</v>
      </c>
      <c r="L12" s="793" t="s">
        <v>88</v>
      </c>
      <c r="M12" s="793" t="s">
        <v>89</v>
      </c>
      <c r="N12" s="793" t="s">
        <v>87</v>
      </c>
      <c r="O12" s="793" t="s">
        <v>88</v>
      </c>
      <c r="P12" s="793" t="s">
        <v>89</v>
      </c>
      <c r="Q12" s="793" t="s">
        <v>87</v>
      </c>
      <c r="R12" s="793" t="s">
        <v>88</v>
      </c>
      <c r="S12" s="793" t="s">
        <v>89</v>
      </c>
      <c r="T12" s="789">
        <f>SUM(T13:T19)</f>
        <v>0.19964285714285715</v>
      </c>
      <c r="U12" s="879"/>
      <c r="V12" s="879"/>
      <c r="W12" s="879"/>
      <c r="X12" s="790" t="s">
        <v>90</v>
      </c>
      <c r="Y12" s="790" t="s">
        <v>91</v>
      </c>
      <c r="Z12" s="871"/>
      <c r="AA12" s="869"/>
      <c r="AB12" s="869"/>
      <c r="AC12" s="869"/>
      <c r="AD12" s="869"/>
      <c r="AE12" s="868"/>
      <c r="AF12" s="790" t="s">
        <v>92</v>
      </c>
      <c r="AG12" s="790" t="s">
        <v>93</v>
      </c>
      <c r="AH12" s="790" t="s">
        <v>94</v>
      </c>
      <c r="AI12" s="868"/>
      <c r="AJ12" s="868"/>
      <c r="AK12" s="790" t="s">
        <v>95</v>
      </c>
      <c r="AL12" s="790" t="s">
        <v>96</v>
      </c>
      <c r="AM12" s="790" t="s">
        <v>97</v>
      </c>
      <c r="AN12" s="790" t="s">
        <v>98</v>
      </c>
      <c r="AO12" s="790" t="s">
        <v>99</v>
      </c>
      <c r="AP12" s="790" t="s">
        <v>100</v>
      </c>
      <c r="AQ12" s="790" t="s">
        <v>101</v>
      </c>
      <c r="AR12" s="866"/>
      <c r="AS12" s="866"/>
      <c r="AT12" s="866"/>
      <c r="AU12" s="792" t="s">
        <v>102</v>
      </c>
      <c r="AV12" s="792" t="s">
        <v>103</v>
      </c>
      <c r="AW12" s="792" t="s">
        <v>104</v>
      </c>
      <c r="AX12" s="792" t="s">
        <v>105</v>
      </c>
      <c r="AY12" s="792" t="s">
        <v>102</v>
      </c>
      <c r="AZ12" s="792" t="s">
        <v>103</v>
      </c>
      <c r="BA12" s="792" t="s">
        <v>104</v>
      </c>
      <c r="BB12" s="792" t="s">
        <v>105</v>
      </c>
      <c r="BC12" s="792" t="s">
        <v>102</v>
      </c>
      <c r="BD12" s="792" t="s">
        <v>103</v>
      </c>
      <c r="BE12" s="792" t="s">
        <v>104</v>
      </c>
      <c r="BF12" s="792" t="s">
        <v>105</v>
      </c>
      <c r="BG12" s="792" t="s">
        <v>102</v>
      </c>
      <c r="BH12" s="792" t="s">
        <v>103</v>
      </c>
      <c r="BI12" s="792" t="s">
        <v>104</v>
      </c>
      <c r="BJ12" s="792" t="s">
        <v>106</v>
      </c>
    </row>
    <row r="13" spans="1:63" s="24" customFormat="1" ht="116.25" customHeight="1" x14ac:dyDescent="0.25">
      <c r="B13" s="25">
        <v>1</v>
      </c>
      <c r="C13" s="63" t="s">
        <v>295</v>
      </c>
      <c r="D13" s="497">
        <v>0.25</v>
      </c>
      <c r="E13" s="723">
        <v>0.22</v>
      </c>
      <c r="F13" s="723">
        <v>0.22</v>
      </c>
      <c r="G13" s="79">
        <f>IF(ISERROR(F13/E13),"",(F13/E13))</f>
        <v>1</v>
      </c>
      <c r="H13" s="500">
        <v>0.24</v>
      </c>
      <c r="I13" s="498"/>
      <c r="J13" s="499">
        <f>IF(ISERROR(I13/H13),"",(I13/H13))</f>
        <v>0</v>
      </c>
      <c r="K13" s="500">
        <v>0.31</v>
      </c>
      <c r="L13" s="501"/>
      <c r="M13" s="499">
        <f>IF(ISERROR(L13/K13),"",(L13/K13))</f>
        <v>0</v>
      </c>
      <c r="N13" s="500">
        <v>0.23</v>
      </c>
      <c r="O13" s="502"/>
      <c r="P13" s="499">
        <f>IF(ISERROR(O13/N13),"",(O13/N13))</f>
        <v>0</v>
      </c>
      <c r="Q13" s="497">
        <v>1</v>
      </c>
      <c r="R13" s="503">
        <f t="shared" ref="R13:R17" si="0">SUM(F13,I13,L13,O13)</f>
        <v>0.22</v>
      </c>
      <c r="S13" s="499">
        <f>IF((IF(ISERROR(R13/Q13),0,(R13/Q13)))&gt;1,1,(IF(ISERROR(R13/Q13),0,(R13/Q13))))</f>
        <v>0.22</v>
      </c>
      <c r="T13" s="499">
        <f>S13*D13</f>
        <v>5.5E-2</v>
      </c>
      <c r="U13" s="522" t="s">
        <v>296</v>
      </c>
      <c r="V13" s="523" t="s">
        <v>297</v>
      </c>
      <c r="W13" s="523" t="s">
        <v>298</v>
      </c>
      <c r="X13" s="528" t="s">
        <v>299</v>
      </c>
      <c r="Y13" s="529" t="s">
        <v>300</v>
      </c>
      <c r="Z13" s="28" t="s">
        <v>113</v>
      </c>
      <c r="AA13" s="28" t="s">
        <v>301</v>
      </c>
      <c r="AB13" s="28" t="s">
        <v>115</v>
      </c>
      <c r="AC13" s="28" t="s">
        <v>110</v>
      </c>
      <c r="AD13" s="28" t="s">
        <v>116</v>
      </c>
      <c r="AE13" s="28" t="s">
        <v>302</v>
      </c>
      <c r="AF13" s="64">
        <v>77</v>
      </c>
      <c r="AG13" s="28">
        <v>2022</v>
      </c>
      <c r="AH13" s="28" t="s">
        <v>227</v>
      </c>
      <c r="AI13" s="28" t="s">
        <v>119</v>
      </c>
      <c r="AJ13" s="28" t="s">
        <v>120</v>
      </c>
      <c r="AK13" s="31" t="s">
        <v>121</v>
      </c>
      <c r="AL13" s="26" t="s">
        <v>303</v>
      </c>
      <c r="AM13" s="32" t="s">
        <v>304</v>
      </c>
      <c r="AN13" s="534" t="s">
        <v>305</v>
      </c>
      <c r="AO13" s="26" t="s">
        <v>306</v>
      </c>
      <c r="AP13" s="31" t="s">
        <v>307</v>
      </c>
      <c r="AQ13" s="26"/>
      <c r="AR13" s="33" t="s">
        <v>308</v>
      </c>
      <c r="AS13" s="33" t="s">
        <v>309</v>
      </c>
      <c r="AT13" s="28" t="s">
        <v>310</v>
      </c>
      <c r="AU13" s="760">
        <v>0.22</v>
      </c>
      <c r="AV13" s="761">
        <v>0.22</v>
      </c>
      <c r="AW13" s="762" t="s">
        <v>311</v>
      </c>
      <c r="AX13" s="762" t="s">
        <v>312</v>
      </c>
      <c r="AY13" s="41"/>
      <c r="AZ13" s="45"/>
      <c r="BA13" s="33"/>
      <c r="BB13" s="33"/>
      <c r="BC13" s="41"/>
      <c r="BD13" s="34"/>
      <c r="BE13" s="40"/>
      <c r="BF13" s="40"/>
      <c r="BG13" s="41"/>
      <c r="BH13" s="34"/>
      <c r="BI13" s="40"/>
      <c r="BJ13" s="42"/>
    </row>
    <row r="14" spans="1:63" s="24" customFormat="1" ht="72" customHeight="1" x14ac:dyDescent="0.25">
      <c r="B14" s="25">
        <v>2</v>
      </c>
      <c r="C14" s="63" t="s">
        <v>313</v>
      </c>
      <c r="D14" s="504">
        <v>0.2</v>
      </c>
      <c r="E14" s="724">
        <v>0</v>
      </c>
      <c r="F14" s="724">
        <v>0</v>
      </c>
      <c r="G14" s="499" t="str">
        <f>IF(ISERROR(F14/E14),"",(F14/E14))</f>
        <v/>
      </c>
      <c r="H14" s="505" t="s">
        <v>232</v>
      </c>
      <c r="I14" s="506"/>
      <c r="J14" s="499" t="str">
        <f>IF(ISERROR(I14/H14),"",(I14/H14))</f>
        <v/>
      </c>
      <c r="K14" s="505">
        <v>1</v>
      </c>
      <c r="L14" s="507"/>
      <c r="M14" s="499">
        <f>IF(ISERROR(L14/K14),"",(L14/K14))</f>
        <v>0</v>
      </c>
      <c r="N14" s="505">
        <v>1</v>
      </c>
      <c r="O14" s="508"/>
      <c r="P14" s="499">
        <f>IF(ISERROR(O14/N14),"",(O14/N14))</f>
        <v>0</v>
      </c>
      <c r="Q14" s="505">
        <v>2</v>
      </c>
      <c r="R14" s="503">
        <f t="shared" si="0"/>
        <v>0</v>
      </c>
      <c r="S14" s="499">
        <f>IF((IF(ISERROR(R14/Q14),0,(R14/Q14)))&gt;1,1,(IF(ISERROR(R14/Q14),0,(R14/Q14))))</f>
        <v>0</v>
      </c>
      <c r="T14" s="499">
        <f t="shared" ref="T14:T16" si="1">S14*D14</f>
        <v>0</v>
      </c>
      <c r="U14" s="524" t="s">
        <v>314</v>
      </c>
      <c r="V14" s="525" t="s">
        <v>315</v>
      </c>
      <c r="W14" s="525" t="s">
        <v>298</v>
      </c>
      <c r="X14" s="530" t="s">
        <v>316</v>
      </c>
      <c r="Y14" s="531" t="s">
        <v>317</v>
      </c>
      <c r="Z14" s="28" t="s">
        <v>113</v>
      </c>
      <c r="AA14" s="28" t="s">
        <v>318</v>
      </c>
      <c r="AB14" s="28" t="s">
        <v>115</v>
      </c>
      <c r="AC14" s="28" t="s">
        <v>243</v>
      </c>
      <c r="AD14" s="28" t="s">
        <v>116</v>
      </c>
      <c r="AE14" s="28" t="s">
        <v>140</v>
      </c>
      <c r="AF14" s="64">
        <v>2</v>
      </c>
      <c r="AG14" s="28">
        <v>2022</v>
      </c>
      <c r="AH14" s="28" t="s">
        <v>227</v>
      </c>
      <c r="AI14" s="28" t="s">
        <v>119</v>
      </c>
      <c r="AJ14" s="28" t="s">
        <v>120</v>
      </c>
      <c r="AK14" s="31" t="s">
        <v>121</v>
      </c>
      <c r="AL14" s="26" t="s">
        <v>303</v>
      </c>
      <c r="AM14" s="32" t="s">
        <v>304</v>
      </c>
      <c r="AN14" s="535" t="s">
        <v>319</v>
      </c>
      <c r="AO14" s="26" t="s">
        <v>306</v>
      </c>
      <c r="AP14" s="31" t="s">
        <v>307</v>
      </c>
      <c r="AQ14" s="26"/>
      <c r="AR14" s="33" t="s">
        <v>308</v>
      </c>
      <c r="AS14" s="33" t="s">
        <v>309</v>
      </c>
      <c r="AT14" s="28" t="s">
        <v>310</v>
      </c>
      <c r="AU14" s="763">
        <v>0</v>
      </c>
      <c r="AV14" s="764">
        <v>0</v>
      </c>
      <c r="AW14" s="765" t="s">
        <v>320</v>
      </c>
      <c r="AX14" s="765" t="s">
        <v>321</v>
      </c>
      <c r="AY14" s="34"/>
      <c r="AZ14" s="45"/>
      <c r="BA14" s="33"/>
      <c r="BB14" s="33"/>
      <c r="BC14" s="34"/>
      <c r="BD14" s="34"/>
      <c r="BE14" s="40"/>
      <c r="BF14" s="40"/>
      <c r="BG14" s="34"/>
      <c r="BH14" s="34"/>
      <c r="BI14" s="40"/>
      <c r="BJ14" s="42"/>
    </row>
    <row r="15" spans="1:63" s="24" customFormat="1" ht="194.25" customHeight="1" x14ac:dyDescent="0.25">
      <c r="B15" s="25">
        <v>3</v>
      </c>
      <c r="C15" s="63" t="s">
        <v>322</v>
      </c>
      <c r="D15" s="509">
        <v>0.2</v>
      </c>
      <c r="E15" s="724">
        <v>2</v>
      </c>
      <c r="F15" s="724">
        <v>2</v>
      </c>
      <c r="G15" s="499">
        <f t="shared" ref="G15:G17" si="2">IF(ISERROR(F15/E15),"",(F15/E15))</f>
        <v>1</v>
      </c>
      <c r="H15" s="505">
        <v>2</v>
      </c>
      <c r="I15" s="510"/>
      <c r="J15" s="499">
        <f t="shared" ref="J15:J17" si="3">IF(ISERROR(I15/H15),"",(I15/H15))</f>
        <v>0</v>
      </c>
      <c r="K15" s="505">
        <v>2</v>
      </c>
      <c r="L15" s="511"/>
      <c r="M15" s="499">
        <f t="shared" ref="M15:M17" si="4">IF(ISERROR(L15/K15),"",(L15/K15))</f>
        <v>0</v>
      </c>
      <c r="N15" s="505">
        <v>1</v>
      </c>
      <c r="O15" s="508"/>
      <c r="P15" s="499">
        <f t="shared" ref="P15:P17" si="5">IF(ISERROR(O15/N15),"",(O15/N15))</f>
        <v>0</v>
      </c>
      <c r="Q15" s="512">
        <v>7</v>
      </c>
      <c r="R15" s="513">
        <f t="shared" si="0"/>
        <v>2</v>
      </c>
      <c r="S15" s="499">
        <f t="shared" ref="S15:S17" si="6">IF((IF(ISERROR(R15/Q15),0,(R15/Q15)))&gt;1,1,(IF(ISERROR(R15/Q15),0,(R15/Q15))))</f>
        <v>0.2857142857142857</v>
      </c>
      <c r="T15" s="499">
        <f t="shared" si="1"/>
        <v>5.7142857142857141E-2</v>
      </c>
      <c r="U15" s="524" t="s">
        <v>323</v>
      </c>
      <c r="V15" s="525" t="s">
        <v>324</v>
      </c>
      <c r="W15" s="525" t="s">
        <v>298</v>
      </c>
      <c r="X15" s="530" t="s">
        <v>325</v>
      </c>
      <c r="Y15" s="531" t="s">
        <v>326</v>
      </c>
      <c r="Z15" s="28" t="s">
        <v>113</v>
      </c>
      <c r="AA15" s="33" t="s">
        <v>327</v>
      </c>
      <c r="AB15" s="28" t="s">
        <v>115</v>
      </c>
      <c r="AC15" s="28" t="s">
        <v>243</v>
      </c>
      <c r="AD15" s="28" t="s">
        <v>116</v>
      </c>
      <c r="AE15" s="28" t="s">
        <v>302</v>
      </c>
      <c r="AF15" s="64">
        <v>7</v>
      </c>
      <c r="AG15" s="28">
        <v>2022</v>
      </c>
      <c r="AH15" s="28" t="s">
        <v>227</v>
      </c>
      <c r="AI15" s="28" t="s">
        <v>119</v>
      </c>
      <c r="AJ15" s="28" t="s">
        <v>120</v>
      </c>
      <c r="AK15" s="31" t="s">
        <v>121</v>
      </c>
      <c r="AL15" s="26" t="s">
        <v>303</v>
      </c>
      <c r="AM15" s="26" t="s">
        <v>304</v>
      </c>
      <c r="AN15" s="535" t="s">
        <v>305</v>
      </c>
      <c r="AO15" s="26" t="s">
        <v>306</v>
      </c>
      <c r="AP15" s="31" t="s">
        <v>307</v>
      </c>
      <c r="AQ15" s="26"/>
      <c r="AR15" s="33" t="s">
        <v>328</v>
      </c>
      <c r="AS15" s="33" t="s">
        <v>309</v>
      </c>
      <c r="AT15" s="28" t="s">
        <v>310</v>
      </c>
      <c r="AU15" s="763">
        <v>2</v>
      </c>
      <c r="AV15" s="764">
        <v>2</v>
      </c>
      <c r="AW15" s="765" t="s">
        <v>329</v>
      </c>
      <c r="AX15" s="765" t="s">
        <v>330</v>
      </c>
      <c r="AY15" s="34"/>
      <c r="AZ15" s="40"/>
      <c r="BA15" s="33"/>
      <c r="BB15" s="33"/>
      <c r="BC15" s="34"/>
      <c r="BD15" s="34"/>
      <c r="BE15" s="40"/>
      <c r="BF15" s="40"/>
      <c r="BG15" s="34"/>
      <c r="BH15" s="34"/>
      <c r="BI15" s="40"/>
      <c r="BJ15" s="42"/>
    </row>
    <row r="16" spans="1:63" s="24" customFormat="1" ht="159" customHeight="1" x14ac:dyDescent="0.25">
      <c r="B16" s="25">
        <v>4</v>
      </c>
      <c r="C16" s="63" t="s">
        <v>331</v>
      </c>
      <c r="D16" s="514">
        <v>0.2</v>
      </c>
      <c r="E16" s="725">
        <v>2</v>
      </c>
      <c r="F16" s="725">
        <v>2</v>
      </c>
      <c r="G16" s="499">
        <f t="shared" si="2"/>
        <v>1</v>
      </c>
      <c r="H16" s="505">
        <v>2</v>
      </c>
      <c r="I16" s="510"/>
      <c r="J16" s="499">
        <f t="shared" si="3"/>
        <v>0</v>
      </c>
      <c r="K16" s="505">
        <v>2</v>
      </c>
      <c r="L16" s="502"/>
      <c r="M16" s="499">
        <f t="shared" si="4"/>
        <v>0</v>
      </c>
      <c r="N16" s="505">
        <v>2</v>
      </c>
      <c r="O16" s="508"/>
      <c r="P16" s="499">
        <f t="shared" si="5"/>
        <v>0</v>
      </c>
      <c r="Q16" s="515">
        <v>8</v>
      </c>
      <c r="R16" s="513">
        <f t="shared" si="0"/>
        <v>2</v>
      </c>
      <c r="S16" s="499">
        <f t="shared" si="6"/>
        <v>0.25</v>
      </c>
      <c r="T16" s="499">
        <f t="shared" si="1"/>
        <v>0.05</v>
      </c>
      <c r="U16" s="526" t="s">
        <v>332</v>
      </c>
      <c r="V16" s="527" t="s">
        <v>333</v>
      </c>
      <c r="W16" s="525" t="s">
        <v>298</v>
      </c>
      <c r="X16" s="532" t="s">
        <v>334</v>
      </c>
      <c r="Y16" s="533" t="s">
        <v>335</v>
      </c>
      <c r="Z16" s="28" t="s">
        <v>113</v>
      </c>
      <c r="AA16" s="33" t="s">
        <v>336</v>
      </c>
      <c r="AB16" s="28" t="s">
        <v>115</v>
      </c>
      <c r="AC16" s="28" t="s">
        <v>243</v>
      </c>
      <c r="AD16" s="28" t="s">
        <v>116</v>
      </c>
      <c r="AE16" s="28" t="s">
        <v>302</v>
      </c>
      <c r="AF16" s="34">
        <v>8</v>
      </c>
      <c r="AG16" s="28">
        <v>2022</v>
      </c>
      <c r="AH16" s="28" t="s">
        <v>227</v>
      </c>
      <c r="AI16" s="28" t="s">
        <v>119</v>
      </c>
      <c r="AJ16" s="28" t="s">
        <v>120</v>
      </c>
      <c r="AK16" s="31" t="s">
        <v>121</v>
      </c>
      <c r="AL16" s="26" t="s">
        <v>303</v>
      </c>
      <c r="AM16" s="26" t="s">
        <v>304</v>
      </c>
      <c r="AN16" s="535" t="s">
        <v>305</v>
      </c>
      <c r="AO16" s="26" t="s">
        <v>306</v>
      </c>
      <c r="AP16" s="31" t="s">
        <v>307</v>
      </c>
      <c r="AQ16" s="26"/>
      <c r="AR16" s="33" t="s">
        <v>308</v>
      </c>
      <c r="AS16" s="33" t="s">
        <v>309</v>
      </c>
      <c r="AT16" s="28" t="s">
        <v>310</v>
      </c>
      <c r="AU16" s="763">
        <v>2</v>
      </c>
      <c r="AV16" s="766">
        <v>2</v>
      </c>
      <c r="AW16" s="767" t="s">
        <v>337</v>
      </c>
      <c r="AX16" s="767" t="s">
        <v>338</v>
      </c>
      <c r="AY16" s="66"/>
      <c r="AZ16" s="40"/>
      <c r="BA16" s="33"/>
      <c r="BB16" s="33"/>
      <c r="BC16" s="66"/>
      <c r="BD16" s="34"/>
      <c r="BE16" s="40"/>
      <c r="BF16" s="40"/>
      <c r="BG16" s="66"/>
      <c r="BH16" s="34"/>
      <c r="BI16" s="40"/>
      <c r="BJ16" s="42"/>
    </row>
    <row r="17" spans="2:62" s="24" customFormat="1" ht="63.75" customHeight="1" x14ac:dyDescent="0.25">
      <c r="B17" s="46">
        <v>5</v>
      </c>
      <c r="C17" s="67" t="s">
        <v>339</v>
      </c>
      <c r="D17" s="497">
        <v>0.15</v>
      </c>
      <c r="E17" s="726">
        <v>1</v>
      </c>
      <c r="F17" s="726">
        <v>1</v>
      </c>
      <c r="G17" s="517">
        <f t="shared" si="2"/>
        <v>1</v>
      </c>
      <c r="H17" s="518">
        <v>1</v>
      </c>
      <c r="I17" s="519">
        <v>0</v>
      </c>
      <c r="J17" s="517">
        <f t="shared" si="3"/>
        <v>0</v>
      </c>
      <c r="K17" s="518">
        <v>1</v>
      </c>
      <c r="L17" s="516">
        <v>0</v>
      </c>
      <c r="M17" s="517">
        <f t="shared" si="4"/>
        <v>0</v>
      </c>
      <c r="N17" s="518">
        <v>1</v>
      </c>
      <c r="O17" s="520">
        <v>0</v>
      </c>
      <c r="P17" s="517">
        <f t="shared" si="5"/>
        <v>0</v>
      </c>
      <c r="Q17" s="500">
        <v>1</v>
      </c>
      <c r="R17" s="521">
        <f t="shared" si="0"/>
        <v>1</v>
      </c>
      <c r="S17" s="517">
        <f t="shared" si="6"/>
        <v>1</v>
      </c>
      <c r="T17" s="517">
        <f>S17*D17/4</f>
        <v>3.7499999999999999E-2</v>
      </c>
      <c r="U17" s="522" t="s">
        <v>340</v>
      </c>
      <c r="V17" s="523" t="s">
        <v>341</v>
      </c>
      <c r="W17" s="525" t="s">
        <v>342</v>
      </c>
      <c r="X17" s="528" t="s">
        <v>343</v>
      </c>
      <c r="Y17" s="529" t="s">
        <v>344</v>
      </c>
      <c r="Z17" s="51" t="s">
        <v>113</v>
      </c>
      <c r="AA17" s="51" t="s">
        <v>336</v>
      </c>
      <c r="AB17" s="51" t="s">
        <v>115</v>
      </c>
      <c r="AC17" s="51" t="s">
        <v>110</v>
      </c>
      <c r="AD17" s="51" t="s">
        <v>116</v>
      </c>
      <c r="AE17" s="51" t="s">
        <v>302</v>
      </c>
      <c r="AF17" s="57">
        <v>1</v>
      </c>
      <c r="AG17" s="51">
        <v>2022</v>
      </c>
      <c r="AH17" s="51" t="s">
        <v>227</v>
      </c>
      <c r="AI17" s="51" t="s">
        <v>119</v>
      </c>
      <c r="AJ17" s="51" t="s">
        <v>120</v>
      </c>
      <c r="AK17" s="54" t="s">
        <v>121</v>
      </c>
      <c r="AL17" s="56" t="s">
        <v>303</v>
      </c>
      <c r="AM17" s="56" t="s">
        <v>304</v>
      </c>
      <c r="AN17" s="535" t="s">
        <v>345</v>
      </c>
      <c r="AO17" s="56" t="s">
        <v>306</v>
      </c>
      <c r="AP17" s="54" t="s">
        <v>307</v>
      </c>
      <c r="AQ17" s="56"/>
      <c r="AR17" s="50" t="s">
        <v>308</v>
      </c>
      <c r="AS17" s="50" t="s">
        <v>346</v>
      </c>
      <c r="AT17" s="51" t="s">
        <v>310</v>
      </c>
      <c r="AU17" s="768">
        <v>1</v>
      </c>
      <c r="AV17" s="769">
        <v>1</v>
      </c>
      <c r="AW17" s="770" t="s">
        <v>347</v>
      </c>
      <c r="AX17" s="770" t="s">
        <v>348</v>
      </c>
      <c r="AY17" s="57"/>
      <c r="AZ17" s="68"/>
      <c r="BA17" s="50"/>
      <c r="BB17" s="50"/>
      <c r="BC17" s="57"/>
      <c r="BD17" s="57"/>
      <c r="BE17" s="49"/>
      <c r="BF17" s="49"/>
      <c r="BG17" s="57"/>
      <c r="BH17" s="57"/>
      <c r="BI17" s="49"/>
      <c r="BJ17" s="58"/>
    </row>
    <row r="18" spans="2:62" s="72" customFormat="1" ht="11.65" customHeight="1" x14ac:dyDescent="0.25">
      <c r="B18" s="69"/>
      <c r="C18" s="70"/>
      <c r="D18" s="71"/>
      <c r="E18" s="24"/>
      <c r="F18" s="24"/>
      <c r="G18" s="24"/>
      <c r="H18" s="24"/>
      <c r="I18" s="24"/>
      <c r="J18" s="24"/>
      <c r="K18" s="24"/>
      <c r="L18" s="24"/>
      <c r="M18" s="24"/>
      <c r="N18" s="24"/>
      <c r="O18" s="24"/>
      <c r="P18" s="24"/>
      <c r="Q18" s="24"/>
      <c r="R18" s="24"/>
      <c r="S18" s="24"/>
      <c r="T18" s="24"/>
      <c r="U18" s="70"/>
      <c r="V18" s="70"/>
      <c r="W18" s="24"/>
      <c r="X18" s="24"/>
      <c r="Y18" s="24"/>
      <c r="Z18" s="69"/>
      <c r="AA18" s="23"/>
      <c r="AB18" s="24"/>
      <c r="AC18" s="24"/>
      <c r="AD18" s="24"/>
      <c r="AE18" s="24"/>
      <c r="AF18" s="23"/>
      <c r="AG18" s="23"/>
      <c r="AH18" s="23"/>
      <c r="AI18" s="24"/>
      <c r="AJ18" s="24"/>
      <c r="AK18" s="70"/>
      <c r="AL18" s="59"/>
      <c r="AM18" s="59"/>
      <c r="AN18" s="59"/>
      <c r="AO18" s="59"/>
      <c r="AP18" s="70"/>
      <c r="AQ18" s="70"/>
      <c r="AR18" s="23"/>
      <c r="AS18" s="23"/>
      <c r="AT18" s="23"/>
    </row>
    <row r="19" spans="2:62" s="72" customFormat="1" ht="11.65" customHeight="1" x14ac:dyDescent="0.25">
      <c r="B19" s="69"/>
      <c r="C19" s="70"/>
      <c r="D19" s="71"/>
      <c r="E19" s="24"/>
      <c r="F19" s="24"/>
      <c r="G19" s="24"/>
      <c r="H19" s="24"/>
      <c r="I19" s="24"/>
      <c r="J19" s="24"/>
      <c r="K19" s="24"/>
      <c r="L19" s="24"/>
      <c r="M19" s="24"/>
      <c r="N19" s="24"/>
      <c r="O19" s="24"/>
      <c r="P19" s="24"/>
      <c r="Q19" s="24"/>
      <c r="R19" s="24"/>
      <c r="S19" s="24"/>
      <c r="T19" s="71"/>
      <c r="U19" s="70"/>
      <c r="V19" s="70"/>
      <c r="W19" s="24"/>
      <c r="X19" s="24"/>
      <c r="Y19" s="24"/>
      <c r="Z19" s="69"/>
      <c r="AA19" s="23"/>
      <c r="AB19" s="24"/>
      <c r="AC19" s="24"/>
      <c r="AD19" s="24"/>
      <c r="AE19" s="24"/>
      <c r="AF19" s="23"/>
      <c r="AG19" s="23"/>
      <c r="AH19" s="23"/>
      <c r="AI19" s="24"/>
      <c r="AJ19" s="24"/>
      <c r="AK19" s="70"/>
      <c r="AL19" s="59"/>
      <c r="AM19" s="59"/>
      <c r="AN19" s="59"/>
      <c r="AO19" s="59"/>
      <c r="AP19" s="70"/>
      <c r="AQ19" s="70"/>
      <c r="AR19" s="23"/>
      <c r="AS19" s="23"/>
      <c r="AT19" s="23"/>
    </row>
    <row r="20" spans="2:62" s="72" customFormat="1" ht="11.65" customHeight="1" x14ac:dyDescent="0.25">
      <c r="B20" s="69"/>
      <c r="C20" s="70"/>
      <c r="D20" s="71"/>
      <c r="E20" s="24"/>
      <c r="F20" s="24"/>
      <c r="G20" s="24"/>
      <c r="H20" s="24"/>
      <c r="I20" s="24"/>
      <c r="J20" s="24"/>
      <c r="K20" s="24"/>
      <c r="L20" s="24"/>
      <c r="M20" s="24"/>
      <c r="N20" s="24"/>
      <c r="O20" s="24"/>
      <c r="P20" s="24"/>
      <c r="Q20" s="24"/>
      <c r="R20" s="24"/>
      <c r="S20" s="24"/>
      <c r="T20" s="24"/>
      <c r="U20" s="70"/>
      <c r="V20" s="70"/>
      <c r="W20" s="24"/>
      <c r="X20" s="24"/>
      <c r="Y20" s="24"/>
      <c r="Z20" s="69"/>
      <c r="AA20" s="23"/>
      <c r="AB20" s="24"/>
      <c r="AC20" s="24"/>
      <c r="AD20" s="24"/>
      <c r="AE20" s="24"/>
      <c r="AF20" s="23"/>
      <c r="AG20" s="23"/>
      <c r="AH20" s="23"/>
      <c r="AI20" s="24"/>
      <c r="AJ20" s="24"/>
      <c r="AK20" s="70"/>
      <c r="AL20" s="59"/>
      <c r="AM20" s="59"/>
      <c r="AN20" s="59"/>
      <c r="AO20" s="59"/>
      <c r="AP20" s="70"/>
      <c r="AQ20" s="70"/>
      <c r="AR20" s="23"/>
      <c r="AS20" s="23"/>
      <c r="AT20" s="23"/>
    </row>
    <row r="21" spans="2:62" s="72" customFormat="1" ht="11.65" customHeight="1" x14ac:dyDescent="0.25">
      <c r="B21" s="69"/>
      <c r="C21" s="70"/>
      <c r="D21" s="71"/>
      <c r="E21" s="24"/>
      <c r="F21" s="24"/>
      <c r="G21" s="24"/>
      <c r="H21" s="24"/>
      <c r="I21" s="24"/>
      <c r="J21" s="24"/>
      <c r="K21" s="24"/>
      <c r="L21" s="24"/>
      <c r="M21" s="24"/>
      <c r="N21" s="24"/>
      <c r="O21" s="24"/>
      <c r="P21" s="24"/>
      <c r="Q21" s="24"/>
      <c r="R21" s="24"/>
      <c r="S21" s="24"/>
      <c r="T21" s="24"/>
      <c r="U21" s="70"/>
      <c r="V21" s="70"/>
      <c r="W21" s="24"/>
      <c r="X21" s="24"/>
      <c r="Y21" s="24"/>
      <c r="Z21" s="69"/>
      <c r="AA21" s="23"/>
      <c r="AB21" s="24"/>
      <c r="AC21" s="24"/>
      <c r="AD21" s="24"/>
      <c r="AE21" s="24"/>
      <c r="AF21" s="23"/>
      <c r="AG21" s="23"/>
      <c r="AH21" s="23"/>
      <c r="AI21" s="24"/>
      <c r="AJ21" s="24"/>
      <c r="AK21" s="70"/>
      <c r="AL21" s="59"/>
      <c r="AM21" s="59"/>
      <c r="AN21" s="59"/>
      <c r="AO21" s="59"/>
      <c r="AP21" s="70"/>
      <c r="AQ21" s="70"/>
      <c r="AR21" s="23"/>
      <c r="AS21" s="23"/>
      <c r="AT21" s="23"/>
    </row>
    <row r="22" spans="2:62" s="72" customFormat="1" ht="11.65" customHeight="1" x14ac:dyDescent="0.25">
      <c r="B22" s="69"/>
      <c r="C22" s="70"/>
      <c r="D22" s="71"/>
      <c r="E22" s="24"/>
      <c r="F22" s="24"/>
      <c r="G22" s="24"/>
      <c r="H22" s="24"/>
      <c r="I22" s="24"/>
      <c r="J22" s="24"/>
      <c r="K22" s="24"/>
      <c r="L22" s="24"/>
      <c r="M22" s="24"/>
      <c r="N22" s="24"/>
      <c r="O22" s="24"/>
      <c r="P22" s="24"/>
      <c r="Q22" s="24"/>
      <c r="R22" s="24"/>
      <c r="S22" s="24"/>
      <c r="T22" s="24"/>
      <c r="U22" s="70"/>
      <c r="V22" s="70"/>
      <c r="W22" s="24"/>
      <c r="X22" s="24"/>
      <c r="Y22" s="24"/>
      <c r="Z22" s="69"/>
      <c r="AA22" s="23"/>
      <c r="AB22" s="24"/>
      <c r="AC22" s="24"/>
      <c r="AD22" s="24"/>
      <c r="AE22" s="24"/>
      <c r="AF22" s="23"/>
      <c r="AG22" s="23"/>
      <c r="AH22" s="23"/>
      <c r="AI22" s="24"/>
      <c r="AJ22" s="24"/>
      <c r="AK22" s="70"/>
      <c r="AL22" s="59"/>
      <c r="AM22" s="59"/>
      <c r="AN22" s="59"/>
      <c r="AO22" s="59"/>
      <c r="AP22" s="70"/>
      <c r="AQ22" s="70"/>
      <c r="AR22" s="23"/>
      <c r="AS22" s="23"/>
      <c r="AT22" s="23"/>
    </row>
    <row r="23" spans="2:62" s="72" customFormat="1" ht="11.65" customHeight="1" x14ac:dyDescent="0.25">
      <c r="B23" s="69"/>
      <c r="C23" s="70"/>
      <c r="D23" s="71"/>
      <c r="E23" s="24"/>
      <c r="F23" s="24"/>
      <c r="G23" s="24"/>
      <c r="H23" s="24"/>
      <c r="I23" s="24"/>
      <c r="J23" s="24"/>
      <c r="K23" s="24"/>
      <c r="L23" s="24"/>
      <c r="M23" s="24"/>
      <c r="N23" s="24"/>
      <c r="O23" s="24"/>
      <c r="P23" s="24"/>
      <c r="Q23" s="24"/>
      <c r="R23" s="24"/>
      <c r="S23" s="24"/>
      <c r="T23" s="24"/>
      <c r="U23" s="70"/>
      <c r="V23" s="70"/>
      <c r="W23" s="24"/>
      <c r="X23" s="24"/>
      <c r="Y23" s="24"/>
      <c r="Z23" s="69"/>
      <c r="AA23" s="23"/>
      <c r="AB23" s="24"/>
      <c r="AC23" s="24"/>
      <c r="AD23" s="24"/>
      <c r="AE23" s="24"/>
      <c r="AF23" s="23"/>
      <c r="AG23" s="23"/>
      <c r="AH23" s="23"/>
      <c r="AI23" s="24"/>
      <c r="AJ23" s="24"/>
      <c r="AK23" s="70"/>
      <c r="AL23" s="59"/>
      <c r="AM23" s="59"/>
      <c r="AN23" s="59"/>
      <c r="AO23" s="59"/>
      <c r="AP23" s="70"/>
      <c r="AQ23" s="70"/>
      <c r="AR23" s="23"/>
      <c r="AS23" s="23"/>
      <c r="AT23" s="23"/>
    </row>
    <row r="24" spans="2:62" s="72" customFormat="1" ht="11.65" customHeight="1" x14ac:dyDescent="0.25">
      <c r="B24" s="69"/>
      <c r="C24" s="70"/>
      <c r="D24" s="71"/>
      <c r="E24" s="24"/>
      <c r="F24" s="24"/>
      <c r="G24" s="24"/>
      <c r="H24" s="24"/>
      <c r="I24" s="24"/>
      <c r="J24" s="24"/>
      <c r="K24" s="24"/>
      <c r="L24" s="24"/>
      <c r="M24" s="24"/>
      <c r="N24" s="24"/>
      <c r="O24" s="24"/>
      <c r="P24" s="24"/>
      <c r="Q24" s="24"/>
      <c r="R24" s="24"/>
      <c r="S24" s="24"/>
      <c r="T24" s="24"/>
      <c r="U24" s="70"/>
      <c r="V24" s="70"/>
      <c r="W24" s="24"/>
      <c r="X24" s="24"/>
      <c r="Y24" s="24"/>
      <c r="Z24" s="69"/>
      <c r="AA24" s="23"/>
      <c r="AB24" s="24"/>
      <c r="AC24" s="24"/>
      <c r="AD24" s="24"/>
      <c r="AE24" s="24"/>
      <c r="AF24" s="23"/>
      <c r="AG24" s="23"/>
      <c r="AH24" s="23"/>
      <c r="AI24" s="24"/>
      <c r="AJ24" s="24"/>
      <c r="AK24" s="70"/>
      <c r="AL24" s="59"/>
      <c r="AM24" s="59"/>
      <c r="AN24" s="59"/>
      <c r="AO24" s="59"/>
      <c r="AP24" s="70"/>
      <c r="AQ24" s="70"/>
      <c r="AR24" s="23"/>
      <c r="AS24" s="23"/>
      <c r="AT24" s="23"/>
    </row>
    <row r="25" spans="2:62" s="72" customFormat="1" ht="11.65" customHeight="1" x14ac:dyDescent="0.25">
      <c r="B25" s="69"/>
      <c r="C25" s="70"/>
      <c r="D25" s="71"/>
      <c r="E25" s="24"/>
      <c r="F25" s="24"/>
      <c r="G25" s="24"/>
      <c r="H25" s="24"/>
      <c r="I25" s="24"/>
      <c r="J25" s="24"/>
      <c r="K25" s="24"/>
      <c r="L25" s="24"/>
      <c r="M25" s="24"/>
      <c r="N25" s="24"/>
      <c r="O25" s="24"/>
      <c r="P25" s="24"/>
      <c r="Q25" s="24"/>
      <c r="R25" s="24"/>
      <c r="S25" s="24"/>
      <c r="T25" s="24"/>
      <c r="U25" s="70"/>
      <c r="V25" s="70"/>
      <c r="W25" s="24"/>
      <c r="X25" s="24"/>
      <c r="Y25" s="24"/>
      <c r="Z25" s="69"/>
      <c r="AA25" s="23"/>
      <c r="AB25" s="24"/>
      <c r="AC25" s="24"/>
      <c r="AD25" s="24"/>
      <c r="AE25" s="24"/>
      <c r="AF25" s="23"/>
      <c r="AG25" s="23"/>
      <c r="AH25" s="23"/>
      <c r="AI25" s="24"/>
      <c r="AJ25" s="24"/>
      <c r="AK25" s="70"/>
      <c r="AL25" s="59"/>
      <c r="AM25" s="59"/>
      <c r="AN25" s="59"/>
      <c r="AO25" s="59"/>
      <c r="AP25" s="70"/>
      <c r="AQ25" s="70"/>
      <c r="AR25" s="23"/>
      <c r="AS25" s="23"/>
      <c r="AT25" s="23"/>
    </row>
    <row r="26" spans="2:62" s="72" customFormat="1" ht="11.65" customHeight="1" x14ac:dyDescent="0.25">
      <c r="B26" s="69"/>
      <c r="C26" s="70"/>
      <c r="D26" s="71"/>
      <c r="E26" s="24"/>
      <c r="F26" s="24"/>
      <c r="G26" s="24"/>
      <c r="H26" s="24"/>
      <c r="I26" s="24"/>
      <c r="J26" s="24"/>
      <c r="K26" s="24"/>
      <c r="L26" s="24"/>
      <c r="M26" s="24"/>
      <c r="N26" s="24"/>
      <c r="O26" s="24"/>
      <c r="P26" s="24"/>
      <c r="Q26" s="24"/>
      <c r="R26" s="24"/>
      <c r="S26" s="24"/>
      <c r="T26" s="24"/>
      <c r="U26" s="70"/>
      <c r="V26" s="70"/>
      <c r="W26" s="24"/>
      <c r="X26" s="24"/>
      <c r="Y26" s="24"/>
      <c r="Z26" s="69"/>
      <c r="AA26" s="23"/>
      <c r="AB26" s="24"/>
      <c r="AC26" s="24"/>
      <c r="AD26" s="24"/>
      <c r="AE26" s="24"/>
      <c r="AF26" s="23"/>
      <c r="AG26" s="23"/>
      <c r="AH26" s="23"/>
      <c r="AI26" s="24"/>
      <c r="AJ26" s="24"/>
      <c r="AK26" s="70"/>
      <c r="AL26" s="59"/>
      <c r="AM26" s="59"/>
      <c r="AN26" s="59"/>
      <c r="AO26" s="59"/>
      <c r="AP26" s="70"/>
      <c r="AQ26" s="70"/>
      <c r="AR26" s="23"/>
      <c r="AS26" s="23"/>
      <c r="AT26" s="23"/>
    </row>
    <row r="27" spans="2:62" s="72" customFormat="1" ht="11.65" customHeight="1" x14ac:dyDescent="0.25">
      <c r="B27" s="69"/>
      <c r="C27" s="70"/>
      <c r="D27" s="71"/>
      <c r="E27" s="24"/>
      <c r="F27" s="24"/>
      <c r="G27" s="24"/>
      <c r="H27" s="24"/>
      <c r="I27" s="24"/>
      <c r="J27" s="24"/>
      <c r="K27" s="24"/>
      <c r="L27" s="24"/>
      <c r="M27" s="24"/>
      <c r="N27" s="24"/>
      <c r="O27" s="24"/>
      <c r="P27" s="24"/>
      <c r="Q27" s="24"/>
      <c r="R27" s="24"/>
      <c r="S27" s="24"/>
      <c r="T27" s="24"/>
      <c r="U27" s="70"/>
      <c r="V27" s="70"/>
      <c r="W27" s="24"/>
      <c r="X27" s="24"/>
      <c r="Y27" s="24"/>
      <c r="Z27" s="69"/>
      <c r="AA27" s="23"/>
      <c r="AB27" s="24"/>
      <c r="AC27" s="24"/>
      <c r="AD27" s="24"/>
      <c r="AE27" s="24"/>
      <c r="AF27" s="23"/>
      <c r="AG27" s="23"/>
      <c r="AH27" s="23"/>
      <c r="AI27" s="24"/>
      <c r="AJ27" s="24"/>
      <c r="AK27" s="70"/>
      <c r="AL27" s="59"/>
      <c r="AM27" s="59"/>
      <c r="AN27" s="59"/>
      <c r="AO27" s="59"/>
      <c r="AP27" s="70"/>
      <c r="AQ27" s="70"/>
      <c r="AR27" s="23"/>
      <c r="AS27" s="23"/>
      <c r="AT27" s="23"/>
      <c r="BF27" s="72">
        <f>12+4+2+6+6+11+4+1+5+2+5+5+8+5</f>
        <v>76</v>
      </c>
    </row>
    <row r="28" spans="2:62" s="72" customFormat="1" ht="11.65" customHeight="1" x14ac:dyDescent="0.25">
      <c r="B28" s="69"/>
      <c r="C28" s="70"/>
      <c r="D28" s="71"/>
      <c r="E28" s="24"/>
      <c r="F28" s="24"/>
      <c r="G28" s="756"/>
      <c r="H28" s="24"/>
      <c r="I28" s="24"/>
      <c r="J28" s="24"/>
      <c r="K28" s="24"/>
      <c r="L28" s="24"/>
      <c r="M28" s="24"/>
      <c r="N28" s="24"/>
      <c r="O28" s="24"/>
      <c r="P28" s="24"/>
      <c r="Q28" s="24"/>
      <c r="R28" s="24"/>
      <c r="S28" s="24"/>
      <c r="T28" s="24"/>
      <c r="U28" s="70"/>
      <c r="V28" s="70"/>
      <c r="W28" s="24"/>
      <c r="X28" s="24"/>
      <c r="Y28" s="24"/>
      <c r="Z28" s="69"/>
      <c r="AA28" s="23"/>
      <c r="AB28" s="24"/>
      <c r="AC28" s="24"/>
      <c r="AD28" s="24"/>
      <c r="AE28" s="24"/>
      <c r="AF28" s="23"/>
      <c r="AG28" s="23"/>
      <c r="AH28" s="23"/>
      <c r="AI28" s="24"/>
      <c r="AJ28" s="24"/>
      <c r="AK28" s="70"/>
      <c r="AL28" s="59"/>
      <c r="AM28" s="59"/>
      <c r="AN28" s="59"/>
      <c r="AO28" s="59"/>
      <c r="AP28" s="70"/>
      <c r="AQ28" s="70"/>
      <c r="AR28" s="23"/>
      <c r="AS28" s="23"/>
      <c r="AT28" s="23"/>
    </row>
    <row r="29" spans="2:62" s="72" customFormat="1" ht="11.65" customHeight="1" x14ac:dyDescent="0.25">
      <c r="B29" s="69"/>
      <c r="C29" s="70"/>
      <c r="D29" s="71"/>
      <c r="E29" s="24"/>
      <c r="F29" s="24"/>
      <c r="G29" s="24"/>
      <c r="H29" s="24"/>
      <c r="I29" s="24"/>
      <c r="J29" s="24"/>
      <c r="K29" s="24"/>
      <c r="L29" s="24"/>
      <c r="M29" s="24"/>
      <c r="N29" s="24"/>
      <c r="O29" s="24"/>
      <c r="P29" s="24"/>
      <c r="Q29" s="24"/>
      <c r="R29" s="24"/>
      <c r="S29" s="24"/>
      <c r="T29" s="24"/>
      <c r="U29" s="70"/>
      <c r="V29" s="70"/>
      <c r="W29" s="24"/>
      <c r="X29" s="24"/>
      <c r="Y29" s="24"/>
      <c r="Z29" s="69"/>
      <c r="AA29" s="23"/>
      <c r="AB29" s="24"/>
      <c r="AC29" s="24"/>
      <c r="AD29" s="24"/>
      <c r="AE29" s="24"/>
      <c r="AF29" s="23"/>
      <c r="AG29" s="23"/>
      <c r="AH29" s="23"/>
      <c r="AI29" s="24"/>
      <c r="AJ29" s="24"/>
      <c r="AK29" s="70"/>
      <c r="AL29" s="59"/>
      <c r="AM29" s="59"/>
      <c r="AN29" s="59"/>
      <c r="AO29" s="59"/>
      <c r="AP29" s="70"/>
      <c r="AQ29" s="70"/>
      <c r="AR29" s="23"/>
      <c r="AS29" s="23"/>
      <c r="AT29" s="23"/>
    </row>
    <row r="30" spans="2:62" s="72" customFormat="1" ht="11.65" customHeight="1" x14ac:dyDescent="0.25">
      <c r="B30" s="69"/>
      <c r="C30" s="70"/>
      <c r="D30" s="71"/>
      <c r="E30" s="24"/>
      <c r="F30" s="24"/>
      <c r="G30" s="24"/>
      <c r="H30" s="24"/>
      <c r="I30" s="24"/>
      <c r="J30" s="24"/>
      <c r="K30" s="24"/>
      <c r="L30" s="24"/>
      <c r="M30" s="24"/>
      <c r="N30" s="24"/>
      <c r="O30" s="24"/>
      <c r="P30" s="24"/>
      <c r="Q30" s="24"/>
      <c r="R30" s="24"/>
      <c r="S30" s="24"/>
      <c r="T30" s="24"/>
      <c r="U30" s="70"/>
      <c r="V30" s="70"/>
      <c r="W30" s="24"/>
      <c r="X30" s="24"/>
      <c r="Y30" s="24"/>
      <c r="Z30" s="69"/>
      <c r="AA30" s="23"/>
      <c r="AB30" s="24"/>
      <c r="AC30" s="24"/>
      <c r="AD30" s="24"/>
      <c r="AE30" s="24"/>
      <c r="AF30" s="23"/>
      <c r="AG30" s="23"/>
      <c r="AH30" s="23"/>
      <c r="AI30" s="24"/>
      <c r="AJ30" s="24"/>
      <c r="AK30" s="70"/>
      <c r="AL30" s="59"/>
      <c r="AM30" s="59"/>
      <c r="AN30" s="59"/>
      <c r="AO30" s="59"/>
      <c r="AP30" s="70"/>
      <c r="AQ30" s="70"/>
      <c r="AR30" s="23"/>
      <c r="AS30" s="23"/>
      <c r="AT30" s="23"/>
    </row>
    <row r="31" spans="2:62" s="72" customFormat="1" ht="11.65" customHeight="1" x14ac:dyDescent="0.25">
      <c r="B31" s="69"/>
      <c r="C31" s="70"/>
      <c r="D31" s="71"/>
      <c r="E31" s="24"/>
      <c r="F31" s="24"/>
      <c r="G31" s="24"/>
      <c r="H31" s="24"/>
      <c r="I31" s="24"/>
      <c r="J31" s="24"/>
      <c r="K31" s="24"/>
      <c r="L31" s="24"/>
      <c r="M31" s="24"/>
      <c r="N31" s="24"/>
      <c r="O31" s="24"/>
      <c r="P31" s="24"/>
      <c r="Q31" s="24"/>
      <c r="R31" s="24"/>
      <c r="S31" s="24"/>
      <c r="T31" s="24"/>
      <c r="U31" s="70"/>
      <c r="V31" s="70"/>
      <c r="W31" s="24"/>
      <c r="X31" s="24"/>
      <c r="Y31" s="24"/>
      <c r="Z31" s="69"/>
      <c r="AA31" s="23"/>
      <c r="AB31" s="24"/>
      <c r="AC31" s="24"/>
      <c r="AD31" s="24"/>
      <c r="AE31" s="24"/>
      <c r="AF31" s="23"/>
      <c r="AG31" s="23"/>
      <c r="AH31" s="23"/>
      <c r="AI31" s="24"/>
      <c r="AJ31" s="24"/>
      <c r="AK31" s="70"/>
      <c r="AL31" s="59"/>
      <c r="AM31" s="59"/>
      <c r="AN31" s="59"/>
      <c r="AO31" s="59"/>
      <c r="AP31" s="70"/>
      <c r="AQ31" s="70"/>
      <c r="AR31" s="23"/>
      <c r="AS31" s="23"/>
      <c r="AT31" s="23"/>
    </row>
    <row r="32" spans="2:62" s="72" customFormat="1" ht="11.65" customHeight="1" x14ac:dyDescent="0.25">
      <c r="B32" s="69"/>
      <c r="C32" s="70"/>
      <c r="D32" s="71"/>
      <c r="E32" s="24"/>
      <c r="F32" s="24"/>
      <c r="G32" s="24"/>
      <c r="H32" s="24"/>
      <c r="I32" s="24"/>
      <c r="J32" s="24"/>
      <c r="K32" s="24"/>
      <c r="L32" s="24"/>
      <c r="M32" s="24"/>
      <c r="N32" s="24"/>
      <c r="O32" s="24"/>
      <c r="P32" s="24"/>
      <c r="Q32" s="24"/>
      <c r="R32" s="24"/>
      <c r="S32" s="24"/>
      <c r="T32" s="24"/>
      <c r="U32" s="70"/>
      <c r="V32" s="70"/>
      <c r="W32" s="24"/>
      <c r="X32" s="24"/>
      <c r="Y32" s="24"/>
      <c r="Z32" s="69"/>
      <c r="AA32" s="23"/>
      <c r="AB32" s="24"/>
      <c r="AC32" s="24"/>
      <c r="AD32" s="24"/>
      <c r="AE32" s="24"/>
      <c r="AF32" s="23"/>
      <c r="AG32" s="23"/>
      <c r="AH32" s="23"/>
      <c r="AI32" s="24"/>
      <c r="AJ32" s="24"/>
      <c r="AK32" s="70"/>
      <c r="AL32" s="59"/>
      <c r="AM32" s="59"/>
      <c r="AN32" s="59"/>
      <c r="AO32" s="59"/>
      <c r="AP32" s="70"/>
      <c r="AQ32" s="70"/>
      <c r="AR32" s="23"/>
      <c r="AS32" s="23"/>
      <c r="AT32" s="23"/>
    </row>
    <row r="33" spans="2:46" s="72" customFormat="1" ht="11.65" customHeight="1" x14ac:dyDescent="0.25">
      <c r="B33" s="69"/>
      <c r="C33" s="70"/>
      <c r="D33" s="71"/>
      <c r="E33" s="24"/>
      <c r="F33" s="24"/>
      <c r="G33" s="24"/>
      <c r="H33" s="24"/>
      <c r="I33" s="24"/>
      <c r="J33" s="24"/>
      <c r="K33" s="24"/>
      <c r="L33" s="24"/>
      <c r="M33" s="24"/>
      <c r="N33" s="24"/>
      <c r="O33" s="24"/>
      <c r="P33" s="24"/>
      <c r="Q33" s="24"/>
      <c r="R33" s="24"/>
      <c r="S33" s="24"/>
      <c r="T33" s="24"/>
      <c r="U33" s="70"/>
      <c r="V33" s="70"/>
      <c r="W33" s="24"/>
      <c r="X33" s="24"/>
      <c r="Y33" s="24"/>
      <c r="Z33" s="69"/>
      <c r="AA33" s="23"/>
      <c r="AB33" s="24"/>
      <c r="AC33" s="24"/>
      <c r="AD33" s="24"/>
      <c r="AE33" s="24"/>
      <c r="AF33" s="23"/>
      <c r="AG33" s="23"/>
      <c r="AH33" s="23"/>
      <c r="AI33" s="24"/>
      <c r="AJ33" s="24"/>
      <c r="AK33" s="70"/>
      <c r="AL33" s="59"/>
      <c r="AM33" s="59"/>
      <c r="AN33" s="59"/>
      <c r="AO33" s="59"/>
      <c r="AP33" s="70"/>
      <c r="AQ33" s="70"/>
      <c r="AR33" s="23"/>
      <c r="AS33" s="23"/>
      <c r="AT33" s="23"/>
    </row>
    <row r="34" spans="2:46" s="72" customFormat="1" ht="11.65" customHeight="1" x14ac:dyDescent="0.25">
      <c r="B34" s="69"/>
      <c r="C34" s="70"/>
      <c r="D34" s="71"/>
      <c r="E34" s="24"/>
      <c r="F34" s="24"/>
      <c r="G34" s="24"/>
      <c r="H34" s="24"/>
      <c r="I34" s="24"/>
      <c r="J34" s="24"/>
      <c r="K34" s="24"/>
      <c r="L34" s="24"/>
      <c r="M34" s="24"/>
      <c r="N34" s="24"/>
      <c r="O34" s="24"/>
      <c r="P34" s="24"/>
      <c r="Q34" s="24"/>
      <c r="R34" s="24"/>
      <c r="S34" s="24"/>
      <c r="T34" s="24"/>
      <c r="U34" s="70"/>
      <c r="V34" s="70"/>
      <c r="W34" s="24"/>
      <c r="X34" s="24"/>
      <c r="Y34" s="24"/>
      <c r="Z34" s="69"/>
      <c r="AA34" s="23"/>
      <c r="AB34" s="24"/>
      <c r="AC34" s="24"/>
      <c r="AD34" s="24"/>
      <c r="AE34" s="24"/>
      <c r="AF34" s="23"/>
      <c r="AG34" s="23"/>
      <c r="AH34" s="23"/>
      <c r="AI34" s="24"/>
      <c r="AJ34" s="24"/>
      <c r="AK34" s="70"/>
      <c r="AL34" s="59"/>
      <c r="AM34" s="59"/>
      <c r="AN34" s="59"/>
      <c r="AO34" s="59"/>
      <c r="AP34" s="70"/>
      <c r="AQ34" s="70"/>
      <c r="AR34" s="23"/>
      <c r="AS34" s="23"/>
      <c r="AT34" s="23"/>
    </row>
    <row r="35" spans="2:46" s="72" customFormat="1" ht="11.65" customHeight="1" x14ac:dyDescent="0.25">
      <c r="B35" s="69"/>
      <c r="C35" s="70"/>
      <c r="D35" s="71"/>
      <c r="E35" s="24"/>
      <c r="F35" s="24"/>
      <c r="G35" s="24"/>
      <c r="H35" s="24"/>
      <c r="I35" s="24"/>
      <c r="J35" s="24"/>
      <c r="K35" s="24"/>
      <c r="L35" s="24"/>
      <c r="M35" s="24"/>
      <c r="N35" s="24"/>
      <c r="O35" s="24"/>
      <c r="P35" s="24"/>
      <c r="Q35" s="24"/>
      <c r="R35" s="24"/>
      <c r="S35" s="24"/>
      <c r="T35" s="24"/>
      <c r="U35" s="70"/>
      <c r="V35" s="70"/>
      <c r="W35" s="24"/>
      <c r="X35" s="24"/>
      <c r="Y35" s="24"/>
      <c r="Z35" s="69"/>
      <c r="AA35" s="23"/>
      <c r="AB35" s="24"/>
      <c r="AC35" s="24"/>
      <c r="AD35" s="24"/>
      <c r="AE35" s="24"/>
      <c r="AF35" s="23"/>
      <c r="AG35" s="23"/>
      <c r="AH35" s="23"/>
      <c r="AI35" s="24"/>
      <c r="AJ35" s="24"/>
      <c r="AK35" s="70"/>
      <c r="AL35" s="59"/>
      <c r="AM35" s="59"/>
      <c r="AN35" s="59"/>
      <c r="AO35" s="59"/>
      <c r="AP35" s="70"/>
      <c r="AQ35" s="70"/>
      <c r="AR35" s="23"/>
      <c r="AS35" s="23"/>
      <c r="AT35" s="23"/>
    </row>
    <row r="36" spans="2:46" s="72" customFormat="1" ht="11.65" customHeight="1" x14ac:dyDescent="0.25">
      <c r="B36" s="69"/>
      <c r="C36" s="70"/>
      <c r="D36" s="71"/>
      <c r="E36" s="24"/>
      <c r="F36" s="24"/>
      <c r="G36" s="24"/>
      <c r="H36" s="24"/>
      <c r="I36" s="24"/>
      <c r="J36" s="24"/>
      <c r="K36" s="24"/>
      <c r="L36" s="24"/>
      <c r="M36" s="24"/>
      <c r="N36" s="24"/>
      <c r="O36" s="24"/>
      <c r="P36" s="24"/>
      <c r="Q36" s="24"/>
      <c r="R36" s="24"/>
      <c r="S36" s="24"/>
      <c r="T36" s="24"/>
      <c r="U36" s="70"/>
      <c r="V36" s="70"/>
      <c r="W36" s="24"/>
      <c r="X36" s="24"/>
      <c r="Y36" s="24"/>
      <c r="Z36" s="69"/>
      <c r="AA36" s="23"/>
      <c r="AB36" s="24"/>
      <c r="AC36" s="24"/>
      <c r="AD36" s="24"/>
      <c r="AE36" s="24"/>
      <c r="AF36" s="23"/>
      <c r="AG36" s="23"/>
      <c r="AH36" s="23"/>
      <c r="AI36" s="24"/>
      <c r="AJ36" s="24"/>
      <c r="AK36" s="70"/>
      <c r="AL36" s="59"/>
      <c r="AM36" s="59"/>
      <c r="AN36" s="59"/>
      <c r="AO36" s="59"/>
      <c r="AP36" s="70"/>
      <c r="AQ36" s="70"/>
      <c r="AR36" s="23"/>
      <c r="AS36" s="23"/>
      <c r="AT36" s="23"/>
    </row>
    <row r="37" spans="2:46" s="72" customFormat="1" ht="11.65" customHeight="1" x14ac:dyDescent="0.25">
      <c r="B37" s="69"/>
      <c r="C37" s="70"/>
      <c r="D37" s="71"/>
      <c r="E37" s="24"/>
      <c r="F37" s="24"/>
      <c r="G37" s="24"/>
      <c r="H37" s="24"/>
      <c r="I37" s="24"/>
      <c r="J37" s="24"/>
      <c r="K37" s="24"/>
      <c r="L37" s="24"/>
      <c r="M37" s="24"/>
      <c r="N37" s="24"/>
      <c r="O37" s="24"/>
      <c r="P37" s="24"/>
      <c r="Q37" s="24"/>
      <c r="R37" s="24"/>
      <c r="S37" s="24"/>
      <c r="T37" s="24"/>
      <c r="U37" s="70"/>
      <c r="V37" s="70"/>
      <c r="W37" s="24"/>
      <c r="X37" s="24"/>
      <c r="Y37" s="24"/>
      <c r="Z37" s="69"/>
      <c r="AA37" s="23"/>
      <c r="AB37" s="24"/>
      <c r="AC37" s="24"/>
      <c r="AD37" s="24"/>
      <c r="AE37" s="24"/>
      <c r="AF37" s="23"/>
      <c r="AG37" s="23"/>
      <c r="AH37" s="23"/>
      <c r="AI37" s="24"/>
      <c r="AJ37" s="24"/>
      <c r="AK37" s="70"/>
      <c r="AL37" s="59"/>
      <c r="AM37" s="59"/>
      <c r="AN37" s="59"/>
      <c r="AO37" s="59"/>
      <c r="AP37" s="70"/>
      <c r="AQ37" s="70"/>
      <c r="AR37" s="23"/>
      <c r="AS37" s="23"/>
      <c r="AT37" s="23"/>
    </row>
    <row r="38" spans="2:46" s="72" customFormat="1" ht="11.65" customHeight="1" x14ac:dyDescent="0.25">
      <c r="B38" s="69"/>
      <c r="C38" s="70"/>
      <c r="D38" s="71"/>
      <c r="E38" s="24"/>
      <c r="F38" s="24"/>
      <c r="G38" s="24"/>
      <c r="H38" s="24"/>
      <c r="I38" s="24"/>
      <c r="J38" s="24"/>
      <c r="K38" s="24"/>
      <c r="L38" s="24"/>
      <c r="M38" s="24"/>
      <c r="N38" s="24"/>
      <c r="O38" s="24"/>
      <c r="P38" s="24"/>
      <c r="Q38" s="24"/>
      <c r="R38" s="24"/>
      <c r="S38" s="24"/>
      <c r="T38" s="24"/>
      <c r="U38" s="70"/>
      <c r="V38" s="70"/>
      <c r="W38" s="24"/>
      <c r="X38" s="24"/>
      <c r="Y38" s="24"/>
      <c r="Z38" s="69"/>
      <c r="AA38" s="23"/>
      <c r="AB38" s="24"/>
      <c r="AC38" s="24"/>
      <c r="AD38" s="24"/>
      <c r="AE38" s="24"/>
      <c r="AF38" s="23"/>
      <c r="AG38" s="23"/>
      <c r="AH38" s="23"/>
      <c r="AI38" s="24"/>
      <c r="AJ38" s="24"/>
      <c r="AK38" s="70"/>
      <c r="AL38" s="59"/>
      <c r="AM38" s="59"/>
      <c r="AN38" s="59"/>
      <c r="AO38" s="59"/>
      <c r="AP38" s="70"/>
      <c r="AQ38" s="70"/>
      <c r="AR38" s="23"/>
      <c r="AS38" s="23"/>
      <c r="AT38" s="23"/>
    </row>
    <row r="39" spans="2:46" s="72" customFormat="1" ht="11.65" customHeight="1" x14ac:dyDescent="0.25">
      <c r="B39" s="69"/>
      <c r="C39" s="70"/>
      <c r="D39" s="71"/>
      <c r="E39" s="24"/>
      <c r="F39" s="24"/>
      <c r="G39" s="24"/>
      <c r="H39" s="24"/>
      <c r="I39" s="24"/>
      <c r="J39" s="24"/>
      <c r="K39" s="24"/>
      <c r="L39" s="24"/>
      <c r="M39" s="24"/>
      <c r="N39" s="24"/>
      <c r="O39" s="24"/>
      <c r="P39" s="24"/>
      <c r="Q39" s="24"/>
      <c r="R39" s="24"/>
      <c r="S39" s="24"/>
      <c r="T39" s="24"/>
      <c r="U39" s="70"/>
      <c r="V39" s="70"/>
      <c r="W39" s="24"/>
      <c r="X39" s="24"/>
      <c r="Y39" s="24"/>
      <c r="Z39" s="69"/>
      <c r="AA39" s="23"/>
      <c r="AB39" s="24"/>
      <c r="AC39" s="24"/>
      <c r="AD39" s="24"/>
      <c r="AE39" s="24"/>
      <c r="AF39" s="23"/>
      <c r="AG39" s="23"/>
      <c r="AH39" s="23"/>
      <c r="AI39" s="24"/>
      <c r="AJ39" s="24"/>
      <c r="AK39" s="70"/>
      <c r="AL39" s="59"/>
      <c r="AM39" s="59"/>
      <c r="AN39" s="59"/>
      <c r="AO39" s="59"/>
      <c r="AP39" s="70"/>
      <c r="AQ39" s="70"/>
      <c r="AR39" s="23"/>
      <c r="AS39" s="23"/>
      <c r="AT39" s="23"/>
    </row>
    <row r="40" spans="2:46" s="72" customFormat="1" ht="11.65" customHeight="1" x14ac:dyDescent="0.25">
      <c r="B40" s="69"/>
      <c r="C40" s="70"/>
      <c r="D40" s="71"/>
      <c r="E40" s="24"/>
      <c r="F40" s="24"/>
      <c r="G40" s="24"/>
      <c r="H40" s="24"/>
      <c r="I40" s="24"/>
      <c r="J40" s="24"/>
      <c r="K40" s="24"/>
      <c r="L40" s="24"/>
      <c r="M40" s="24"/>
      <c r="N40" s="24"/>
      <c r="O40" s="24"/>
      <c r="P40" s="24"/>
      <c r="Q40" s="24"/>
      <c r="R40" s="24"/>
      <c r="S40" s="24"/>
      <c r="T40" s="24"/>
      <c r="U40" s="70"/>
      <c r="V40" s="70"/>
      <c r="W40" s="24"/>
      <c r="X40" s="24"/>
      <c r="Y40" s="24"/>
      <c r="Z40" s="69"/>
      <c r="AA40" s="23"/>
      <c r="AB40" s="24"/>
      <c r="AC40" s="24"/>
      <c r="AD40" s="24"/>
      <c r="AE40" s="24"/>
      <c r="AF40" s="23"/>
      <c r="AG40" s="23"/>
      <c r="AH40" s="23"/>
      <c r="AI40" s="24"/>
      <c r="AJ40" s="24"/>
      <c r="AK40" s="70"/>
      <c r="AL40" s="59"/>
      <c r="AM40" s="59"/>
      <c r="AN40" s="59"/>
      <c r="AO40" s="59"/>
      <c r="AP40" s="70"/>
      <c r="AQ40" s="70"/>
      <c r="AR40" s="23"/>
      <c r="AS40" s="23"/>
      <c r="AT40" s="23"/>
    </row>
    <row r="41" spans="2:46" s="72" customFormat="1" ht="11.65" customHeight="1" x14ac:dyDescent="0.25">
      <c r="B41" s="69"/>
      <c r="C41" s="70"/>
      <c r="D41" s="71"/>
      <c r="E41" s="24"/>
      <c r="F41" s="24"/>
      <c r="G41" s="24"/>
      <c r="H41" s="24"/>
      <c r="I41" s="24"/>
      <c r="J41" s="24"/>
      <c r="K41" s="24"/>
      <c r="L41" s="24"/>
      <c r="M41" s="24"/>
      <c r="N41" s="24"/>
      <c r="O41" s="24"/>
      <c r="P41" s="24"/>
      <c r="Q41" s="24"/>
      <c r="R41" s="24"/>
      <c r="S41" s="24"/>
      <c r="T41" s="24"/>
      <c r="U41" s="70"/>
      <c r="V41" s="70"/>
      <c r="W41" s="24"/>
      <c r="X41" s="24"/>
      <c r="Y41" s="24"/>
      <c r="Z41" s="69"/>
      <c r="AA41" s="23"/>
      <c r="AB41" s="24"/>
      <c r="AC41" s="24"/>
      <c r="AD41" s="24"/>
      <c r="AE41" s="24"/>
      <c r="AF41" s="23"/>
      <c r="AG41" s="23"/>
      <c r="AH41" s="23"/>
      <c r="AI41" s="24"/>
      <c r="AJ41" s="24"/>
      <c r="AK41" s="70"/>
      <c r="AL41" s="59"/>
      <c r="AM41" s="59"/>
      <c r="AN41" s="59"/>
      <c r="AO41" s="59"/>
      <c r="AP41" s="70"/>
      <c r="AQ41" s="70"/>
      <c r="AR41" s="23"/>
      <c r="AS41" s="23"/>
      <c r="AT41" s="23"/>
    </row>
    <row r="42" spans="2:46" s="72" customFormat="1" ht="11.65" customHeight="1" x14ac:dyDescent="0.25">
      <c r="B42" s="69"/>
      <c r="C42" s="70"/>
      <c r="D42" s="71"/>
      <c r="E42" s="24"/>
      <c r="F42" s="24"/>
      <c r="G42" s="24"/>
      <c r="H42" s="24"/>
      <c r="I42" s="24"/>
      <c r="J42" s="24"/>
      <c r="K42" s="24"/>
      <c r="L42" s="24"/>
      <c r="M42" s="24"/>
      <c r="N42" s="24"/>
      <c r="O42" s="24"/>
      <c r="P42" s="24"/>
      <c r="Q42" s="24"/>
      <c r="R42" s="24"/>
      <c r="S42" s="24"/>
      <c r="T42" s="24"/>
      <c r="U42" s="70"/>
      <c r="V42" s="70"/>
      <c r="W42" s="24"/>
      <c r="X42" s="24"/>
      <c r="Y42" s="24"/>
      <c r="Z42" s="69"/>
      <c r="AA42" s="23"/>
      <c r="AB42" s="24"/>
      <c r="AC42" s="24"/>
      <c r="AD42" s="24"/>
      <c r="AE42" s="24"/>
      <c r="AF42" s="23"/>
      <c r="AG42" s="23"/>
      <c r="AH42" s="23"/>
      <c r="AI42" s="24"/>
      <c r="AJ42" s="24"/>
      <c r="AK42" s="70"/>
      <c r="AL42" s="59"/>
      <c r="AM42" s="59"/>
      <c r="AN42" s="59"/>
      <c r="AO42" s="59"/>
      <c r="AP42" s="70"/>
      <c r="AQ42" s="70"/>
      <c r="AR42" s="23"/>
      <c r="AS42" s="23"/>
      <c r="AT42" s="23"/>
    </row>
    <row r="43" spans="2:46" s="72" customFormat="1" ht="11.65" customHeight="1" x14ac:dyDescent="0.25">
      <c r="B43" s="69"/>
      <c r="C43" s="70"/>
      <c r="D43" s="71"/>
      <c r="E43" s="24"/>
      <c r="F43" s="24"/>
      <c r="G43" s="24"/>
      <c r="H43" s="24"/>
      <c r="I43" s="24"/>
      <c r="J43" s="24"/>
      <c r="K43" s="24"/>
      <c r="L43" s="24"/>
      <c r="M43" s="24"/>
      <c r="N43" s="24"/>
      <c r="O43" s="24"/>
      <c r="P43" s="24"/>
      <c r="Q43" s="24"/>
      <c r="R43" s="24"/>
      <c r="S43" s="24"/>
      <c r="T43" s="24"/>
      <c r="U43" s="70"/>
      <c r="V43" s="70"/>
      <c r="W43" s="24"/>
      <c r="X43" s="24"/>
      <c r="Y43" s="24"/>
      <c r="Z43" s="69"/>
      <c r="AA43" s="23"/>
      <c r="AB43" s="24"/>
      <c r="AC43" s="24"/>
      <c r="AD43" s="24"/>
      <c r="AE43" s="24"/>
      <c r="AF43" s="23"/>
      <c r="AG43" s="23"/>
      <c r="AH43" s="23"/>
      <c r="AI43" s="24"/>
      <c r="AJ43" s="24"/>
      <c r="AK43" s="70"/>
      <c r="AL43" s="59"/>
      <c r="AM43" s="59"/>
      <c r="AN43" s="59"/>
      <c r="AO43" s="59"/>
      <c r="AP43" s="70"/>
      <c r="AQ43" s="70"/>
      <c r="AR43" s="23"/>
      <c r="AS43" s="23"/>
      <c r="AT43" s="23"/>
    </row>
    <row r="44" spans="2:46" s="72" customFormat="1" ht="11.65" customHeight="1" x14ac:dyDescent="0.25">
      <c r="B44" s="69"/>
      <c r="C44" s="70"/>
      <c r="D44" s="71"/>
      <c r="E44" s="24"/>
      <c r="F44" s="24"/>
      <c r="G44" s="24"/>
      <c r="H44" s="24"/>
      <c r="I44" s="24"/>
      <c r="J44" s="24"/>
      <c r="K44" s="24"/>
      <c r="L44" s="24"/>
      <c r="M44" s="24"/>
      <c r="N44" s="24"/>
      <c r="O44" s="24"/>
      <c r="P44" s="24"/>
      <c r="Q44" s="24"/>
      <c r="R44" s="24"/>
      <c r="S44" s="24"/>
      <c r="T44" s="24"/>
      <c r="U44" s="70"/>
      <c r="V44" s="70"/>
      <c r="W44" s="24"/>
      <c r="X44" s="24"/>
      <c r="Y44" s="24"/>
      <c r="Z44" s="69"/>
      <c r="AA44" s="23"/>
      <c r="AB44" s="24"/>
      <c r="AC44" s="24"/>
      <c r="AD44" s="24"/>
      <c r="AE44" s="24"/>
      <c r="AF44" s="23"/>
      <c r="AG44" s="23"/>
      <c r="AH44" s="23"/>
      <c r="AI44" s="24"/>
      <c r="AJ44" s="24"/>
      <c r="AK44" s="70"/>
      <c r="AL44" s="59"/>
      <c r="AM44" s="59"/>
      <c r="AN44" s="59"/>
      <c r="AO44" s="59"/>
      <c r="AP44" s="70"/>
      <c r="AQ44" s="70"/>
      <c r="AR44" s="23"/>
      <c r="AS44" s="23"/>
      <c r="AT44" s="23"/>
    </row>
    <row r="45" spans="2:46" s="72" customFormat="1" ht="11.65" customHeight="1" x14ac:dyDescent="0.25">
      <c r="B45" s="69"/>
      <c r="C45" s="70"/>
      <c r="D45" s="71"/>
      <c r="E45" s="24"/>
      <c r="F45" s="24"/>
      <c r="G45" s="24"/>
      <c r="H45" s="24"/>
      <c r="I45" s="24"/>
      <c r="J45" s="24"/>
      <c r="K45" s="24"/>
      <c r="L45" s="24"/>
      <c r="M45" s="24"/>
      <c r="N45" s="24"/>
      <c r="O45" s="24"/>
      <c r="P45" s="24"/>
      <c r="Q45" s="24"/>
      <c r="R45" s="24"/>
      <c r="S45" s="24"/>
      <c r="T45" s="24"/>
      <c r="U45" s="70"/>
      <c r="V45" s="70"/>
      <c r="W45" s="24"/>
      <c r="X45" s="24"/>
      <c r="Y45" s="24"/>
      <c r="Z45" s="69"/>
      <c r="AA45" s="23"/>
      <c r="AB45" s="24"/>
      <c r="AC45" s="24"/>
      <c r="AD45" s="24"/>
      <c r="AE45" s="24"/>
      <c r="AF45" s="23"/>
      <c r="AG45" s="23"/>
      <c r="AH45" s="23"/>
      <c r="AI45" s="24"/>
      <c r="AJ45" s="24"/>
      <c r="AK45" s="70"/>
      <c r="AL45" s="59"/>
      <c r="AM45" s="59"/>
      <c r="AN45" s="59"/>
      <c r="AO45" s="59"/>
      <c r="AP45" s="70"/>
      <c r="AQ45" s="70"/>
      <c r="AR45" s="23"/>
      <c r="AS45" s="23"/>
      <c r="AT45" s="23"/>
    </row>
    <row r="46" spans="2:46" s="72" customFormat="1" ht="11.65" customHeight="1" x14ac:dyDescent="0.25">
      <c r="B46" s="69"/>
      <c r="C46" s="70"/>
      <c r="D46" s="71"/>
      <c r="E46" s="24"/>
      <c r="F46" s="24"/>
      <c r="G46" s="24"/>
      <c r="H46" s="24"/>
      <c r="I46" s="24"/>
      <c r="J46" s="24"/>
      <c r="K46" s="24"/>
      <c r="L46" s="24"/>
      <c r="M46" s="24"/>
      <c r="N46" s="24"/>
      <c r="O46" s="24"/>
      <c r="P46" s="24"/>
      <c r="Q46" s="24"/>
      <c r="R46" s="24"/>
      <c r="S46" s="24"/>
      <c r="T46" s="24"/>
      <c r="U46" s="70"/>
      <c r="V46" s="70"/>
      <c r="W46" s="24"/>
      <c r="X46" s="24"/>
      <c r="Y46" s="24"/>
      <c r="Z46" s="69"/>
      <c r="AA46" s="23"/>
      <c r="AB46" s="24"/>
      <c r="AC46" s="24"/>
      <c r="AD46" s="24"/>
      <c r="AE46" s="24"/>
      <c r="AF46" s="23"/>
      <c r="AG46" s="23"/>
      <c r="AH46" s="23"/>
      <c r="AI46" s="24"/>
      <c r="AJ46" s="24"/>
      <c r="AK46" s="70"/>
      <c r="AL46" s="59"/>
      <c r="AM46" s="59"/>
      <c r="AN46" s="59"/>
      <c r="AO46" s="59"/>
      <c r="AP46" s="70"/>
      <c r="AQ46" s="70"/>
      <c r="AR46" s="23"/>
      <c r="AS46" s="23"/>
      <c r="AT46" s="23"/>
    </row>
    <row r="47" spans="2:46" s="72" customFormat="1" ht="11.65" customHeight="1" x14ac:dyDescent="0.25">
      <c r="B47" s="69"/>
      <c r="C47" s="70"/>
      <c r="D47" s="71"/>
      <c r="E47" s="24"/>
      <c r="F47" s="24"/>
      <c r="G47" s="24"/>
      <c r="H47" s="24"/>
      <c r="I47" s="24"/>
      <c r="J47" s="24"/>
      <c r="K47" s="24"/>
      <c r="L47" s="24"/>
      <c r="M47" s="24"/>
      <c r="N47" s="24"/>
      <c r="O47" s="24"/>
      <c r="P47" s="24"/>
      <c r="Q47" s="24"/>
      <c r="R47" s="24"/>
      <c r="S47" s="24"/>
      <c r="T47" s="24"/>
      <c r="U47" s="70"/>
      <c r="V47" s="70"/>
      <c r="W47" s="24"/>
      <c r="X47" s="24"/>
      <c r="Y47" s="24"/>
      <c r="Z47" s="69"/>
      <c r="AA47" s="23"/>
      <c r="AB47" s="24"/>
      <c r="AC47" s="24"/>
      <c r="AD47" s="24"/>
      <c r="AE47" s="24"/>
      <c r="AF47" s="23"/>
      <c r="AG47" s="23"/>
      <c r="AH47" s="23"/>
      <c r="AI47" s="24"/>
      <c r="AJ47" s="24"/>
      <c r="AK47" s="70"/>
      <c r="AL47" s="59"/>
      <c r="AM47" s="59"/>
      <c r="AN47" s="59"/>
      <c r="AO47" s="59"/>
      <c r="AP47" s="70"/>
      <c r="AQ47" s="70"/>
      <c r="AR47" s="23"/>
      <c r="AS47" s="23"/>
      <c r="AT47" s="23"/>
    </row>
    <row r="48" spans="2:46" ht="12.75" customHeight="1" x14ac:dyDescent="0.25">
      <c r="AS48" s="23"/>
    </row>
    <row r="49" spans="45:45" ht="12.75" customHeight="1" x14ac:dyDescent="0.25">
      <c r="AS49" s="23"/>
    </row>
  </sheetData>
  <sheetProtection selectLockedCells="1" selectUnlockedCells="1"/>
  <mergeCells count="55">
    <mergeCell ref="AJ2:AU2"/>
    <mergeCell ref="AJ3:AU3"/>
    <mergeCell ref="AJ4:AU4"/>
    <mergeCell ref="B2:B5"/>
    <mergeCell ref="AV6:BJ6"/>
    <mergeCell ref="B10:D10"/>
    <mergeCell ref="E10:T10"/>
    <mergeCell ref="U10:AT10"/>
    <mergeCell ref="AU10:BJ10"/>
    <mergeCell ref="R5:AI6"/>
    <mergeCell ref="AJ5:AU6"/>
    <mergeCell ref="AM7:AT7"/>
    <mergeCell ref="AU7:BJ8"/>
    <mergeCell ref="C2:Q4"/>
    <mergeCell ref="B8:C8"/>
    <mergeCell ref="C5:Q6"/>
    <mergeCell ref="R2:AI4"/>
    <mergeCell ref="B9:AT9"/>
    <mergeCell ref="AU9:BJ9"/>
    <mergeCell ref="D8:AL8"/>
    <mergeCell ref="AN8:AT8"/>
    <mergeCell ref="B7:C7"/>
    <mergeCell ref="D7:Z7"/>
    <mergeCell ref="AA7:AB7"/>
    <mergeCell ref="AC7:AJ7"/>
    <mergeCell ref="AK7:AL7"/>
    <mergeCell ref="X11:Y11"/>
    <mergeCell ref="B11:B12"/>
    <mergeCell ref="C11:C12"/>
    <mergeCell ref="D11:D12"/>
    <mergeCell ref="E11:G11"/>
    <mergeCell ref="H11:J11"/>
    <mergeCell ref="K11:M11"/>
    <mergeCell ref="N11:P11"/>
    <mergeCell ref="Q11:S11"/>
    <mergeCell ref="U11:U12"/>
    <mergeCell ref="V11:V12"/>
    <mergeCell ref="W11:W12"/>
    <mergeCell ref="AS11:AS12"/>
    <mergeCell ref="Z11:Z12"/>
    <mergeCell ref="AA11:AA12"/>
    <mergeCell ref="AB11:AB12"/>
    <mergeCell ref="AC11:AC12"/>
    <mergeCell ref="AD11:AD12"/>
    <mergeCell ref="AE11:AE12"/>
    <mergeCell ref="AF11:AH11"/>
    <mergeCell ref="AI11:AI12"/>
    <mergeCell ref="AJ11:AJ12"/>
    <mergeCell ref="AK11:AQ11"/>
    <mergeCell ref="AR11:AR12"/>
    <mergeCell ref="AT11:AT12"/>
    <mergeCell ref="AU11:AX11"/>
    <mergeCell ref="AY11:BB11"/>
    <mergeCell ref="BC11:BF11"/>
    <mergeCell ref="BG11:BJ11"/>
  </mergeCells>
  <dataValidations count="11">
    <dataValidation type="list" operator="equal" allowBlank="1" showErrorMessage="1" sqref="AP27:AQ49">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AB13:AB49">
      <formula1>"Alcaldía Local,Central,Sectorial,"</formula1>
      <formula2>0</formula2>
    </dataValidation>
    <dataValidation type="list" operator="equal" allowBlank="1" showErrorMessage="1" sqref="AC13:AC49">
      <formula1>"Coeficiente,Índice o razón,Porcentaje,Tasa,Valor absoluto"</formula1>
      <formula2>0</formula2>
    </dataValidation>
    <dataValidation type="list" operator="equal" allowBlank="1" showErrorMessage="1" sqref="AD13:AD49">
      <formula1>"Diario,Semanal,Mensual,Bimestral ,Trimestral,Semestral ,Anual"</formula1>
      <formula2>0</formula2>
    </dataValidation>
    <dataValidation type="list" operator="equal" allowBlank="1" showErrorMessage="1" sqref="AE13:AE49">
      <formula1>"Alta ,Media ,Baja"</formula1>
      <formula2>0</formula2>
    </dataValidation>
    <dataValidation type="list" operator="equal" allowBlank="1" showErrorMessage="1" sqref="AI13:AI49">
      <formula1>"Gestión"</formula1>
      <formula2>0</formula2>
    </dataValidation>
    <dataValidation type="list" operator="equal" allowBlank="1" showErrorMessage="1" sqref="AJ13:AJ49">
      <formula1>",Distrital ,Dsitrital-Rural ,Distrital- Urbano,Entidad ,Localidad,UPZ,Departamental,Regional,Nacional"</formula1>
      <formula2>0</formula2>
    </dataValidation>
    <dataValidation type="list" operator="equal" allowBlank="1" showErrorMessage="1" sqref="Z27:Z49">
      <formula1>"Eficacia,Eficiencia,Efectividad,"</formula1>
      <formula2>0</formula2>
    </dataValidation>
    <dataValidation operator="equal" allowBlank="1" showErrorMessage="1" sqref="AK7">
      <formula1>0</formula1>
      <formula2>0</formula2>
    </dataValidation>
    <dataValidation type="list" operator="equal" allowBlank="1" showErrorMessage="1" sqref="AK27:AK49">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errorStyle="information" operator="equal" showInputMessage="1" showErrorMessage="1" error="Elija una Categoría" prompt="Elija una Categoría del menú desplegable" sqref="AR20:AS20">
      <formula1>NA()</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'D:\AAA SDSCJ CPAD\OAP\POA\[1.3 OCI 13-01.22.xlsx]datos'!#REF!</xm:f>
          </x14:formula1>
          <xm:sqref>AO13:AO26 AK13:AK26</xm:sqref>
        </x14:dataValidation>
        <x14:dataValidation type="list" operator="equal" allowBlank="1" showErrorMessage="1">
          <x14:formula1>
            <xm:f>'D:\AAA SDSCJ CPAD\OAP\POA\[1.3 OCI 13-01.22.xlsx]datos'!#REF!</xm:f>
          </x14:formula1>
          <xm:sqref>AP13:AQ26</xm:sqref>
        </x14:dataValidation>
        <x14:dataValidation type="list" allowBlank="1" showInputMessage="1" showErrorMessage="1">
          <x14:formula1>
            <xm:f>'C:\Users\luis.arias\Downloads\[F-DS-524_V.xlsx]datos'!#REF!</xm:f>
          </x14:formula1>
          <xm:sqref>AM7:AT7</xm:sqref>
        </x14:dataValidation>
        <x14:dataValidation type="list" errorStyle="information" operator="equal" showInputMessage="1" showErrorMessage="1" prompt="Escoja el Proceso del Menú desplegable">
          <x14:formula1>
            <xm:f>'C:\Users\luis.arias\Downloads\[F-DS-524_V.xlsx]datos'!#REF!</xm:f>
          </x14:formula1>
          <xm:sqref>D7:Z7</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K39"/>
  <sheetViews>
    <sheetView showGridLines="0" topLeftCell="H1" zoomScale="70" zoomScaleNormal="70" workbookViewId="0">
      <selection activeCell="AE13" sqref="AE13"/>
    </sheetView>
  </sheetViews>
  <sheetFormatPr baseColWidth="10" defaultColWidth="20.5703125" defaultRowHeight="12.75" customHeight="1" x14ac:dyDescent="0.25"/>
  <cols>
    <col min="1" max="1" width="2" style="23" customWidth="1"/>
    <col min="2" max="2" width="10" style="23" customWidth="1"/>
    <col min="3" max="3" width="57.28515625" style="59" customWidth="1"/>
    <col min="4" max="4" width="18.42578125" style="23" customWidth="1"/>
    <col min="5" max="20" width="11.42578125" style="23" customWidth="1"/>
    <col min="21" max="21" width="47.42578125" style="59" customWidth="1"/>
    <col min="22" max="22" width="67.42578125" style="59" customWidth="1"/>
    <col min="23" max="23" width="21.28515625" style="23" customWidth="1"/>
    <col min="24" max="25" width="21.85546875" style="23" customWidth="1"/>
    <col min="26" max="26" width="21.28515625" style="72" customWidth="1"/>
    <col min="27" max="27" width="21.42578125" style="72" customWidth="1"/>
    <col min="28" max="28" width="20.85546875" style="72" customWidth="1"/>
    <col min="29" max="29" width="21.28515625" style="72" customWidth="1"/>
    <col min="30" max="30" width="21" style="72" customWidth="1"/>
    <col min="31" max="31" width="21.42578125" style="72" customWidth="1"/>
    <col min="32" max="34" width="15.140625" style="72" customWidth="1"/>
    <col min="35" max="36" width="19.85546875" style="72" customWidth="1"/>
    <col min="37" max="43" width="47" style="73" customWidth="1"/>
    <col min="44" max="46" width="22.85546875" style="72" customWidth="1"/>
    <col min="47" max="48" width="20.5703125" style="72" customWidth="1"/>
    <col min="49" max="49" width="43.42578125" style="72" customWidth="1"/>
    <col min="50" max="50" width="33.7109375" style="23" customWidth="1"/>
    <col min="51" max="54" width="20.5703125" style="23" customWidth="1"/>
    <col min="55" max="55" width="8.7109375" style="23" customWidth="1"/>
    <col min="56" max="56" width="9" style="23" customWidth="1"/>
    <col min="57" max="57" width="39" style="23" customWidth="1"/>
    <col min="58" max="58" width="32.140625" style="23" customWidth="1"/>
    <col min="59" max="59" width="17" style="23" customWidth="1"/>
    <col min="60" max="60" width="16" style="23" customWidth="1"/>
    <col min="61" max="61" width="51.5703125" style="23" customWidth="1"/>
    <col min="62" max="62" width="36" style="23" customWidth="1"/>
    <col min="63" max="251" width="20.5703125" style="23" customWidth="1"/>
    <col min="252" max="16384" width="20.5703125" style="23"/>
  </cols>
  <sheetData>
    <row r="1" spans="1:63" s="21" customFormat="1" ht="6" customHeight="1" thickBot="1" x14ac:dyDescent="0.3">
      <c r="C1" s="22"/>
      <c r="U1" s="22"/>
      <c r="V1" s="22"/>
      <c r="Z1" s="61"/>
      <c r="AA1" s="61"/>
      <c r="AB1" s="61"/>
      <c r="AC1" s="61"/>
      <c r="AD1" s="61"/>
      <c r="AE1" s="61"/>
      <c r="AF1" s="61"/>
      <c r="AG1" s="61"/>
      <c r="AH1" s="61"/>
      <c r="AI1" s="61"/>
      <c r="AJ1" s="61"/>
      <c r="AK1" s="62"/>
      <c r="AL1" s="62"/>
      <c r="AM1" s="62"/>
      <c r="AN1" s="62"/>
      <c r="AO1" s="62"/>
      <c r="AP1" s="62"/>
      <c r="AQ1" s="62"/>
      <c r="AR1" s="61"/>
      <c r="AS1" s="61"/>
      <c r="AT1" s="61"/>
      <c r="AU1" s="61"/>
      <c r="AV1" s="61"/>
      <c r="AW1" s="61"/>
    </row>
    <row r="2" spans="1:63" s="779" customFormat="1" ht="15.75" customHeight="1" thickBot="1" x14ac:dyDescent="0.3">
      <c r="A2" s="776"/>
      <c r="B2" s="836" t="s">
        <v>232</v>
      </c>
      <c r="C2" s="839" t="s">
        <v>41</v>
      </c>
      <c r="D2" s="840"/>
      <c r="E2" s="840"/>
      <c r="F2" s="840"/>
      <c r="G2" s="840"/>
      <c r="H2" s="840"/>
      <c r="I2" s="840"/>
      <c r="J2" s="840"/>
      <c r="K2" s="840"/>
      <c r="L2" s="840"/>
      <c r="M2" s="840"/>
      <c r="N2" s="840"/>
      <c r="O2" s="840"/>
      <c r="P2" s="840"/>
      <c r="Q2" s="841"/>
      <c r="R2" s="848" t="s">
        <v>42</v>
      </c>
      <c r="S2" s="849"/>
      <c r="T2" s="849"/>
      <c r="U2" s="849"/>
      <c r="V2" s="849"/>
      <c r="W2" s="849"/>
      <c r="X2" s="849"/>
      <c r="Y2" s="849"/>
      <c r="Z2" s="849"/>
      <c r="AA2" s="849"/>
      <c r="AB2" s="849"/>
      <c r="AC2" s="849"/>
      <c r="AD2" s="849"/>
      <c r="AE2" s="849"/>
      <c r="AF2" s="849"/>
      <c r="AG2" s="849"/>
      <c r="AH2" s="849"/>
      <c r="AI2" s="850"/>
      <c r="AJ2" s="857" t="s">
        <v>43</v>
      </c>
      <c r="AK2" s="858"/>
      <c r="AL2" s="858"/>
      <c r="AM2" s="858"/>
      <c r="AN2" s="858"/>
      <c r="AO2" s="858"/>
      <c r="AP2" s="858"/>
      <c r="AQ2" s="858"/>
      <c r="AR2" s="858"/>
      <c r="AS2" s="858"/>
      <c r="AT2" s="858"/>
      <c r="AU2" s="859"/>
      <c r="AV2" s="777" t="s">
        <v>44</v>
      </c>
      <c r="AW2" s="777"/>
      <c r="AX2" s="777"/>
      <c r="AY2" s="777"/>
      <c r="AZ2" s="777"/>
      <c r="BA2" s="777"/>
      <c r="BB2" s="777"/>
      <c r="BC2" s="777"/>
      <c r="BD2" s="777"/>
      <c r="BE2" s="777"/>
      <c r="BF2" s="777"/>
      <c r="BG2" s="777"/>
      <c r="BH2" s="777"/>
      <c r="BI2" s="777"/>
      <c r="BJ2" s="778"/>
      <c r="BK2" s="776"/>
    </row>
    <row r="3" spans="1:63" s="779" customFormat="1" ht="14.25" customHeight="1" thickBot="1" x14ac:dyDescent="0.3">
      <c r="A3" s="780"/>
      <c r="B3" s="837"/>
      <c r="C3" s="842"/>
      <c r="D3" s="843"/>
      <c r="E3" s="843"/>
      <c r="F3" s="843"/>
      <c r="G3" s="843"/>
      <c r="H3" s="843"/>
      <c r="I3" s="843"/>
      <c r="J3" s="843"/>
      <c r="K3" s="843"/>
      <c r="L3" s="843"/>
      <c r="M3" s="843"/>
      <c r="N3" s="843"/>
      <c r="O3" s="843"/>
      <c r="P3" s="843"/>
      <c r="Q3" s="844"/>
      <c r="R3" s="851"/>
      <c r="S3" s="852"/>
      <c r="T3" s="852"/>
      <c r="U3" s="852"/>
      <c r="V3" s="852"/>
      <c r="W3" s="852"/>
      <c r="X3" s="852"/>
      <c r="Y3" s="852"/>
      <c r="Z3" s="852"/>
      <c r="AA3" s="852"/>
      <c r="AB3" s="852"/>
      <c r="AC3" s="852"/>
      <c r="AD3" s="852"/>
      <c r="AE3" s="852"/>
      <c r="AF3" s="852"/>
      <c r="AG3" s="852"/>
      <c r="AH3" s="852"/>
      <c r="AI3" s="853"/>
      <c r="AJ3" s="857" t="s">
        <v>45</v>
      </c>
      <c r="AK3" s="858"/>
      <c r="AL3" s="858"/>
      <c r="AM3" s="858"/>
      <c r="AN3" s="858"/>
      <c r="AO3" s="858"/>
      <c r="AP3" s="858"/>
      <c r="AQ3" s="858"/>
      <c r="AR3" s="858"/>
      <c r="AS3" s="858"/>
      <c r="AT3" s="858"/>
      <c r="AU3" s="859"/>
      <c r="AV3" s="781"/>
      <c r="AW3" s="781"/>
      <c r="AX3" s="781"/>
      <c r="AY3" s="781"/>
      <c r="AZ3" s="781"/>
      <c r="BA3" s="781"/>
      <c r="BB3" s="781"/>
      <c r="BC3" s="781"/>
      <c r="BD3" s="781"/>
      <c r="BE3" s="781"/>
      <c r="BF3" s="781"/>
      <c r="BG3" s="781"/>
      <c r="BH3" s="781"/>
      <c r="BI3" s="781"/>
      <c r="BJ3" s="782"/>
      <c r="BK3" s="780"/>
    </row>
    <row r="4" spans="1:63" s="779" customFormat="1" ht="12" customHeight="1" thickBot="1" x14ac:dyDescent="0.3">
      <c r="A4" s="780"/>
      <c r="B4" s="837"/>
      <c r="C4" s="845"/>
      <c r="D4" s="846"/>
      <c r="E4" s="846"/>
      <c r="F4" s="846"/>
      <c r="G4" s="846"/>
      <c r="H4" s="846"/>
      <c r="I4" s="846"/>
      <c r="J4" s="846"/>
      <c r="K4" s="846"/>
      <c r="L4" s="846"/>
      <c r="M4" s="846"/>
      <c r="N4" s="846"/>
      <c r="O4" s="846"/>
      <c r="P4" s="846"/>
      <c r="Q4" s="847"/>
      <c r="R4" s="854"/>
      <c r="S4" s="855"/>
      <c r="T4" s="855"/>
      <c r="U4" s="855"/>
      <c r="V4" s="855"/>
      <c r="W4" s="855"/>
      <c r="X4" s="855"/>
      <c r="Y4" s="855"/>
      <c r="Z4" s="855"/>
      <c r="AA4" s="855"/>
      <c r="AB4" s="855"/>
      <c r="AC4" s="855"/>
      <c r="AD4" s="855"/>
      <c r="AE4" s="855"/>
      <c r="AF4" s="855"/>
      <c r="AG4" s="855"/>
      <c r="AH4" s="855"/>
      <c r="AI4" s="856"/>
      <c r="AJ4" s="857" t="s">
        <v>46</v>
      </c>
      <c r="AK4" s="858"/>
      <c r="AL4" s="858"/>
      <c r="AM4" s="858"/>
      <c r="AN4" s="858"/>
      <c r="AO4" s="858"/>
      <c r="AP4" s="858"/>
      <c r="AQ4" s="858"/>
      <c r="AR4" s="858"/>
      <c r="AS4" s="858"/>
      <c r="AT4" s="858"/>
      <c r="AU4" s="859"/>
      <c r="AV4" s="781"/>
      <c r="AW4" s="781"/>
      <c r="AX4" s="781"/>
      <c r="AY4" s="781"/>
      <c r="AZ4" s="781"/>
      <c r="BA4" s="781"/>
      <c r="BB4" s="781"/>
      <c r="BC4" s="781"/>
      <c r="BD4" s="781"/>
      <c r="BE4" s="781"/>
      <c r="BF4" s="781"/>
      <c r="BG4" s="781"/>
      <c r="BH4" s="781"/>
      <c r="BI4" s="781"/>
      <c r="BJ4" s="782"/>
      <c r="BK4" s="780"/>
    </row>
    <row r="5" spans="1:63" s="779" customFormat="1" ht="14.25" customHeight="1" x14ac:dyDescent="0.25">
      <c r="A5" s="780"/>
      <c r="B5" s="838"/>
      <c r="C5" s="839" t="s">
        <v>47</v>
      </c>
      <c r="D5" s="840"/>
      <c r="E5" s="840"/>
      <c r="F5" s="840"/>
      <c r="G5" s="840"/>
      <c r="H5" s="840"/>
      <c r="I5" s="840"/>
      <c r="J5" s="840"/>
      <c r="K5" s="840"/>
      <c r="L5" s="840"/>
      <c r="M5" s="840"/>
      <c r="N5" s="840"/>
      <c r="O5" s="840"/>
      <c r="P5" s="840"/>
      <c r="Q5" s="841"/>
      <c r="R5" s="848" t="s">
        <v>48</v>
      </c>
      <c r="S5" s="849"/>
      <c r="T5" s="849"/>
      <c r="U5" s="849"/>
      <c r="V5" s="849"/>
      <c r="W5" s="849"/>
      <c r="X5" s="849"/>
      <c r="Y5" s="849"/>
      <c r="Z5" s="849"/>
      <c r="AA5" s="849"/>
      <c r="AB5" s="849"/>
      <c r="AC5" s="849"/>
      <c r="AD5" s="849"/>
      <c r="AE5" s="849"/>
      <c r="AF5" s="849"/>
      <c r="AG5" s="849"/>
      <c r="AH5" s="849"/>
      <c r="AI5" s="850"/>
      <c r="AJ5" s="839" t="s">
        <v>49</v>
      </c>
      <c r="AK5" s="840"/>
      <c r="AL5" s="840"/>
      <c r="AM5" s="840"/>
      <c r="AN5" s="840"/>
      <c r="AO5" s="840"/>
      <c r="AP5" s="840"/>
      <c r="AQ5" s="840"/>
      <c r="AR5" s="840"/>
      <c r="AS5" s="840"/>
      <c r="AT5" s="840"/>
      <c r="AU5" s="841"/>
      <c r="AV5" s="783"/>
      <c r="AW5" s="783"/>
      <c r="AX5" s="783"/>
      <c r="AY5" s="783"/>
      <c r="AZ5" s="783"/>
      <c r="BA5" s="783"/>
      <c r="BB5" s="783"/>
      <c r="BC5" s="783"/>
      <c r="BD5" s="783"/>
      <c r="BE5" s="783"/>
      <c r="BF5" s="783"/>
      <c r="BG5" s="783"/>
      <c r="BH5" s="783"/>
      <c r="BI5" s="783"/>
      <c r="BJ5" s="784"/>
      <c r="BK5" s="780"/>
    </row>
    <row r="6" spans="1:63" s="779" customFormat="1" ht="12.75" customHeight="1" thickBot="1" x14ac:dyDescent="0.3">
      <c r="A6" s="776"/>
      <c r="B6" s="780"/>
      <c r="C6" s="845"/>
      <c r="D6" s="846"/>
      <c r="E6" s="846"/>
      <c r="F6" s="846"/>
      <c r="G6" s="846"/>
      <c r="H6" s="846"/>
      <c r="I6" s="846"/>
      <c r="J6" s="846"/>
      <c r="K6" s="846"/>
      <c r="L6" s="846"/>
      <c r="M6" s="846"/>
      <c r="N6" s="846"/>
      <c r="O6" s="846"/>
      <c r="P6" s="846"/>
      <c r="Q6" s="847"/>
      <c r="R6" s="854"/>
      <c r="S6" s="855"/>
      <c r="T6" s="855"/>
      <c r="U6" s="855"/>
      <c r="V6" s="855"/>
      <c r="W6" s="855"/>
      <c r="X6" s="855"/>
      <c r="Y6" s="855"/>
      <c r="Z6" s="855"/>
      <c r="AA6" s="855"/>
      <c r="AB6" s="855"/>
      <c r="AC6" s="855"/>
      <c r="AD6" s="855"/>
      <c r="AE6" s="855"/>
      <c r="AF6" s="855"/>
      <c r="AG6" s="855"/>
      <c r="AH6" s="855"/>
      <c r="AI6" s="856"/>
      <c r="AJ6" s="845"/>
      <c r="AK6" s="846"/>
      <c r="AL6" s="846"/>
      <c r="AM6" s="846"/>
      <c r="AN6" s="846"/>
      <c r="AO6" s="846"/>
      <c r="AP6" s="846"/>
      <c r="AQ6" s="846"/>
      <c r="AR6" s="846"/>
      <c r="AS6" s="846"/>
      <c r="AT6" s="846"/>
      <c r="AU6" s="847"/>
      <c r="AV6" s="897">
        <v>3</v>
      </c>
      <c r="AW6" s="897"/>
      <c r="AX6" s="897"/>
      <c r="AY6" s="897"/>
      <c r="AZ6" s="897"/>
      <c r="BA6" s="897"/>
      <c r="BB6" s="897"/>
      <c r="BC6" s="897"/>
      <c r="BD6" s="897"/>
      <c r="BE6" s="897"/>
      <c r="BF6" s="897"/>
      <c r="BG6" s="897"/>
      <c r="BH6" s="897"/>
      <c r="BI6" s="897"/>
      <c r="BJ6" s="898"/>
      <c r="BK6" s="776"/>
    </row>
    <row r="7" spans="1:63" s="785" customFormat="1" ht="18.75" customHeight="1" x14ac:dyDescent="0.25">
      <c r="B7" s="884" t="s">
        <v>50</v>
      </c>
      <c r="C7" s="885"/>
      <c r="D7" s="886"/>
      <c r="E7" s="886"/>
      <c r="F7" s="886"/>
      <c r="G7" s="886"/>
      <c r="H7" s="886"/>
      <c r="I7" s="886"/>
      <c r="J7" s="886"/>
      <c r="K7" s="886"/>
      <c r="L7" s="886"/>
      <c r="M7" s="886"/>
      <c r="N7" s="886"/>
      <c r="O7" s="886"/>
      <c r="P7" s="886"/>
      <c r="Q7" s="886"/>
      <c r="R7" s="886"/>
      <c r="S7" s="886"/>
      <c r="T7" s="886"/>
      <c r="U7" s="886"/>
      <c r="V7" s="886"/>
      <c r="W7" s="886"/>
      <c r="X7" s="886"/>
      <c r="Y7" s="886"/>
      <c r="Z7" s="886"/>
      <c r="AA7" s="887" t="s">
        <v>51</v>
      </c>
      <c r="AB7" s="887"/>
      <c r="AC7" s="888" t="s">
        <v>1370</v>
      </c>
      <c r="AD7" s="888"/>
      <c r="AE7" s="888"/>
      <c r="AF7" s="888"/>
      <c r="AG7" s="888"/>
      <c r="AH7" s="888"/>
      <c r="AI7" s="888"/>
      <c r="AJ7" s="888"/>
      <c r="AK7" s="889" t="s">
        <v>52</v>
      </c>
      <c r="AL7" s="889"/>
      <c r="AM7" s="890"/>
      <c r="AN7" s="890"/>
      <c r="AO7" s="890"/>
      <c r="AP7" s="890"/>
      <c r="AQ7" s="890"/>
      <c r="AR7" s="890"/>
      <c r="AS7" s="890"/>
      <c r="AT7" s="890"/>
      <c r="AU7" s="891"/>
      <c r="AV7" s="891"/>
      <c r="AW7" s="891"/>
      <c r="AX7" s="891"/>
      <c r="AY7" s="891"/>
      <c r="AZ7" s="891"/>
      <c r="BA7" s="891"/>
      <c r="BB7" s="891"/>
      <c r="BC7" s="891"/>
      <c r="BD7" s="891"/>
      <c r="BE7" s="891"/>
      <c r="BF7" s="891"/>
      <c r="BG7" s="891"/>
      <c r="BH7" s="891"/>
      <c r="BI7" s="891"/>
      <c r="BJ7" s="892"/>
      <c r="BK7" s="786"/>
    </row>
    <row r="8" spans="1:63" s="785" customFormat="1" ht="18.75" customHeight="1" x14ac:dyDescent="0.25">
      <c r="B8" s="880" t="s">
        <v>53</v>
      </c>
      <c r="C8" s="881"/>
      <c r="D8" s="893"/>
      <c r="E8" s="894"/>
      <c r="F8" s="894"/>
      <c r="G8" s="894"/>
      <c r="H8" s="894"/>
      <c r="I8" s="894"/>
      <c r="J8" s="894"/>
      <c r="K8" s="894"/>
      <c r="L8" s="894"/>
      <c r="M8" s="894"/>
      <c r="N8" s="894"/>
      <c r="O8" s="894"/>
      <c r="P8" s="894"/>
      <c r="Q8" s="894"/>
      <c r="R8" s="894"/>
      <c r="S8" s="894"/>
      <c r="T8" s="894"/>
      <c r="U8" s="894"/>
      <c r="V8" s="894"/>
      <c r="W8" s="894"/>
      <c r="X8" s="894"/>
      <c r="Y8" s="894"/>
      <c r="Z8" s="894"/>
      <c r="AA8" s="894"/>
      <c r="AB8" s="894"/>
      <c r="AC8" s="894"/>
      <c r="AD8" s="894"/>
      <c r="AE8" s="894"/>
      <c r="AF8" s="894"/>
      <c r="AG8" s="894"/>
      <c r="AH8" s="894"/>
      <c r="AI8" s="894"/>
      <c r="AJ8" s="894"/>
      <c r="AK8" s="894"/>
      <c r="AL8" s="895"/>
      <c r="AM8" s="787" t="s">
        <v>54</v>
      </c>
      <c r="AN8" s="829"/>
      <c r="AO8" s="830"/>
      <c r="AP8" s="830"/>
      <c r="AQ8" s="830"/>
      <c r="AR8" s="830"/>
      <c r="AS8" s="830"/>
      <c r="AT8" s="830"/>
      <c r="AU8" s="891"/>
      <c r="AV8" s="891"/>
      <c r="AW8" s="891"/>
      <c r="AX8" s="891"/>
      <c r="AY8" s="891"/>
      <c r="AZ8" s="891"/>
      <c r="BA8" s="891"/>
      <c r="BB8" s="891"/>
      <c r="BC8" s="891"/>
      <c r="BD8" s="891"/>
      <c r="BE8" s="891"/>
      <c r="BF8" s="891"/>
      <c r="BG8" s="891"/>
      <c r="BH8" s="891"/>
      <c r="BI8" s="891"/>
      <c r="BJ8" s="892"/>
      <c r="BK8" s="786"/>
    </row>
    <row r="9" spans="1:63" s="775" customFormat="1" ht="27.75" customHeight="1" x14ac:dyDescent="0.25">
      <c r="B9" s="831" t="s">
        <v>233</v>
      </c>
      <c r="C9" s="832"/>
      <c r="D9" s="832"/>
      <c r="E9" s="832"/>
      <c r="F9" s="832"/>
      <c r="G9" s="832"/>
      <c r="H9" s="832"/>
      <c r="I9" s="832"/>
      <c r="J9" s="832"/>
      <c r="K9" s="832"/>
      <c r="L9" s="832"/>
      <c r="M9" s="832"/>
      <c r="N9" s="832"/>
      <c r="O9" s="832"/>
      <c r="P9" s="832"/>
      <c r="Q9" s="832"/>
      <c r="R9" s="832"/>
      <c r="S9" s="832"/>
      <c r="T9" s="832"/>
      <c r="U9" s="832"/>
      <c r="V9" s="832"/>
      <c r="W9" s="832"/>
      <c r="X9" s="832"/>
      <c r="Y9" s="832"/>
      <c r="Z9" s="832"/>
      <c r="AA9" s="832"/>
      <c r="AB9" s="832"/>
      <c r="AC9" s="832"/>
      <c r="AD9" s="832"/>
      <c r="AE9" s="832"/>
      <c r="AF9" s="832"/>
      <c r="AG9" s="832"/>
      <c r="AH9" s="832"/>
      <c r="AI9" s="832"/>
      <c r="AJ9" s="832"/>
      <c r="AK9" s="832"/>
      <c r="AL9" s="832"/>
      <c r="AM9" s="832"/>
      <c r="AN9" s="832"/>
      <c r="AO9" s="832"/>
      <c r="AP9" s="832"/>
      <c r="AQ9" s="832"/>
      <c r="AR9" s="832"/>
      <c r="AS9" s="832"/>
      <c r="AT9" s="832"/>
      <c r="AU9" s="833" t="s">
        <v>234</v>
      </c>
      <c r="AV9" s="834"/>
      <c r="AW9" s="834"/>
      <c r="AX9" s="834"/>
      <c r="AY9" s="834"/>
      <c r="AZ9" s="834"/>
      <c r="BA9" s="834"/>
      <c r="BB9" s="834"/>
      <c r="BC9" s="834"/>
      <c r="BD9" s="834"/>
      <c r="BE9" s="834"/>
      <c r="BF9" s="834"/>
      <c r="BG9" s="834"/>
      <c r="BH9" s="834"/>
      <c r="BI9" s="834"/>
      <c r="BJ9" s="835"/>
    </row>
    <row r="10" spans="1:63" s="774" customFormat="1" ht="25.5" customHeight="1" x14ac:dyDescent="0.25">
      <c r="B10" s="872"/>
      <c r="C10" s="873"/>
      <c r="D10" s="873"/>
      <c r="E10" s="873" t="s">
        <v>55</v>
      </c>
      <c r="F10" s="873"/>
      <c r="G10" s="873"/>
      <c r="H10" s="873"/>
      <c r="I10" s="873"/>
      <c r="J10" s="873"/>
      <c r="K10" s="873"/>
      <c r="L10" s="873"/>
      <c r="M10" s="873"/>
      <c r="N10" s="873"/>
      <c r="O10" s="873"/>
      <c r="P10" s="873"/>
      <c r="Q10" s="873"/>
      <c r="R10" s="873"/>
      <c r="S10" s="873"/>
      <c r="T10" s="873"/>
      <c r="U10" s="873" t="s">
        <v>56</v>
      </c>
      <c r="V10" s="873"/>
      <c r="W10" s="873"/>
      <c r="X10" s="873"/>
      <c r="Y10" s="873"/>
      <c r="Z10" s="873"/>
      <c r="AA10" s="873"/>
      <c r="AB10" s="873"/>
      <c r="AC10" s="873"/>
      <c r="AD10" s="873"/>
      <c r="AE10" s="873"/>
      <c r="AF10" s="873"/>
      <c r="AG10" s="873"/>
      <c r="AH10" s="873"/>
      <c r="AI10" s="873"/>
      <c r="AJ10" s="873"/>
      <c r="AK10" s="873"/>
      <c r="AL10" s="873"/>
      <c r="AM10" s="873"/>
      <c r="AN10" s="873"/>
      <c r="AO10" s="873"/>
      <c r="AP10" s="873"/>
      <c r="AQ10" s="873"/>
      <c r="AR10" s="873"/>
      <c r="AS10" s="873"/>
      <c r="AT10" s="873"/>
      <c r="AU10" s="874"/>
      <c r="AV10" s="874"/>
      <c r="AW10" s="874"/>
      <c r="AX10" s="874"/>
      <c r="AY10" s="874"/>
      <c r="AZ10" s="874"/>
      <c r="BA10" s="874"/>
      <c r="BB10" s="874"/>
      <c r="BC10" s="874"/>
      <c r="BD10" s="874"/>
      <c r="BE10" s="874"/>
      <c r="BF10" s="874"/>
      <c r="BG10" s="874"/>
      <c r="BH10" s="874"/>
      <c r="BI10" s="874"/>
      <c r="BJ10" s="875"/>
      <c r="BK10" s="775"/>
    </row>
    <row r="11" spans="1:63" s="788" customFormat="1" ht="25.5" customHeight="1" x14ac:dyDescent="0.25">
      <c r="B11" s="876" t="s">
        <v>57</v>
      </c>
      <c r="C11" s="876" t="s">
        <v>58</v>
      </c>
      <c r="D11" s="876" t="s">
        <v>59</v>
      </c>
      <c r="E11" s="868" t="s">
        <v>60</v>
      </c>
      <c r="F11" s="868"/>
      <c r="G11" s="868"/>
      <c r="H11" s="868" t="s">
        <v>61</v>
      </c>
      <c r="I11" s="868"/>
      <c r="J11" s="868"/>
      <c r="K11" s="868" t="s">
        <v>62</v>
      </c>
      <c r="L11" s="868"/>
      <c r="M11" s="868"/>
      <c r="N11" s="868" t="s">
        <v>63</v>
      </c>
      <c r="O11" s="868"/>
      <c r="P11" s="868"/>
      <c r="Q11" s="868" t="s">
        <v>64</v>
      </c>
      <c r="R11" s="868"/>
      <c r="S11" s="868"/>
      <c r="T11" s="791" t="s">
        <v>65</v>
      </c>
      <c r="U11" s="878" t="s">
        <v>66</v>
      </c>
      <c r="V11" s="878" t="s">
        <v>67</v>
      </c>
      <c r="W11" s="878" t="s">
        <v>68</v>
      </c>
      <c r="X11" s="868" t="s">
        <v>69</v>
      </c>
      <c r="Y11" s="868"/>
      <c r="Z11" s="870" t="s">
        <v>70</v>
      </c>
      <c r="AA11" s="868" t="s">
        <v>71</v>
      </c>
      <c r="AB11" s="868" t="s">
        <v>72</v>
      </c>
      <c r="AC11" s="868" t="s">
        <v>73</v>
      </c>
      <c r="AD11" s="868" t="s">
        <v>74</v>
      </c>
      <c r="AE11" s="868" t="s">
        <v>75</v>
      </c>
      <c r="AF11" s="868" t="s">
        <v>76</v>
      </c>
      <c r="AG11" s="868"/>
      <c r="AH11" s="868"/>
      <c r="AI11" s="868" t="s">
        <v>77</v>
      </c>
      <c r="AJ11" s="868" t="s">
        <v>78</v>
      </c>
      <c r="AK11" s="862" t="s">
        <v>79</v>
      </c>
      <c r="AL11" s="863"/>
      <c r="AM11" s="863"/>
      <c r="AN11" s="863"/>
      <c r="AO11" s="863"/>
      <c r="AP11" s="863"/>
      <c r="AQ11" s="864"/>
      <c r="AR11" s="865" t="s">
        <v>80</v>
      </c>
      <c r="AS11" s="865" t="s">
        <v>81</v>
      </c>
      <c r="AT11" s="865" t="s">
        <v>82</v>
      </c>
      <c r="AU11" s="867" t="s">
        <v>83</v>
      </c>
      <c r="AV11" s="860" t="s">
        <v>83</v>
      </c>
      <c r="AW11" s="860" t="s">
        <v>83</v>
      </c>
      <c r="AX11" s="860" t="s">
        <v>83</v>
      </c>
      <c r="AY11" s="860" t="s">
        <v>84</v>
      </c>
      <c r="AZ11" s="860" t="s">
        <v>83</v>
      </c>
      <c r="BA11" s="860" t="s">
        <v>83</v>
      </c>
      <c r="BB11" s="860" t="s">
        <v>83</v>
      </c>
      <c r="BC11" s="860" t="s">
        <v>85</v>
      </c>
      <c r="BD11" s="860" t="s">
        <v>85</v>
      </c>
      <c r="BE11" s="860" t="s">
        <v>85</v>
      </c>
      <c r="BF11" s="860" t="s">
        <v>85</v>
      </c>
      <c r="BG11" s="860" t="s">
        <v>86</v>
      </c>
      <c r="BH11" s="860" t="s">
        <v>85</v>
      </c>
      <c r="BI11" s="860" t="s">
        <v>85</v>
      </c>
      <c r="BJ11" s="861" t="s">
        <v>85</v>
      </c>
    </row>
    <row r="12" spans="1:63" s="788" customFormat="1" ht="52.5" customHeight="1" x14ac:dyDescent="0.25">
      <c r="B12" s="877"/>
      <c r="C12" s="877"/>
      <c r="D12" s="877"/>
      <c r="E12" s="793" t="s">
        <v>87</v>
      </c>
      <c r="F12" s="793" t="s">
        <v>88</v>
      </c>
      <c r="G12" s="793" t="s">
        <v>89</v>
      </c>
      <c r="H12" s="793" t="s">
        <v>87</v>
      </c>
      <c r="I12" s="793" t="s">
        <v>88</v>
      </c>
      <c r="J12" s="793" t="s">
        <v>89</v>
      </c>
      <c r="K12" s="793" t="s">
        <v>87</v>
      </c>
      <c r="L12" s="793" t="s">
        <v>88</v>
      </c>
      <c r="M12" s="793" t="s">
        <v>89</v>
      </c>
      <c r="N12" s="793" t="s">
        <v>87</v>
      </c>
      <c r="O12" s="793" t="s">
        <v>88</v>
      </c>
      <c r="P12" s="793" t="s">
        <v>89</v>
      </c>
      <c r="Q12" s="793" t="s">
        <v>87</v>
      </c>
      <c r="R12" s="793" t="s">
        <v>88</v>
      </c>
      <c r="S12" s="793" t="s">
        <v>89</v>
      </c>
      <c r="T12" s="789">
        <f>SUM(T13:T19)</f>
        <v>6.25E-2</v>
      </c>
      <c r="U12" s="879"/>
      <c r="V12" s="879"/>
      <c r="W12" s="879"/>
      <c r="X12" s="790" t="s">
        <v>90</v>
      </c>
      <c r="Y12" s="790" t="s">
        <v>91</v>
      </c>
      <c r="Z12" s="871"/>
      <c r="AA12" s="869"/>
      <c r="AB12" s="869"/>
      <c r="AC12" s="869"/>
      <c r="AD12" s="869"/>
      <c r="AE12" s="868"/>
      <c r="AF12" s="790" t="s">
        <v>92</v>
      </c>
      <c r="AG12" s="790" t="s">
        <v>93</v>
      </c>
      <c r="AH12" s="790" t="s">
        <v>94</v>
      </c>
      <c r="AI12" s="868"/>
      <c r="AJ12" s="868"/>
      <c r="AK12" s="790" t="s">
        <v>95</v>
      </c>
      <c r="AL12" s="790" t="s">
        <v>96</v>
      </c>
      <c r="AM12" s="790" t="s">
        <v>97</v>
      </c>
      <c r="AN12" s="790" t="s">
        <v>98</v>
      </c>
      <c r="AO12" s="790" t="s">
        <v>99</v>
      </c>
      <c r="AP12" s="790" t="s">
        <v>100</v>
      </c>
      <c r="AQ12" s="790" t="s">
        <v>101</v>
      </c>
      <c r="AR12" s="866"/>
      <c r="AS12" s="866"/>
      <c r="AT12" s="866"/>
      <c r="AU12" s="792" t="s">
        <v>102</v>
      </c>
      <c r="AV12" s="792" t="s">
        <v>103</v>
      </c>
      <c r="AW12" s="792" t="s">
        <v>104</v>
      </c>
      <c r="AX12" s="792" t="s">
        <v>105</v>
      </c>
      <c r="AY12" s="792" t="s">
        <v>102</v>
      </c>
      <c r="AZ12" s="792" t="s">
        <v>103</v>
      </c>
      <c r="BA12" s="792" t="s">
        <v>104</v>
      </c>
      <c r="BB12" s="792" t="s">
        <v>105</v>
      </c>
      <c r="BC12" s="792" t="s">
        <v>102</v>
      </c>
      <c r="BD12" s="792" t="s">
        <v>103</v>
      </c>
      <c r="BE12" s="792" t="s">
        <v>104</v>
      </c>
      <c r="BF12" s="792" t="s">
        <v>105</v>
      </c>
      <c r="BG12" s="792" t="s">
        <v>102</v>
      </c>
      <c r="BH12" s="792" t="s">
        <v>103</v>
      </c>
      <c r="BI12" s="792" t="s">
        <v>104</v>
      </c>
      <c r="BJ12" s="792" t="s">
        <v>106</v>
      </c>
    </row>
    <row r="13" spans="1:63" s="93" customFormat="1" ht="92.25" customHeight="1" x14ac:dyDescent="0.25">
      <c r="B13" s="74">
        <v>1</v>
      </c>
      <c r="C13" s="75" t="s">
        <v>349</v>
      </c>
      <c r="D13" s="76">
        <v>0.25</v>
      </c>
      <c r="E13" s="130">
        <v>0</v>
      </c>
      <c r="F13" s="78">
        <v>0</v>
      </c>
      <c r="G13" s="79">
        <v>0</v>
      </c>
      <c r="H13" s="78">
        <v>0.5</v>
      </c>
      <c r="I13" s="78"/>
      <c r="J13" s="79">
        <f>IF(ISERROR(I13/H13),"",(I13/H13))</f>
        <v>0</v>
      </c>
      <c r="K13" s="78">
        <v>0</v>
      </c>
      <c r="L13" s="78"/>
      <c r="M13" s="79" t="str">
        <f>IF(ISERROR(L13/K13),"",(L13/K13))</f>
        <v/>
      </c>
      <c r="N13" s="78">
        <v>0.5</v>
      </c>
      <c r="O13" s="78"/>
      <c r="P13" s="79">
        <f>IF(ISERROR(O13/N13),"",(O13/N13))</f>
        <v>0</v>
      </c>
      <c r="Q13" s="78">
        <f>+E13+H13+K13+N13</f>
        <v>1</v>
      </c>
      <c r="R13" s="130">
        <f>+F13+I13+L13+O13</f>
        <v>0</v>
      </c>
      <c r="S13" s="80">
        <f>IF((IF(ISERROR(R13/Q13),0,(R13/Q13)))&gt;1,1,(IF(ISERROR(R13/Q13),0,(R13/Q13))))</f>
        <v>0</v>
      </c>
      <c r="T13" s="80">
        <f>S13*D13</f>
        <v>0</v>
      </c>
      <c r="U13" s="75" t="s">
        <v>350</v>
      </c>
      <c r="V13" s="75" t="s">
        <v>351</v>
      </c>
      <c r="W13" s="79" t="s">
        <v>352</v>
      </c>
      <c r="X13" s="81" t="s">
        <v>353</v>
      </c>
      <c r="Y13" s="81" t="s">
        <v>354</v>
      </c>
      <c r="Z13" s="82" t="s">
        <v>113</v>
      </c>
      <c r="AA13" s="79" t="s">
        <v>355</v>
      </c>
      <c r="AB13" s="82" t="s">
        <v>115</v>
      </c>
      <c r="AC13" s="82" t="s">
        <v>243</v>
      </c>
      <c r="AD13" s="82" t="s">
        <v>244</v>
      </c>
      <c r="AE13" s="82" t="s">
        <v>117</v>
      </c>
      <c r="AF13" s="83" t="s">
        <v>321</v>
      </c>
      <c r="AG13" s="83">
        <v>2022</v>
      </c>
      <c r="AH13" s="83" t="s">
        <v>321</v>
      </c>
      <c r="AI13" s="82" t="s">
        <v>119</v>
      </c>
      <c r="AJ13" s="82" t="s">
        <v>120</v>
      </c>
      <c r="AK13" s="75" t="s">
        <v>121</v>
      </c>
      <c r="AL13" s="84" t="s">
        <v>321</v>
      </c>
      <c r="AM13" s="85" t="s">
        <v>321</v>
      </c>
      <c r="AN13" s="84" t="s">
        <v>356</v>
      </c>
      <c r="AO13" s="84" t="s">
        <v>122</v>
      </c>
      <c r="AP13" s="84" t="s">
        <v>246</v>
      </c>
      <c r="AQ13" s="84" t="s">
        <v>357</v>
      </c>
      <c r="AR13" s="81" t="s">
        <v>358</v>
      </c>
      <c r="AS13" s="81" t="s">
        <v>359</v>
      </c>
      <c r="AT13" s="86" t="s">
        <v>360</v>
      </c>
      <c r="AU13" s="87"/>
      <c r="AV13" s="88"/>
      <c r="AW13" s="89"/>
      <c r="AX13" s="89"/>
      <c r="AY13" s="87">
        <f>H13</f>
        <v>0.5</v>
      </c>
      <c r="AZ13" s="87"/>
      <c r="BA13" s="81"/>
      <c r="BB13" s="81"/>
      <c r="BC13" s="88">
        <f>K13</f>
        <v>0</v>
      </c>
      <c r="BD13" s="88"/>
      <c r="BE13" s="89"/>
      <c r="BF13" s="89"/>
      <c r="BG13" s="90">
        <f>N13</f>
        <v>0.5</v>
      </c>
      <c r="BH13" s="87"/>
      <c r="BI13" s="91"/>
      <c r="BJ13" s="92"/>
    </row>
    <row r="14" spans="1:63" s="93" customFormat="1" ht="162.75" customHeight="1" x14ac:dyDescent="0.25">
      <c r="B14" s="74">
        <v>2</v>
      </c>
      <c r="C14" s="75" t="s">
        <v>361</v>
      </c>
      <c r="D14" s="76">
        <v>0.25</v>
      </c>
      <c r="E14" s="78">
        <v>0</v>
      </c>
      <c r="F14" s="78">
        <v>0</v>
      </c>
      <c r="G14" s="79" t="str">
        <f>IF(ISERROR(F14/E14),"",(F14/E14))</f>
        <v/>
      </c>
      <c r="H14" s="94">
        <v>0.25</v>
      </c>
      <c r="I14" s="78"/>
      <c r="J14" s="79">
        <f>IF(ISERROR(I14/H14),"",(I14/H14))</f>
        <v>0</v>
      </c>
      <c r="K14" s="78">
        <v>0.5</v>
      </c>
      <c r="L14" s="78"/>
      <c r="M14" s="79">
        <f>IF(ISERROR(L14/K14),"",(L14/K14))</f>
        <v>0</v>
      </c>
      <c r="N14" s="78">
        <v>0.25</v>
      </c>
      <c r="O14" s="78"/>
      <c r="P14" s="79">
        <f>IF(ISERROR(O14/N14),"",(O14/N14))</f>
        <v>0</v>
      </c>
      <c r="Q14" s="78">
        <f t="shared" ref="Q14:Q16" si="0">+E14+H14+K14+N14</f>
        <v>1</v>
      </c>
      <c r="R14" s="130">
        <f t="shared" ref="R14:R16" si="1">+F14+I14+L14+O14</f>
        <v>0</v>
      </c>
      <c r="S14" s="80">
        <f>IF((IF(ISERROR(R14/Q14),0,(R14/Q14)))&gt;1,1,(IF(ISERROR(R14/Q14),0,(R14/Q14))))</f>
        <v>0</v>
      </c>
      <c r="T14" s="80">
        <f t="shared" ref="T14:T16" si="2">S14*D14</f>
        <v>0</v>
      </c>
      <c r="U14" s="75" t="s">
        <v>362</v>
      </c>
      <c r="V14" s="75" t="s">
        <v>363</v>
      </c>
      <c r="W14" s="79" t="s">
        <v>364</v>
      </c>
      <c r="X14" s="79" t="s">
        <v>365</v>
      </c>
      <c r="Y14" s="79" t="s">
        <v>366</v>
      </c>
      <c r="Z14" s="82" t="s">
        <v>113</v>
      </c>
      <c r="AA14" s="79" t="s">
        <v>367</v>
      </c>
      <c r="AB14" s="82" t="s">
        <v>115</v>
      </c>
      <c r="AC14" s="82" t="s">
        <v>243</v>
      </c>
      <c r="AD14" s="82" t="s">
        <v>244</v>
      </c>
      <c r="AE14" s="82" t="s">
        <v>117</v>
      </c>
      <c r="AF14" s="82" t="s">
        <v>321</v>
      </c>
      <c r="AG14" s="82">
        <v>2022</v>
      </c>
      <c r="AH14" s="82" t="s">
        <v>321</v>
      </c>
      <c r="AI14" s="82" t="s">
        <v>119</v>
      </c>
      <c r="AJ14" s="82" t="s">
        <v>120</v>
      </c>
      <c r="AK14" s="75" t="s">
        <v>121</v>
      </c>
      <c r="AL14" s="84" t="s">
        <v>321</v>
      </c>
      <c r="AM14" s="85" t="s">
        <v>321</v>
      </c>
      <c r="AN14" s="84" t="s">
        <v>368</v>
      </c>
      <c r="AO14" s="84" t="s">
        <v>122</v>
      </c>
      <c r="AP14" s="84" t="s">
        <v>123</v>
      </c>
      <c r="AQ14" s="84"/>
      <c r="AR14" s="81" t="s">
        <v>369</v>
      </c>
      <c r="AS14" s="81" t="s">
        <v>370</v>
      </c>
      <c r="AT14" s="86" t="s">
        <v>360</v>
      </c>
      <c r="AU14" s="95"/>
      <c r="AV14" s="88"/>
      <c r="AW14" s="89"/>
      <c r="AX14" s="89"/>
      <c r="AY14" s="87"/>
      <c r="AZ14" s="87"/>
      <c r="BA14" s="81"/>
      <c r="BB14" s="81"/>
      <c r="BC14" s="88"/>
      <c r="BD14" s="88"/>
      <c r="BE14" s="89"/>
      <c r="BF14" s="89"/>
      <c r="BG14" s="87"/>
      <c r="BH14" s="87"/>
      <c r="BI14" s="91"/>
      <c r="BJ14" s="96"/>
    </row>
    <row r="15" spans="1:63" s="93" customFormat="1" ht="152.25" customHeight="1" x14ac:dyDescent="0.2">
      <c r="B15" s="74">
        <v>3</v>
      </c>
      <c r="C15" s="75" t="s">
        <v>371</v>
      </c>
      <c r="D15" s="76">
        <v>0.25</v>
      </c>
      <c r="E15" s="78">
        <v>0.25</v>
      </c>
      <c r="F15" s="78">
        <v>0.25</v>
      </c>
      <c r="G15" s="79">
        <f t="shared" ref="G15:G16" si="3">IF(ISERROR(F15/E15),"",(F15/E15))</f>
        <v>1</v>
      </c>
      <c r="H15" s="78">
        <v>0.25</v>
      </c>
      <c r="I15" s="78">
        <v>0</v>
      </c>
      <c r="J15" s="79">
        <f t="shared" ref="J15:J16" si="4">IF(ISERROR(I15/H15),"",(I15/H15))</f>
        <v>0</v>
      </c>
      <c r="K15" s="78">
        <v>0.25</v>
      </c>
      <c r="L15" s="78"/>
      <c r="M15" s="79">
        <f t="shared" ref="M15:M16" si="5">IF(ISERROR(L15/K15),"",(L15/K15))</f>
        <v>0</v>
      </c>
      <c r="N15" s="78">
        <v>0.25</v>
      </c>
      <c r="O15" s="78"/>
      <c r="P15" s="79">
        <f t="shared" ref="P15:P16" si="6">IF(ISERROR(O15/N15),"",(O15/N15))</f>
        <v>0</v>
      </c>
      <c r="Q15" s="78">
        <f t="shared" si="0"/>
        <v>1</v>
      </c>
      <c r="R15" s="130">
        <f t="shared" si="1"/>
        <v>0.25</v>
      </c>
      <c r="S15" s="80">
        <f t="shared" ref="S15:S16" si="7">IF((IF(ISERROR(R15/Q15),0,(R15/Q15)))&gt;1,1,(IF(ISERROR(R15/Q15),0,(R15/Q15))))</f>
        <v>0.25</v>
      </c>
      <c r="T15" s="80">
        <f t="shared" si="2"/>
        <v>6.25E-2</v>
      </c>
      <c r="U15" s="75" t="s">
        <v>372</v>
      </c>
      <c r="V15" s="75" t="s">
        <v>373</v>
      </c>
      <c r="W15" s="79" t="s">
        <v>110</v>
      </c>
      <c r="X15" s="79" t="s">
        <v>374</v>
      </c>
      <c r="Y15" s="79" t="s">
        <v>375</v>
      </c>
      <c r="Z15" s="82" t="s">
        <v>376</v>
      </c>
      <c r="AA15" s="77" t="s">
        <v>377</v>
      </c>
      <c r="AB15" s="82" t="s">
        <v>115</v>
      </c>
      <c r="AC15" s="82" t="s">
        <v>110</v>
      </c>
      <c r="AD15" s="82" t="s">
        <v>116</v>
      </c>
      <c r="AE15" s="82" t="s">
        <v>117</v>
      </c>
      <c r="AF15" s="82" t="s">
        <v>321</v>
      </c>
      <c r="AG15" s="82">
        <v>2022</v>
      </c>
      <c r="AH15" s="82" t="s">
        <v>321</v>
      </c>
      <c r="AI15" s="82" t="s">
        <v>119</v>
      </c>
      <c r="AJ15" s="82" t="s">
        <v>120</v>
      </c>
      <c r="AK15" s="75" t="s">
        <v>121</v>
      </c>
      <c r="AL15" s="84" t="s">
        <v>321</v>
      </c>
      <c r="AM15" s="84" t="s">
        <v>321</v>
      </c>
      <c r="AN15" s="84" t="s">
        <v>378</v>
      </c>
      <c r="AO15" s="84" t="s">
        <v>122</v>
      </c>
      <c r="AP15" s="84" t="s">
        <v>379</v>
      </c>
      <c r="AQ15" s="84"/>
      <c r="AR15" s="81" t="s">
        <v>380</v>
      </c>
      <c r="AS15" s="81"/>
      <c r="AT15" s="83" t="s">
        <v>360</v>
      </c>
      <c r="AU15" s="618">
        <v>0.25</v>
      </c>
      <c r="AV15" s="236">
        <v>0.25</v>
      </c>
      <c r="AW15" s="617" t="s">
        <v>381</v>
      </c>
      <c r="AX15" s="89" t="s">
        <v>382</v>
      </c>
      <c r="AY15" s="87"/>
      <c r="AZ15" s="87"/>
      <c r="BA15" s="81"/>
      <c r="BB15" s="81"/>
      <c r="BC15" s="88"/>
      <c r="BD15" s="88"/>
      <c r="BE15" s="89"/>
      <c r="BF15" s="89"/>
      <c r="BG15" s="87"/>
      <c r="BH15" s="87"/>
      <c r="BI15" s="91"/>
      <c r="BJ15" s="96"/>
    </row>
    <row r="16" spans="1:63" s="93" customFormat="1" ht="88.5" customHeight="1" x14ac:dyDescent="0.25">
      <c r="B16" s="97">
        <v>4</v>
      </c>
      <c r="C16" s="98" t="s">
        <v>383</v>
      </c>
      <c r="D16" s="99">
        <v>0.25</v>
      </c>
      <c r="E16" s="100">
        <v>0</v>
      </c>
      <c r="F16" s="100">
        <v>0</v>
      </c>
      <c r="G16" s="101" t="str">
        <f t="shared" si="3"/>
        <v/>
      </c>
      <c r="H16" s="100">
        <v>0.5</v>
      </c>
      <c r="I16" s="100"/>
      <c r="J16" s="101">
        <f t="shared" si="4"/>
        <v>0</v>
      </c>
      <c r="K16" s="100">
        <v>0</v>
      </c>
      <c r="L16" s="100"/>
      <c r="M16" s="101" t="str">
        <f t="shared" si="5"/>
        <v/>
      </c>
      <c r="N16" s="100">
        <v>0.5</v>
      </c>
      <c r="O16" s="100"/>
      <c r="P16" s="101">
        <f t="shared" si="6"/>
        <v>0</v>
      </c>
      <c r="Q16" s="78">
        <f t="shared" si="0"/>
        <v>1</v>
      </c>
      <c r="R16" s="130">
        <f t="shared" si="1"/>
        <v>0</v>
      </c>
      <c r="S16" s="102">
        <f t="shared" si="7"/>
        <v>0</v>
      </c>
      <c r="T16" s="102">
        <f t="shared" si="2"/>
        <v>0</v>
      </c>
      <c r="U16" s="98" t="s">
        <v>384</v>
      </c>
      <c r="V16" s="98" t="s">
        <v>385</v>
      </c>
      <c r="W16" s="101" t="s">
        <v>386</v>
      </c>
      <c r="X16" s="103" t="s">
        <v>387</v>
      </c>
      <c r="Y16" s="103" t="s">
        <v>388</v>
      </c>
      <c r="Z16" s="104" t="s">
        <v>389</v>
      </c>
      <c r="AA16" s="105" t="s">
        <v>390</v>
      </c>
      <c r="AB16" s="104" t="s">
        <v>115</v>
      </c>
      <c r="AC16" s="104" t="s">
        <v>243</v>
      </c>
      <c r="AD16" s="104" t="s">
        <v>244</v>
      </c>
      <c r="AE16" s="104" t="s">
        <v>117</v>
      </c>
      <c r="AF16" s="106" t="s">
        <v>321</v>
      </c>
      <c r="AG16" s="104">
        <v>2022</v>
      </c>
      <c r="AH16" s="104" t="s">
        <v>321</v>
      </c>
      <c r="AI16" s="104" t="s">
        <v>119</v>
      </c>
      <c r="AJ16" s="104" t="s">
        <v>120</v>
      </c>
      <c r="AK16" s="98" t="s">
        <v>121</v>
      </c>
      <c r="AL16" s="107" t="s">
        <v>321</v>
      </c>
      <c r="AM16" s="107" t="s">
        <v>321</v>
      </c>
      <c r="AN16" s="107" t="s">
        <v>368</v>
      </c>
      <c r="AO16" s="107" t="s">
        <v>122</v>
      </c>
      <c r="AP16" s="107" t="s">
        <v>123</v>
      </c>
      <c r="AQ16" s="107"/>
      <c r="AR16" s="103" t="s">
        <v>391</v>
      </c>
      <c r="AS16" s="103" t="s">
        <v>370</v>
      </c>
      <c r="AT16" s="108" t="s">
        <v>360</v>
      </c>
      <c r="AU16" s="109"/>
      <c r="AV16" s="110"/>
      <c r="AW16" s="111"/>
      <c r="AX16" s="111"/>
      <c r="AY16" s="112"/>
      <c r="AZ16" s="112"/>
      <c r="BA16" s="103"/>
      <c r="BB16" s="103"/>
      <c r="BC16" s="110"/>
      <c r="BD16" s="110"/>
      <c r="BE16" s="111"/>
      <c r="BF16" s="111"/>
      <c r="BG16" s="112"/>
      <c r="BH16" s="112"/>
      <c r="BI16" s="113"/>
      <c r="BJ16" s="114"/>
    </row>
    <row r="17" spans="2:63" s="72" customFormat="1" ht="11.65" customHeight="1" x14ac:dyDescent="0.25">
      <c r="B17" s="69"/>
      <c r="C17" s="70"/>
      <c r="D17" s="71"/>
      <c r="E17" s="24"/>
      <c r="F17" s="24"/>
      <c r="G17" s="24"/>
      <c r="H17" s="24"/>
      <c r="I17" s="24"/>
      <c r="J17" s="24"/>
      <c r="K17" s="24"/>
      <c r="L17" s="24"/>
      <c r="M17" s="24"/>
      <c r="N17" s="24"/>
      <c r="O17" s="24"/>
      <c r="P17" s="24"/>
      <c r="Q17" s="24"/>
      <c r="R17" s="24"/>
      <c r="S17" s="24"/>
      <c r="T17" s="24"/>
      <c r="U17" s="70"/>
      <c r="V17" s="70"/>
      <c r="W17" s="24"/>
      <c r="X17" s="24"/>
      <c r="Y17" s="24"/>
      <c r="Z17" s="69"/>
      <c r="AA17" s="23"/>
      <c r="AB17" s="24"/>
      <c r="AC17" s="24"/>
      <c r="AD17" s="24"/>
      <c r="AE17" s="24"/>
      <c r="AF17" s="23"/>
      <c r="AG17" s="23"/>
      <c r="AH17" s="23"/>
      <c r="AI17" s="24"/>
      <c r="AJ17" s="24"/>
      <c r="AK17" s="70"/>
      <c r="AL17" s="59"/>
      <c r="AM17" s="59"/>
      <c r="AN17" s="59"/>
      <c r="AO17" s="59"/>
      <c r="AP17" s="70"/>
      <c r="AQ17" s="70"/>
      <c r="AR17" s="23"/>
      <c r="AS17" s="23"/>
      <c r="AT17" s="23"/>
      <c r="BE17" s="115"/>
      <c r="BF17" s="72">
        <f>12+4+2+6+6+11+4+1+5+2+5+5+8+5</f>
        <v>76</v>
      </c>
      <c r="BK17" s="23"/>
    </row>
    <row r="18" spans="2:63" s="72" customFormat="1" ht="11.65" customHeight="1" x14ac:dyDescent="0.25">
      <c r="B18" s="69"/>
      <c r="C18" s="70"/>
      <c r="D18" s="71"/>
      <c r="E18" s="24"/>
      <c r="F18" s="24"/>
      <c r="G18" s="24"/>
      <c r="H18" s="24"/>
      <c r="I18" s="24"/>
      <c r="J18" s="24"/>
      <c r="K18" s="24"/>
      <c r="L18" s="24"/>
      <c r="M18" s="24"/>
      <c r="N18" s="24"/>
      <c r="O18" s="24"/>
      <c r="P18" s="24"/>
      <c r="Q18" s="24"/>
      <c r="R18" s="24"/>
      <c r="S18" s="24"/>
      <c r="T18" s="71"/>
      <c r="U18" s="70"/>
      <c r="V18" s="70"/>
      <c r="W18" s="24"/>
      <c r="X18" s="24"/>
      <c r="Y18" s="24"/>
      <c r="Z18" s="69"/>
      <c r="AA18" s="23"/>
      <c r="AB18" s="24"/>
      <c r="AC18" s="24"/>
      <c r="AD18" s="24"/>
      <c r="AE18" s="24"/>
      <c r="AF18" s="23"/>
      <c r="AG18" s="23"/>
      <c r="AH18" s="23"/>
      <c r="AI18" s="24"/>
      <c r="AJ18" s="24"/>
      <c r="AK18" s="70"/>
      <c r="AL18" s="59"/>
      <c r="AM18" s="59"/>
      <c r="AN18" s="59"/>
      <c r="AO18" s="59"/>
      <c r="AP18" s="70"/>
      <c r="AQ18" s="70"/>
      <c r="AR18" s="23"/>
      <c r="AS18" s="23"/>
      <c r="AT18" s="23"/>
      <c r="BE18" s="115"/>
      <c r="BK18" s="23"/>
    </row>
    <row r="19" spans="2:63" s="72" customFormat="1" ht="11.65" customHeight="1" x14ac:dyDescent="0.25">
      <c r="B19" s="69"/>
      <c r="C19" s="116"/>
      <c r="D19" s="71"/>
      <c r="E19" s="24"/>
      <c r="F19" s="24"/>
      <c r="G19" s="24"/>
      <c r="H19" s="24"/>
      <c r="I19" s="24"/>
      <c r="J19" s="24"/>
      <c r="K19" s="24"/>
      <c r="L19" s="24"/>
      <c r="M19" s="24"/>
      <c r="N19" s="24"/>
      <c r="O19" s="24"/>
      <c r="P19" s="24"/>
      <c r="Q19" s="24"/>
      <c r="R19" s="24"/>
      <c r="S19" s="24"/>
      <c r="T19" s="24"/>
      <c r="U19" s="70"/>
      <c r="V19" s="70"/>
      <c r="W19" s="24"/>
      <c r="X19" s="24"/>
      <c r="Y19" s="24"/>
      <c r="Z19" s="69"/>
      <c r="AA19" s="23"/>
      <c r="AB19" s="24"/>
      <c r="AC19" s="24"/>
      <c r="AD19" s="24"/>
      <c r="AE19" s="24"/>
      <c r="AF19" s="23"/>
      <c r="AG19" s="23"/>
      <c r="AH19" s="23"/>
      <c r="AI19" s="24"/>
      <c r="AJ19" s="24"/>
      <c r="AK19" s="70"/>
      <c r="AL19" s="59"/>
      <c r="AM19" s="59"/>
      <c r="AN19" s="59"/>
      <c r="AO19" s="59"/>
      <c r="AP19" s="70"/>
      <c r="AQ19" s="70"/>
      <c r="AR19" s="23"/>
      <c r="AS19" s="23"/>
      <c r="AT19" s="23"/>
      <c r="BE19" s="115"/>
      <c r="BK19" s="23"/>
    </row>
    <row r="20" spans="2:63" s="72" customFormat="1" ht="11.65" customHeight="1" x14ac:dyDescent="0.25">
      <c r="B20" s="69"/>
      <c r="C20" s="70"/>
      <c r="D20" s="71"/>
      <c r="E20" s="24"/>
      <c r="F20" s="24"/>
      <c r="G20" s="24"/>
      <c r="H20" s="24"/>
      <c r="I20" s="24"/>
      <c r="J20" s="24"/>
      <c r="K20" s="24"/>
      <c r="L20" s="24"/>
      <c r="M20" s="24"/>
      <c r="N20" s="24"/>
      <c r="O20" s="24"/>
      <c r="P20" s="24"/>
      <c r="Q20" s="24"/>
      <c r="R20" s="24"/>
      <c r="S20" s="24"/>
      <c r="T20" s="24"/>
      <c r="U20" s="70"/>
      <c r="V20" s="70"/>
      <c r="W20" s="24"/>
      <c r="X20" s="24"/>
      <c r="Y20" s="24"/>
      <c r="Z20" s="69"/>
      <c r="AA20" s="23"/>
      <c r="AB20" s="24"/>
      <c r="AC20" s="24"/>
      <c r="AD20" s="24"/>
      <c r="AE20" s="24"/>
      <c r="AF20" s="23"/>
      <c r="AG20" s="23"/>
      <c r="AH20" s="23"/>
      <c r="AI20" s="24"/>
      <c r="AJ20" s="24"/>
      <c r="AK20" s="70"/>
      <c r="AL20" s="59"/>
      <c r="AM20" s="59"/>
      <c r="AN20" s="59"/>
      <c r="AO20" s="59"/>
      <c r="AP20" s="70"/>
      <c r="AQ20" s="70"/>
      <c r="AR20" s="23"/>
      <c r="AS20" s="23"/>
      <c r="AT20" s="23"/>
      <c r="BE20" s="117"/>
      <c r="BK20" s="23"/>
    </row>
    <row r="21" spans="2:63" s="72" customFormat="1" ht="11.65" customHeight="1" x14ac:dyDescent="0.25">
      <c r="B21" s="69"/>
      <c r="C21" s="70"/>
      <c r="D21" s="71"/>
      <c r="E21" s="24"/>
      <c r="F21" s="24"/>
      <c r="G21" s="24"/>
      <c r="H21" s="24"/>
      <c r="I21" s="24"/>
      <c r="J21" s="24"/>
      <c r="K21" s="24"/>
      <c r="L21" s="24"/>
      <c r="M21" s="24"/>
      <c r="N21" s="24"/>
      <c r="O21" s="24"/>
      <c r="P21" s="24"/>
      <c r="Q21" s="24"/>
      <c r="R21" s="24"/>
      <c r="S21" s="24"/>
      <c r="T21" s="24"/>
      <c r="U21" s="70"/>
      <c r="V21" s="70"/>
      <c r="W21" s="24"/>
      <c r="X21" s="24"/>
      <c r="Y21" s="24"/>
      <c r="Z21" s="69"/>
      <c r="AA21" s="23"/>
      <c r="AB21" s="24"/>
      <c r="AC21" s="24"/>
      <c r="AD21" s="24"/>
      <c r="AE21" s="24"/>
      <c r="AF21" s="23"/>
      <c r="AG21" s="23"/>
      <c r="AH21" s="23"/>
      <c r="AI21" s="24"/>
      <c r="AJ21" s="24"/>
      <c r="AK21" s="70"/>
      <c r="AL21" s="59"/>
      <c r="AM21" s="59"/>
      <c r="AN21" s="59"/>
      <c r="AO21" s="59"/>
      <c r="AP21" s="70"/>
      <c r="AQ21" s="70"/>
      <c r="AR21" s="23"/>
      <c r="AS21" s="23"/>
      <c r="AT21" s="23"/>
      <c r="BE21" s="115"/>
      <c r="BK21" s="23"/>
    </row>
    <row r="22" spans="2:63" s="72" customFormat="1" ht="11.65" customHeight="1" x14ac:dyDescent="0.25">
      <c r="B22" s="69"/>
      <c r="C22" s="70"/>
      <c r="D22" s="71"/>
      <c r="E22" s="24"/>
      <c r="F22" s="24"/>
      <c r="G22" s="24"/>
      <c r="H22" s="24"/>
      <c r="I22" s="24"/>
      <c r="J22" s="24"/>
      <c r="K22" s="24"/>
      <c r="L22" s="24"/>
      <c r="M22" s="24"/>
      <c r="N22" s="24"/>
      <c r="O22" s="24"/>
      <c r="P22" s="24"/>
      <c r="Q22" s="24"/>
      <c r="R22" s="24"/>
      <c r="S22" s="24"/>
      <c r="T22" s="24"/>
      <c r="U22" s="70"/>
      <c r="V22" s="70"/>
      <c r="W22" s="24"/>
      <c r="X22" s="24"/>
      <c r="Y22" s="24"/>
      <c r="Z22" s="69"/>
      <c r="AA22" s="23"/>
      <c r="AB22" s="24"/>
      <c r="AC22" s="24"/>
      <c r="AD22" s="24"/>
      <c r="AE22" s="24"/>
      <c r="AF22" s="23"/>
      <c r="AG22" s="23"/>
      <c r="AH22" s="23"/>
      <c r="AI22" s="24"/>
      <c r="AJ22" s="24"/>
      <c r="AK22" s="70"/>
      <c r="AL22" s="59"/>
      <c r="AM22" s="59"/>
      <c r="AN22" s="59"/>
      <c r="AO22" s="59"/>
      <c r="AP22" s="70"/>
      <c r="AQ22" s="70"/>
      <c r="AR22" s="23"/>
      <c r="AS22" s="23"/>
      <c r="AT22" s="23"/>
      <c r="BE22" s="115"/>
      <c r="BK22" s="23"/>
    </row>
    <row r="23" spans="2:63" s="72" customFormat="1" ht="11.65" customHeight="1" x14ac:dyDescent="0.25">
      <c r="B23" s="69"/>
      <c r="C23" s="70"/>
      <c r="D23" s="71"/>
      <c r="E23" s="24"/>
      <c r="F23" s="24"/>
      <c r="G23" s="24"/>
      <c r="H23" s="24"/>
      <c r="I23" s="24"/>
      <c r="J23" s="24"/>
      <c r="K23" s="24"/>
      <c r="L23" s="24"/>
      <c r="M23" s="24"/>
      <c r="N23" s="24"/>
      <c r="O23" s="24"/>
      <c r="P23" s="24"/>
      <c r="Q23" s="24"/>
      <c r="R23" s="24"/>
      <c r="S23" s="24"/>
      <c r="T23" s="24"/>
      <c r="U23" s="70"/>
      <c r="V23" s="70"/>
      <c r="W23" s="24"/>
      <c r="X23" s="24"/>
      <c r="Y23" s="24"/>
      <c r="Z23" s="69"/>
      <c r="AA23" s="23"/>
      <c r="AB23" s="24"/>
      <c r="AC23" s="24"/>
      <c r="AD23" s="24"/>
      <c r="AE23" s="24"/>
      <c r="AF23" s="23"/>
      <c r="AG23" s="23"/>
      <c r="AH23" s="23"/>
      <c r="AI23" s="24"/>
      <c r="AJ23" s="24"/>
      <c r="AK23" s="70"/>
      <c r="AL23" s="59"/>
      <c r="AM23" s="59"/>
      <c r="AN23" s="59"/>
      <c r="AO23" s="59"/>
      <c r="AP23" s="70"/>
      <c r="AQ23" s="70"/>
      <c r="AR23" s="23"/>
      <c r="AS23" s="23"/>
      <c r="AT23" s="23"/>
      <c r="BE23" s="115"/>
      <c r="BK23" s="23"/>
    </row>
    <row r="24" spans="2:63" s="72" customFormat="1" ht="11.65" customHeight="1" x14ac:dyDescent="0.25">
      <c r="B24" s="69"/>
      <c r="C24" s="70"/>
      <c r="D24" s="71"/>
      <c r="E24" s="24"/>
      <c r="F24" s="24"/>
      <c r="G24" s="24"/>
      <c r="H24" s="24"/>
      <c r="I24" s="24"/>
      <c r="J24" s="24"/>
      <c r="K24" s="24"/>
      <c r="L24" s="24"/>
      <c r="M24" s="24"/>
      <c r="N24" s="24"/>
      <c r="O24" s="24"/>
      <c r="P24" s="24"/>
      <c r="Q24" s="24"/>
      <c r="R24" s="24"/>
      <c r="S24" s="24"/>
      <c r="T24" s="24"/>
      <c r="U24" s="70"/>
      <c r="V24" s="70"/>
      <c r="W24" s="24"/>
      <c r="X24" s="24"/>
      <c r="Y24" s="24"/>
      <c r="Z24" s="69"/>
      <c r="AA24" s="23"/>
      <c r="AB24" s="24"/>
      <c r="AC24" s="24"/>
      <c r="AD24" s="24"/>
      <c r="AE24" s="24"/>
      <c r="AF24" s="23"/>
      <c r="AG24" s="23"/>
      <c r="AH24" s="23"/>
      <c r="AI24" s="24"/>
      <c r="AJ24" s="24"/>
      <c r="AK24" s="70"/>
      <c r="AL24" s="59"/>
      <c r="AM24" s="59"/>
      <c r="AN24" s="59"/>
      <c r="AO24" s="59"/>
      <c r="AP24" s="70"/>
      <c r="AQ24" s="70"/>
      <c r="AR24" s="23"/>
      <c r="AS24" s="23"/>
      <c r="AT24" s="23"/>
      <c r="BE24" s="115"/>
      <c r="BK24" s="23"/>
    </row>
    <row r="25" spans="2:63" s="72" customFormat="1" ht="11.65" customHeight="1" x14ac:dyDescent="0.25">
      <c r="B25" s="69"/>
      <c r="C25" s="70"/>
      <c r="D25" s="71"/>
      <c r="E25" s="24"/>
      <c r="F25" s="24"/>
      <c r="G25" s="24"/>
      <c r="H25" s="24"/>
      <c r="I25" s="24"/>
      <c r="J25" s="24"/>
      <c r="K25" s="24"/>
      <c r="L25" s="24"/>
      <c r="M25" s="24"/>
      <c r="N25" s="24"/>
      <c r="O25" s="24"/>
      <c r="P25" s="24"/>
      <c r="Q25" s="24"/>
      <c r="R25" s="24"/>
      <c r="S25" s="24"/>
      <c r="T25" s="24"/>
      <c r="U25" s="70"/>
      <c r="V25" s="70"/>
      <c r="W25" s="24"/>
      <c r="X25" s="24"/>
      <c r="Y25" s="24"/>
      <c r="Z25" s="69"/>
      <c r="AA25" s="23"/>
      <c r="AB25" s="24"/>
      <c r="AC25" s="24"/>
      <c r="AD25" s="24"/>
      <c r="AE25" s="24"/>
      <c r="AF25" s="23"/>
      <c r="AG25" s="23"/>
      <c r="AH25" s="23"/>
      <c r="AI25" s="24"/>
      <c r="AJ25" s="24"/>
      <c r="AK25" s="70"/>
      <c r="AL25" s="59"/>
      <c r="AM25" s="59"/>
      <c r="AN25" s="59"/>
      <c r="AO25" s="59"/>
      <c r="AP25" s="70"/>
      <c r="AQ25" s="70"/>
      <c r="AR25" s="23"/>
      <c r="AS25" s="23"/>
      <c r="AT25" s="23"/>
      <c r="BE25" s="115"/>
      <c r="BK25" s="23"/>
    </row>
    <row r="26" spans="2:63" s="72" customFormat="1" ht="14.1" customHeight="1" x14ac:dyDescent="0.25">
      <c r="B26" s="69"/>
      <c r="C26" s="70"/>
      <c r="D26" s="71"/>
      <c r="E26" s="24"/>
      <c r="F26" s="24"/>
      <c r="G26" s="24"/>
      <c r="H26" s="24"/>
      <c r="I26" s="24"/>
      <c r="J26" s="24"/>
      <c r="K26" s="24"/>
      <c r="L26" s="24"/>
      <c r="M26" s="24"/>
      <c r="N26" s="24"/>
      <c r="O26" s="24"/>
      <c r="P26" s="24"/>
      <c r="Q26" s="24"/>
      <c r="R26" s="24"/>
      <c r="S26" s="24"/>
      <c r="T26" s="24"/>
      <c r="U26" s="70"/>
      <c r="V26" s="70"/>
      <c r="W26" s="24"/>
      <c r="X26" s="24"/>
      <c r="Y26" s="24"/>
      <c r="Z26" s="69"/>
      <c r="AA26" s="23"/>
      <c r="AB26" s="24"/>
      <c r="AC26" s="24"/>
      <c r="AD26" s="24"/>
      <c r="AE26" s="24"/>
      <c r="AF26" s="23"/>
      <c r="AG26" s="23"/>
      <c r="AH26" s="23"/>
      <c r="AI26" s="24"/>
      <c r="AJ26" s="24"/>
      <c r="AK26" s="70"/>
      <c r="AL26" s="59"/>
      <c r="AM26" s="59"/>
      <c r="AN26" s="59"/>
      <c r="AO26" s="59"/>
      <c r="AP26" s="70"/>
      <c r="AQ26" s="70"/>
      <c r="AR26" s="23"/>
      <c r="AS26" s="23"/>
      <c r="AT26" s="23"/>
      <c r="BE26" s="115"/>
      <c r="BK26" s="23"/>
    </row>
    <row r="27" spans="2:63" s="72" customFormat="1" ht="11.65" customHeight="1" x14ac:dyDescent="0.25">
      <c r="B27" s="69"/>
      <c r="C27" s="59"/>
      <c r="D27" s="71"/>
      <c r="E27" s="24"/>
      <c r="F27" s="24"/>
      <c r="G27" s="24"/>
      <c r="H27" s="24"/>
      <c r="I27" s="24"/>
      <c r="J27" s="24"/>
      <c r="K27" s="24"/>
      <c r="L27" s="24"/>
      <c r="M27" s="24"/>
      <c r="N27" s="24"/>
      <c r="O27" s="24"/>
      <c r="P27" s="24"/>
      <c r="Q27" s="24"/>
      <c r="R27" s="24"/>
      <c r="S27" s="24"/>
      <c r="T27" s="24"/>
      <c r="U27" s="70"/>
      <c r="V27" s="70"/>
      <c r="W27" s="24"/>
      <c r="X27" s="24"/>
      <c r="Y27" s="24"/>
      <c r="Z27" s="69"/>
      <c r="AA27" s="23"/>
      <c r="AB27" s="24"/>
      <c r="AC27" s="24"/>
      <c r="AD27" s="24"/>
      <c r="AE27" s="24"/>
      <c r="AF27" s="23"/>
      <c r="AG27" s="23"/>
      <c r="AH27" s="23"/>
      <c r="AI27" s="24"/>
      <c r="AJ27" s="24"/>
      <c r="AK27" s="70"/>
      <c r="AL27" s="59"/>
      <c r="AM27" s="59"/>
      <c r="AN27" s="59"/>
      <c r="AO27" s="59"/>
      <c r="AP27" s="70"/>
      <c r="AQ27" s="70"/>
      <c r="AR27" s="23"/>
      <c r="AS27" s="23"/>
      <c r="AT27" s="23"/>
      <c r="BK27" s="23"/>
    </row>
    <row r="28" spans="2:63" s="72" customFormat="1" ht="11.65" customHeight="1" x14ac:dyDescent="0.25">
      <c r="B28" s="69"/>
      <c r="C28" s="70"/>
      <c r="D28" s="71"/>
      <c r="E28" s="24"/>
      <c r="F28" s="24"/>
      <c r="G28" s="24"/>
      <c r="H28" s="24"/>
      <c r="I28" s="24"/>
      <c r="J28" s="24"/>
      <c r="K28" s="24"/>
      <c r="L28" s="24"/>
      <c r="M28" s="24"/>
      <c r="N28" s="24"/>
      <c r="O28" s="24"/>
      <c r="P28" s="24"/>
      <c r="Q28" s="24"/>
      <c r="R28" s="24"/>
      <c r="S28" s="24"/>
      <c r="T28" s="24"/>
      <c r="U28" s="70"/>
      <c r="V28" s="70"/>
      <c r="W28" s="24"/>
      <c r="X28" s="24"/>
      <c r="Y28" s="24"/>
      <c r="Z28" s="69"/>
      <c r="AA28" s="23"/>
      <c r="AB28" s="24"/>
      <c r="AC28" s="24"/>
      <c r="AD28" s="24"/>
      <c r="AE28" s="24"/>
      <c r="AF28" s="23"/>
      <c r="AG28" s="23"/>
      <c r="AH28" s="23"/>
      <c r="AI28" s="24"/>
      <c r="AJ28" s="24"/>
      <c r="AK28" s="70"/>
      <c r="AL28" s="59"/>
      <c r="AM28" s="59"/>
      <c r="AN28" s="59"/>
      <c r="AO28" s="59"/>
      <c r="AP28" s="70"/>
      <c r="AQ28" s="70"/>
      <c r="AR28" s="23"/>
      <c r="AS28" s="23"/>
      <c r="AT28" s="23"/>
      <c r="BK28" s="23"/>
    </row>
    <row r="29" spans="2:63" s="72" customFormat="1" ht="11.65" customHeight="1" x14ac:dyDescent="0.25">
      <c r="B29" s="69"/>
      <c r="C29" s="70"/>
      <c r="D29" s="71"/>
      <c r="E29" s="24"/>
      <c r="F29" s="24"/>
      <c r="G29" s="24"/>
      <c r="H29" s="24"/>
      <c r="I29" s="24"/>
      <c r="J29" s="24"/>
      <c r="K29" s="24"/>
      <c r="L29" s="24"/>
      <c r="M29" s="24"/>
      <c r="N29" s="24"/>
      <c r="O29" s="24"/>
      <c r="P29" s="24"/>
      <c r="Q29" s="24"/>
      <c r="R29" s="24"/>
      <c r="S29" s="24"/>
      <c r="T29" s="24"/>
      <c r="U29" s="70"/>
      <c r="V29" s="70"/>
      <c r="W29" s="24"/>
      <c r="X29" s="24"/>
      <c r="Y29" s="24"/>
      <c r="Z29" s="69"/>
      <c r="AA29" s="23"/>
      <c r="AB29" s="24"/>
      <c r="AC29" s="24"/>
      <c r="AD29" s="24"/>
      <c r="AE29" s="24"/>
      <c r="AF29" s="23"/>
      <c r="AG29" s="23"/>
      <c r="AH29" s="23"/>
      <c r="AI29" s="24"/>
      <c r="AJ29" s="24"/>
      <c r="AK29" s="70"/>
      <c r="AL29" s="59"/>
      <c r="AM29" s="59"/>
      <c r="AN29" s="59"/>
      <c r="AO29" s="59"/>
      <c r="AP29" s="70"/>
      <c r="AQ29" s="70"/>
      <c r="AR29" s="23"/>
      <c r="AS29" s="23"/>
      <c r="AT29" s="23"/>
      <c r="BK29" s="23"/>
    </row>
    <row r="30" spans="2:63" s="72" customFormat="1" ht="11.65" customHeight="1" x14ac:dyDescent="0.25">
      <c r="B30" s="69"/>
      <c r="C30" s="70"/>
      <c r="D30" s="71"/>
      <c r="E30" s="24"/>
      <c r="F30" s="24"/>
      <c r="G30" s="24"/>
      <c r="H30" s="24"/>
      <c r="I30" s="24"/>
      <c r="J30" s="24"/>
      <c r="K30" s="24"/>
      <c r="L30" s="24"/>
      <c r="M30" s="24"/>
      <c r="N30" s="24"/>
      <c r="O30" s="24"/>
      <c r="P30" s="24"/>
      <c r="Q30" s="24"/>
      <c r="R30" s="24"/>
      <c r="S30" s="24"/>
      <c r="T30" s="24"/>
      <c r="U30" s="70"/>
      <c r="V30" s="70"/>
      <c r="W30" s="24"/>
      <c r="X30" s="24"/>
      <c r="Y30" s="24"/>
      <c r="Z30" s="69"/>
      <c r="AA30" s="23"/>
      <c r="AB30" s="24"/>
      <c r="AC30" s="24"/>
      <c r="AD30" s="24"/>
      <c r="AE30" s="24"/>
      <c r="AF30" s="23"/>
      <c r="AG30" s="23"/>
      <c r="AH30" s="23"/>
      <c r="AI30" s="24"/>
      <c r="AJ30" s="24"/>
      <c r="AK30" s="70"/>
      <c r="AL30" s="59"/>
      <c r="AM30" s="59"/>
      <c r="AN30" s="59"/>
      <c r="AO30" s="59"/>
      <c r="AP30" s="70"/>
      <c r="AQ30" s="70"/>
      <c r="AR30" s="23"/>
      <c r="AS30" s="23"/>
      <c r="AT30" s="23"/>
      <c r="BK30" s="23"/>
    </row>
    <row r="31" spans="2:63" s="72" customFormat="1" ht="11.65" customHeight="1" x14ac:dyDescent="0.25">
      <c r="B31" s="69"/>
      <c r="C31" s="70"/>
      <c r="D31" s="71"/>
      <c r="E31" s="24"/>
      <c r="F31" s="24"/>
      <c r="G31" s="24"/>
      <c r="H31" s="24"/>
      <c r="I31" s="24"/>
      <c r="J31" s="24"/>
      <c r="K31" s="24"/>
      <c r="L31" s="24"/>
      <c r="M31" s="24"/>
      <c r="N31" s="24"/>
      <c r="O31" s="24"/>
      <c r="P31" s="24"/>
      <c r="Q31" s="24"/>
      <c r="R31" s="24"/>
      <c r="S31" s="24"/>
      <c r="T31" s="24"/>
      <c r="U31" s="70"/>
      <c r="V31" s="70"/>
      <c r="W31" s="24"/>
      <c r="X31" s="24"/>
      <c r="Y31" s="24"/>
      <c r="Z31" s="69"/>
      <c r="AA31" s="23"/>
      <c r="AB31" s="24"/>
      <c r="AC31" s="24"/>
      <c r="AD31" s="24"/>
      <c r="AE31" s="24"/>
      <c r="AF31" s="23"/>
      <c r="AG31" s="23"/>
      <c r="AH31" s="23"/>
      <c r="AI31" s="24"/>
      <c r="AJ31" s="24"/>
      <c r="AK31" s="70"/>
      <c r="AL31" s="59"/>
      <c r="AM31" s="59"/>
      <c r="AN31" s="59"/>
      <c r="AO31" s="59"/>
      <c r="AP31" s="70"/>
      <c r="AQ31" s="70"/>
      <c r="AR31" s="23"/>
      <c r="AS31" s="23"/>
      <c r="AT31" s="23"/>
      <c r="BK31" s="23"/>
    </row>
    <row r="32" spans="2:63" s="72" customFormat="1" ht="12.6" customHeight="1" x14ac:dyDescent="0.25">
      <c r="B32" s="69"/>
      <c r="C32" s="70"/>
      <c r="D32" s="71"/>
      <c r="E32" s="24"/>
      <c r="F32" s="24"/>
      <c r="G32" s="24"/>
      <c r="H32" s="24"/>
      <c r="I32" s="24"/>
      <c r="J32" s="24"/>
      <c r="K32" s="24"/>
      <c r="L32" s="24"/>
      <c r="M32" s="24"/>
      <c r="N32" s="24"/>
      <c r="O32" s="24"/>
      <c r="P32" s="24"/>
      <c r="Q32" s="24"/>
      <c r="R32" s="24"/>
      <c r="S32" s="24"/>
      <c r="T32" s="24"/>
      <c r="U32" s="70"/>
      <c r="V32" s="70"/>
      <c r="W32" s="24"/>
      <c r="X32" s="24"/>
      <c r="Y32" s="24"/>
      <c r="Z32" s="69"/>
      <c r="AA32" s="23"/>
      <c r="AB32" s="24"/>
      <c r="AC32" s="24"/>
      <c r="AD32" s="24"/>
      <c r="AE32" s="24"/>
      <c r="AF32" s="23"/>
      <c r="AG32" s="23"/>
      <c r="AH32" s="23"/>
      <c r="AI32" s="24"/>
      <c r="AJ32" s="24"/>
      <c r="AK32" s="70"/>
      <c r="AL32" s="59"/>
      <c r="AM32" s="59"/>
      <c r="AN32" s="59"/>
      <c r="AO32" s="59"/>
      <c r="AP32" s="70"/>
      <c r="AQ32" s="70"/>
      <c r="AR32" s="23"/>
      <c r="AS32" s="23"/>
      <c r="AT32" s="23"/>
      <c r="BK32" s="23"/>
    </row>
    <row r="33" spans="2:63" s="72" customFormat="1" ht="12.6" customHeight="1" x14ac:dyDescent="0.25">
      <c r="B33" s="69"/>
      <c r="C33" s="70"/>
      <c r="D33" s="71"/>
      <c r="E33" s="24"/>
      <c r="F33" s="24"/>
      <c r="G33" s="24"/>
      <c r="H33" s="24"/>
      <c r="I33" s="24"/>
      <c r="J33" s="24"/>
      <c r="K33" s="24"/>
      <c r="L33" s="24"/>
      <c r="M33" s="24"/>
      <c r="N33" s="24"/>
      <c r="O33" s="24"/>
      <c r="P33" s="24"/>
      <c r="Q33" s="24"/>
      <c r="R33" s="24"/>
      <c r="S33" s="24"/>
      <c r="T33" s="24"/>
      <c r="U33" s="70"/>
      <c r="V33" s="70"/>
      <c r="W33" s="24"/>
      <c r="X33" s="24"/>
      <c r="Y33" s="24"/>
      <c r="Z33" s="69"/>
      <c r="AA33" s="23"/>
      <c r="AB33" s="24"/>
      <c r="AC33" s="24"/>
      <c r="AD33" s="24"/>
      <c r="AE33" s="24"/>
      <c r="AF33" s="23"/>
      <c r="AG33" s="23"/>
      <c r="AH33" s="23"/>
      <c r="AI33" s="24"/>
      <c r="AJ33" s="24"/>
      <c r="AK33" s="70"/>
      <c r="AL33" s="59"/>
      <c r="AM33" s="59"/>
      <c r="AN33" s="59"/>
      <c r="AO33" s="59"/>
      <c r="AP33" s="70"/>
      <c r="AQ33" s="70"/>
      <c r="AR33" s="23"/>
      <c r="AS33" s="23"/>
      <c r="AT33" s="23"/>
      <c r="BK33" s="23"/>
    </row>
    <row r="34" spans="2:63" s="72" customFormat="1" ht="11.65" customHeight="1" x14ac:dyDescent="0.25">
      <c r="B34" s="69"/>
      <c r="C34" s="70"/>
      <c r="D34" s="71"/>
      <c r="E34" s="24"/>
      <c r="F34" s="24"/>
      <c r="G34" s="24"/>
      <c r="H34" s="24"/>
      <c r="I34" s="24"/>
      <c r="J34" s="24"/>
      <c r="K34" s="24"/>
      <c r="L34" s="24"/>
      <c r="M34" s="24"/>
      <c r="N34" s="24"/>
      <c r="O34" s="24"/>
      <c r="P34" s="24"/>
      <c r="Q34" s="24"/>
      <c r="R34" s="24"/>
      <c r="S34" s="24"/>
      <c r="T34" s="24"/>
      <c r="U34" s="70"/>
      <c r="V34" s="70"/>
      <c r="W34" s="24"/>
      <c r="X34" s="24"/>
      <c r="Y34" s="24"/>
      <c r="Z34" s="69"/>
      <c r="AA34" s="23"/>
      <c r="AB34" s="24"/>
      <c r="AC34" s="24"/>
      <c r="AD34" s="24"/>
      <c r="AE34" s="24"/>
      <c r="AF34" s="23"/>
      <c r="AG34" s="23"/>
      <c r="AH34" s="23"/>
      <c r="AI34" s="24"/>
      <c r="AJ34" s="24"/>
      <c r="AK34" s="70"/>
      <c r="AL34" s="59"/>
      <c r="AM34" s="59"/>
      <c r="AN34" s="59"/>
      <c r="AO34" s="59"/>
      <c r="AP34" s="70"/>
      <c r="AQ34" s="70"/>
      <c r="AR34" s="23"/>
      <c r="AS34" s="23"/>
      <c r="AT34" s="23"/>
      <c r="BK34" s="23"/>
    </row>
    <row r="35" spans="2:63" s="72" customFormat="1" ht="11.65" customHeight="1" x14ac:dyDescent="0.25">
      <c r="B35" s="69"/>
      <c r="C35" s="70"/>
      <c r="D35" s="71"/>
      <c r="E35" s="24"/>
      <c r="F35" s="24"/>
      <c r="G35" s="24"/>
      <c r="H35" s="24"/>
      <c r="I35" s="24"/>
      <c r="J35" s="24"/>
      <c r="K35" s="24"/>
      <c r="L35" s="24"/>
      <c r="M35" s="24"/>
      <c r="N35" s="24"/>
      <c r="O35" s="24"/>
      <c r="P35" s="24"/>
      <c r="Q35" s="24"/>
      <c r="R35" s="24"/>
      <c r="S35" s="24"/>
      <c r="T35" s="24"/>
      <c r="U35" s="70"/>
      <c r="V35" s="70"/>
      <c r="W35" s="24"/>
      <c r="X35" s="24"/>
      <c r="Y35" s="24"/>
      <c r="Z35" s="69"/>
      <c r="AA35" s="23"/>
      <c r="AB35" s="24"/>
      <c r="AC35" s="24"/>
      <c r="AD35" s="24"/>
      <c r="AE35" s="24"/>
      <c r="AF35" s="23"/>
      <c r="AG35" s="23"/>
      <c r="AH35" s="23"/>
      <c r="AI35" s="24"/>
      <c r="AJ35" s="24"/>
      <c r="AK35" s="70"/>
      <c r="AL35" s="59"/>
      <c r="AM35" s="59"/>
      <c r="AN35" s="59"/>
      <c r="AO35" s="59"/>
      <c r="AP35" s="70"/>
      <c r="AQ35" s="70"/>
      <c r="AR35" s="23"/>
      <c r="AS35" s="23"/>
      <c r="AT35" s="23"/>
      <c r="BK35" s="23"/>
    </row>
    <row r="36" spans="2:63" s="72" customFormat="1" ht="14.1" customHeight="1" x14ac:dyDescent="0.25">
      <c r="C36" s="59"/>
      <c r="D36" s="23"/>
      <c r="E36" s="23"/>
      <c r="F36" s="23"/>
      <c r="G36" s="23"/>
      <c r="H36" s="23"/>
      <c r="I36" s="23"/>
      <c r="J36" s="23"/>
      <c r="K36" s="23"/>
      <c r="L36" s="23"/>
      <c r="M36" s="23"/>
      <c r="N36" s="23"/>
      <c r="O36" s="23"/>
      <c r="P36" s="23"/>
      <c r="Q36" s="23"/>
      <c r="R36" s="23"/>
      <c r="S36" s="23"/>
      <c r="T36" s="23"/>
      <c r="U36" s="59"/>
      <c r="V36" s="59"/>
      <c r="W36" s="23"/>
      <c r="X36" s="23"/>
      <c r="Y36" s="23"/>
      <c r="Z36" s="69"/>
      <c r="AA36" s="23"/>
      <c r="AB36" s="24"/>
      <c r="AC36" s="24"/>
      <c r="AD36" s="24"/>
      <c r="AE36" s="24"/>
      <c r="AF36" s="23"/>
      <c r="AG36" s="23"/>
      <c r="AH36" s="23"/>
      <c r="AI36" s="24"/>
      <c r="AJ36" s="24"/>
      <c r="AK36" s="70"/>
      <c r="AL36" s="59"/>
      <c r="AM36" s="59"/>
      <c r="AN36" s="59"/>
      <c r="AO36" s="59"/>
      <c r="AP36" s="70"/>
      <c r="AQ36" s="70"/>
      <c r="AR36" s="23"/>
      <c r="AS36" s="23"/>
      <c r="AT36" s="23"/>
      <c r="BK36" s="23"/>
    </row>
    <row r="37" spans="2:63" s="72" customFormat="1" ht="11.65" customHeight="1" x14ac:dyDescent="0.25">
      <c r="C37" s="59"/>
      <c r="D37" s="23"/>
      <c r="E37" s="23"/>
      <c r="F37" s="23"/>
      <c r="G37" s="23"/>
      <c r="H37" s="23"/>
      <c r="I37" s="23"/>
      <c r="J37" s="23"/>
      <c r="K37" s="23"/>
      <c r="L37" s="23"/>
      <c r="M37" s="23"/>
      <c r="N37" s="23"/>
      <c r="O37" s="23"/>
      <c r="P37" s="23"/>
      <c r="Q37" s="23"/>
      <c r="R37" s="23"/>
      <c r="S37" s="23"/>
      <c r="T37" s="23"/>
      <c r="U37" s="59"/>
      <c r="V37" s="59"/>
      <c r="W37" s="23"/>
      <c r="X37" s="23"/>
      <c r="Y37" s="23"/>
      <c r="Z37" s="69"/>
      <c r="AA37" s="23"/>
      <c r="AB37" s="24"/>
      <c r="AC37" s="24"/>
      <c r="AD37" s="24"/>
      <c r="AE37" s="24"/>
      <c r="AF37" s="23"/>
      <c r="AG37" s="23"/>
      <c r="AH37" s="23"/>
      <c r="AI37" s="24"/>
      <c r="AJ37" s="24"/>
      <c r="AK37" s="70"/>
      <c r="AL37" s="59"/>
      <c r="AM37" s="59"/>
      <c r="AN37" s="59"/>
      <c r="AO37" s="59"/>
      <c r="AP37" s="70"/>
      <c r="AQ37" s="70"/>
      <c r="AR37" s="23"/>
      <c r="AS37" s="23"/>
      <c r="AT37" s="23"/>
      <c r="BK37" s="23"/>
    </row>
    <row r="38" spans="2:63" s="72" customFormat="1" ht="11.65" customHeight="1" x14ac:dyDescent="0.25">
      <c r="C38" s="59"/>
      <c r="D38" s="23"/>
      <c r="E38" s="23"/>
      <c r="F38" s="23"/>
      <c r="G38" s="23"/>
      <c r="H38" s="23"/>
      <c r="I38" s="23"/>
      <c r="J38" s="23"/>
      <c r="K38" s="23"/>
      <c r="L38" s="23"/>
      <c r="M38" s="23"/>
      <c r="N38" s="23"/>
      <c r="O38" s="23"/>
      <c r="P38" s="23"/>
      <c r="Q38" s="23"/>
      <c r="R38" s="23"/>
      <c r="S38" s="23"/>
      <c r="T38" s="23"/>
      <c r="U38" s="59"/>
      <c r="V38" s="59"/>
      <c r="W38" s="23"/>
      <c r="X38" s="23"/>
      <c r="Y38" s="23"/>
      <c r="Z38" s="69"/>
      <c r="AA38" s="23"/>
      <c r="AB38" s="24"/>
      <c r="AC38" s="24"/>
      <c r="AD38" s="24"/>
      <c r="AE38" s="24"/>
      <c r="AF38" s="23"/>
      <c r="AG38" s="23"/>
      <c r="AH38" s="23"/>
      <c r="AI38" s="24"/>
      <c r="AJ38" s="24"/>
      <c r="AK38" s="70"/>
      <c r="AL38" s="59"/>
      <c r="AM38" s="59"/>
      <c r="AN38" s="59"/>
      <c r="AO38" s="59"/>
      <c r="AP38" s="70"/>
      <c r="AQ38" s="70"/>
      <c r="AR38" s="23"/>
      <c r="AS38" s="23"/>
      <c r="AT38" s="23"/>
      <c r="BK38" s="23"/>
    </row>
    <row r="39" spans="2:63" s="72" customFormat="1" ht="11.65" customHeight="1" x14ac:dyDescent="0.25">
      <c r="C39" s="59"/>
      <c r="D39" s="23"/>
      <c r="E39" s="23"/>
      <c r="F39" s="23"/>
      <c r="G39" s="23"/>
      <c r="H39" s="23"/>
      <c r="I39" s="23"/>
      <c r="J39" s="23"/>
      <c r="K39" s="23"/>
      <c r="L39" s="23"/>
      <c r="M39" s="23"/>
      <c r="N39" s="23"/>
      <c r="O39" s="23"/>
      <c r="P39" s="23"/>
      <c r="Q39" s="23"/>
      <c r="R39" s="23"/>
      <c r="S39" s="23"/>
      <c r="T39" s="23"/>
      <c r="U39" s="59"/>
      <c r="V39" s="59"/>
      <c r="W39" s="23"/>
      <c r="X39" s="23"/>
      <c r="Y39" s="23"/>
      <c r="Z39" s="69"/>
      <c r="AA39" s="23"/>
      <c r="AB39" s="24"/>
      <c r="AC39" s="24"/>
      <c r="AD39" s="24"/>
      <c r="AE39" s="24"/>
      <c r="AF39" s="23"/>
      <c r="AG39" s="23"/>
      <c r="AH39" s="23"/>
      <c r="AI39" s="24"/>
      <c r="AJ39" s="24"/>
      <c r="AK39" s="70"/>
      <c r="AL39" s="59"/>
      <c r="AM39" s="59"/>
      <c r="AN39" s="59"/>
      <c r="AO39" s="59"/>
      <c r="AP39" s="70"/>
      <c r="AQ39" s="70"/>
      <c r="AR39" s="23"/>
      <c r="AS39" s="23"/>
      <c r="AT39" s="23"/>
      <c r="BK39" s="23"/>
    </row>
  </sheetData>
  <sheetProtection selectLockedCells="1" selectUnlockedCells="1"/>
  <mergeCells count="55">
    <mergeCell ref="C2:Q4"/>
    <mergeCell ref="C5:Q6"/>
    <mergeCell ref="R2:AI4"/>
    <mergeCell ref="AJ2:AU2"/>
    <mergeCell ref="AJ3:AU3"/>
    <mergeCell ref="AJ4:AU4"/>
    <mergeCell ref="B10:D10"/>
    <mergeCell ref="E10:T10"/>
    <mergeCell ref="U10:AT10"/>
    <mergeCell ref="AU10:BJ10"/>
    <mergeCell ref="R5:AI6"/>
    <mergeCell ref="AJ5:AU6"/>
    <mergeCell ref="B7:C7"/>
    <mergeCell ref="D7:Z7"/>
    <mergeCell ref="AA7:AB7"/>
    <mergeCell ref="AC7:AJ7"/>
    <mergeCell ref="AK7:AL7"/>
    <mergeCell ref="AM7:AT7"/>
    <mergeCell ref="AU7:BJ8"/>
    <mergeCell ref="B8:C8"/>
    <mergeCell ref="D8:AL8"/>
    <mergeCell ref="AN8:AT8"/>
    <mergeCell ref="B9:AT9"/>
    <mergeCell ref="AU9:BJ9"/>
    <mergeCell ref="AJ11:AJ12"/>
    <mergeCell ref="AK11:AQ11"/>
    <mergeCell ref="AR11:AR12"/>
    <mergeCell ref="X11:Y11"/>
    <mergeCell ref="B11:B12"/>
    <mergeCell ref="C11:C12"/>
    <mergeCell ref="D11:D12"/>
    <mergeCell ref="E11:G11"/>
    <mergeCell ref="H11:J11"/>
    <mergeCell ref="K11:M11"/>
    <mergeCell ref="N11:P11"/>
    <mergeCell ref="Q11:S11"/>
    <mergeCell ref="U11:U12"/>
    <mergeCell ref="V11:V12"/>
    <mergeCell ref="W11:W12"/>
    <mergeCell ref="B2:B5"/>
    <mergeCell ref="AV6:BJ6"/>
    <mergeCell ref="AT11:AT12"/>
    <mergeCell ref="AU11:AX11"/>
    <mergeCell ref="AY11:BB11"/>
    <mergeCell ref="BC11:BF11"/>
    <mergeCell ref="BG11:BJ11"/>
    <mergeCell ref="AS11:AS12"/>
    <mergeCell ref="Z11:Z12"/>
    <mergeCell ref="AA11:AA12"/>
    <mergeCell ref="AB11:AB12"/>
    <mergeCell ref="AC11:AC12"/>
    <mergeCell ref="AD11:AD12"/>
    <mergeCell ref="AE11:AE12"/>
    <mergeCell ref="AF11:AH11"/>
    <mergeCell ref="AI11:AI12"/>
  </mergeCells>
  <dataValidations count="10">
    <dataValidation type="list" operator="equal" allowBlank="1" showErrorMessage="1" sqref="AP17:AQ39">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Z17:Z39">
      <formula1>"Eficacia,Eficiencia,Efectividad,"</formula1>
      <formula2>0</formula2>
    </dataValidation>
    <dataValidation operator="equal" allowBlank="1" showErrorMessage="1" sqref="AK7">
      <formula1>0</formula1>
      <formula2>0</formula2>
    </dataValidation>
    <dataValidation type="list" operator="equal" allowBlank="1" showErrorMessage="1" sqref="AK17:AK39">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operator="equal" allowBlank="1" showErrorMessage="1" sqref="AB13:AB39">
      <formula1>"Alcaldía Local,Central,Sectorial,"</formula1>
      <formula2>0</formula2>
    </dataValidation>
    <dataValidation type="list" operator="equal" allowBlank="1" showErrorMessage="1" sqref="AC13:AC39">
      <formula1>"Coeficiente,Índice o razón,Porcentaje,Tasa,Valor absoluto"</formula1>
      <formula2>0</formula2>
    </dataValidation>
    <dataValidation type="list" operator="equal" allowBlank="1" showErrorMessage="1" sqref="AD13:AD39">
      <formula1>"Diario,Semanal,Mensual,Bimestral ,Trimestral,Semestral ,Anual"</formula1>
      <formula2>0</formula2>
    </dataValidation>
    <dataValidation type="list" operator="equal" allowBlank="1" showErrorMessage="1" sqref="AE13:AE39">
      <formula1>"Alta ,Media ,Baja"</formula1>
      <formula2>0</formula2>
    </dataValidation>
    <dataValidation type="list" operator="equal" allowBlank="1" showErrorMessage="1" sqref="AI13:AI39">
      <formula1>"Gestión"</formula1>
      <formula2>0</formula2>
    </dataValidation>
    <dataValidation type="list" operator="equal" allowBlank="1" showErrorMessage="1" sqref="AJ13:AJ39">
      <formula1>",Distrital ,Dsitrital-Rural ,Distrital- Urbano,Entidad ,Localidad,UPZ,Departamental,Regional,Nacional"</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'D:\AAA SDSCJ CPAD\OAP\POA\[1.4 OCDI 13-01-22.xlsx]datos'!#REF!</xm:f>
          </x14:formula1>
          <xm:sqref>AO13:AO16 AK13:AK16</xm:sqref>
        </x14:dataValidation>
        <x14:dataValidation type="list" operator="equal" allowBlank="1" showErrorMessage="1">
          <x14:formula1>
            <xm:f>'D:\AAA SDSCJ CPAD\OAP\POA\[1.4 OCDI 13-01-22.xlsx]datos'!#REF!</xm:f>
          </x14:formula1>
          <xm:sqref>AP13:AQ16</xm:sqref>
        </x14:dataValidation>
        <x14:dataValidation type="list" allowBlank="1" showInputMessage="1" showErrorMessage="1">
          <x14:formula1>
            <xm:f>'C:\Users\luis.arias\Downloads\[F-DS-524_V.xlsx]datos'!#REF!</xm:f>
          </x14:formula1>
          <xm:sqref>AM7:AT7</xm:sqref>
        </x14:dataValidation>
        <x14:dataValidation type="list" errorStyle="information" operator="equal" showInputMessage="1" showErrorMessage="1" prompt="Escoja el Proceso del Menú desplegable">
          <x14:formula1>
            <xm:f>'C:\Users\luis.arias\Downloads\[F-DS-524_V.xlsx]datos'!#REF!</xm:f>
          </x14:formula1>
          <xm:sqref>D7:Z7</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K42"/>
  <sheetViews>
    <sheetView showGridLines="0" topLeftCell="AQ1" zoomScale="70" zoomScaleNormal="70" workbookViewId="0">
      <selection activeCell="AV2" sqref="AV2:BJ6"/>
    </sheetView>
  </sheetViews>
  <sheetFormatPr baseColWidth="10" defaultColWidth="20.5703125" defaultRowHeight="12.75" customHeight="1" x14ac:dyDescent="0.25"/>
  <cols>
    <col min="1" max="1" width="2" style="23" customWidth="1"/>
    <col min="2" max="2" width="10" style="23" customWidth="1"/>
    <col min="3" max="3" width="57.28515625" style="59" customWidth="1"/>
    <col min="4" max="4" width="12.140625" style="23" customWidth="1"/>
    <col min="5" max="20" width="11.42578125" style="23" customWidth="1"/>
    <col min="21" max="21" width="47.42578125" style="59" customWidth="1"/>
    <col min="22" max="22" width="67.42578125" style="59" customWidth="1"/>
    <col min="23" max="23" width="21.28515625" style="23" customWidth="1"/>
    <col min="24" max="25" width="21.85546875" style="23" customWidth="1"/>
    <col min="26" max="26" width="21.28515625" style="72" customWidth="1"/>
    <col min="27" max="27" width="21.42578125" style="72" customWidth="1"/>
    <col min="28" max="28" width="20.85546875" style="72" customWidth="1"/>
    <col min="29" max="29" width="21.28515625" style="72" customWidth="1"/>
    <col min="30" max="30" width="21" style="72" customWidth="1"/>
    <col min="31" max="31" width="21.42578125" style="72" customWidth="1"/>
    <col min="32" max="34" width="15.140625" style="72" customWidth="1"/>
    <col min="35" max="36" width="19.85546875" style="72" customWidth="1"/>
    <col min="37" max="37" width="65.140625" style="73" customWidth="1"/>
    <col min="38" max="38" width="19.5703125" style="73" customWidth="1"/>
    <col min="39" max="39" width="12.28515625" style="73" customWidth="1"/>
    <col min="40" max="41" width="47" style="73" customWidth="1"/>
    <col min="42" max="42" width="20" style="73" customWidth="1"/>
    <col min="43" max="43" width="25.7109375" style="73" customWidth="1"/>
    <col min="44" max="44" width="22.85546875" style="72" customWidth="1"/>
    <col min="45" max="45" width="30.7109375" style="72" customWidth="1"/>
    <col min="46" max="48" width="20.5703125" style="72" customWidth="1"/>
    <col min="49" max="49" width="60.7109375" style="72" customWidth="1"/>
    <col min="50" max="50" width="33.7109375" style="23" customWidth="1"/>
    <col min="51" max="54" width="20.5703125" style="23" customWidth="1"/>
    <col min="55" max="55" width="8.7109375" style="23" customWidth="1"/>
    <col min="56" max="56" width="9" style="23" customWidth="1"/>
    <col min="57" max="57" width="39" style="23" customWidth="1"/>
    <col min="58" max="58" width="32.140625" style="23" customWidth="1"/>
    <col min="59" max="59" width="17" style="23" customWidth="1"/>
    <col min="60" max="60" width="16" style="23" customWidth="1"/>
    <col min="61" max="61" width="51.5703125" style="23" customWidth="1"/>
    <col min="62" max="62" width="36" style="23" customWidth="1"/>
    <col min="63" max="251" width="20.5703125" style="23" customWidth="1"/>
    <col min="252" max="16384" width="20.5703125" style="23"/>
  </cols>
  <sheetData>
    <row r="1" spans="1:63" s="21" customFormat="1" ht="6" customHeight="1" thickBot="1" x14ac:dyDescent="0.3">
      <c r="C1" s="22"/>
      <c r="U1" s="22"/>
      <c r="V1" s="22"/>
      <c r="Z1" s="61"/>
      <c r="AA1" s="61"/>
      <c r="AB1" s="61"/>
      <c r="AC1" s="61"/>
      <c r="AD1" s="61"/>
      <c r="AE1" s="61"/>
      <c r="AF1" s="61"/>
      <c r="AG1" s="61"/>
      <c r="AH1" s="61"/>
      <c r="AI1" s="61"/>
      <c r="AJ1" s="61"/>
      <c r="AK1" s="62"/>
      <c r="AL1" s="62"/>
      <c r="AM1" s="62"/>
      <c r="AN1" s="62"/>
      <c r="AO1" s="62"/>
      <c r="AP1" s="62"/>
      <c r="AQ1" s="62"/>
      <c r="AR1" s="61"/>
      <c r="AS1" s="61"/>
      <c r="AT1" s="61"/>
      <c r="AU1" s="61"/>
      <c r="AV1" s="61"/>
      <c r="AW1" s="61"/>
    </row>
    <row r="2" spans="1:63" s="779" customFormat="1" ht="15.75" customHeight="1" thickBot="1" x14ac:dyDescent="0.3">
      <c r="A2" s="776"/>
      <c r="B2" s="836" t="s">
        <v>232</v>
      </c>
      <c r="C2" s="839" t="s">
        <v>41</v>
      </c>
      <c r="D2" s="840"/>
      <c r="E2" s="840"/>
      <c r="F2" s="840"/>
      <c r="G2" s="840"/>
      <c r="H2" s="840"/>
      <c r="I2" s="840"/>
      <c r="J2" s="840"/>
      <c r="K2" s="840"/>
      <c r="L2" s="840"/>
      <c r="M2" s="840"/>
      <c r="N2" s="840"/>
      <c r="O2" s="840"/>
      <c r="P2" s="840"/>
      <c r="Q2" s="841"/>
      <c r="R2" s="848" t="s">
        <v>42</v>
      </c>
      <c r="S2" s="849"/>
      <c r="T2" s="849"/>
      <c r="U2" s="849"/>
      <c r="V2" s="849"/>
      <c r="W2" s="849"/>
      <c r="X2" s="849"/>
      <c r="Y2" s="849"/>
      <c r="Z2" s="849"/>
      <c r="AA2" s="849"/>
      <c r="AB2" s="849"/>
      <c r="AC2" s="849"/>
      <c r="AD2" s="849"/>
      <c r="AE2" s="849"/>
      <c r="AF2" s="849"/>
      <c r="AG2" s="849"/>
      <c r="AH2" s="849"/>
      <c r="AI2" s="850"/>
      <c r="AJ2" s="857" t="s">
        <v>43</v>
      </c>
      <c r="AK2" s="858"/>
      <c r="AL2" s="858"/>
      <c r="AM2" s="858"/>
      <c r="AN2" s="858"/>
      <c r="AO2" s="858"/>
      <c r="AP2" s="858"/>
      <c r="AQ2" s="858"/>
      <c r="AR2" s="858"/>
      <c r="AS2" s="858"/>
      <c r="AT2" s="858"/>
      <c r="AU2" s="859"/>
      <c r="AV2" s="794" t="s">
        <v>44</v>
      </c>
      <c r="AW2" s="794"/>
      <c r="AX2" s="794"/>
      <c r="AY2" s="794"/>
      <c r="AZ2" s="794"/>
      <c r="BA2" s="794"/>
      <c r="BB2" s="794"/>
      <c r="BC2" s="794"/>
      <c r="BD2" s="794"/>
      <c r="BE2" s="794"/>
      <c r="BF2" s="794"/>
      <c r="BG2" s="794"/>
      <c r="BH2" s="794"/>
      <c r="BI2" s="794"/>
      <c r="BJ2" s="795"/>
      <c r="BK2" s="776"/>
    </row>
    <row r="3" spans="1:63" s="779" customFormat="1" ht="14.25" customHeight="1" thickBot="1" x14ac:dyDescent="0.3">
      <c r="A3" s="780"/>
      <c r="B3" s="837"/>
      <c r="C3" s="842"/>
      <c r="D3" s="843"/>
      <c r="E3" s="843"/>
      <c r="F3" s="843"/>
      <c r="G3" s="843"/>
      <c r="H3" s="843"/>
      <c r="I3" s="843"/>
      <c r="J3" s="843"/>
      <c r="K3" s="843"/>
      <c r="L3" s="843"/>
      <c r="M3" s="843"/>
      <c r="N3" s="843"/>
      <c r="O3" s="843"/>
      <c r="P3" s="843"/>
      <c r="Q3" s="844"/>
      <c r="R3" s="851"/>
      <c r="S3" s="852"/>
      <c r="T3" s="852"/>
      <c r="U3" s="852"/>
      <c r="V3" s="852"/>
      <c r="W3" s="852"/>
      <c r="X3" s="852"/>
      <c r="Y3" s="852"/>
      <c r="Z3" s="852"/>
      <c r="AA3" s="852"/>
      <c r="AB3" s="852"/>
      <c r="AC3" s="852"/>
      <c r="AD3" s="852"/>
      <c r="AE3" s="852"/>
      <c r="AF3" s="852"/>
      <c r="AG3" s="852"/>
      <c r="AH3" s="852"/>
      <c r="AI3" s="853"/>
      <c r="AJ3" s="857" t="s">
        <v>45</v>
      </c>
      <c r="AK3" s="858"/>
      <c r="AL3" s="858"/>
      <c r="AM3" s="858"/>
      <c r="AN3" s="858"/>
      <c r="AO3" s="858"/>
      <c r="AP3" s="858"/>
      <c r="AQ3" s="858"/>
      <c r="AR3" s="858"/>
      <c r="AS3" s="858"/>
      <c r="AT3" s="858"/>
      <c r="AU3" s="859"/>
      <c r="AV3" s="796"/>
      <c r="AW3" s="796"/>
      <c r="AX3" s="796"/>
      <c r="AY3" s="796"/>
      <c r="AZ3" s="796"/>
      <c r="BA3" s="796"/>
      <c r="BB3" s="796"/>
      <c r="BC3" s="796"/>
      <c r="BD3" s="796"/>
      <c r="BE3" s="796"/>
      <c r="BF3" s="796"/>
      <c r="BG3" s="796"/>
      <c r="BH3" s="796"/>
      <c r="BI3" s="796"/>
      <c r="BJ3" s="797"/>
      <c r="BK3" s="780"/>
    </row>
    <row r="4" spans="1:63" s="779" customFormat="1" ht="12" customHeight="1" thickBot="1" x14ac:dyDescent="0.3">
      <c r="A4" s="780"/>
      <c r="B4" s="837"/>
      <c r="C4" s="845"/>
      <c r="D4" s="846"/>
      <c r="E4" s="846"/>
      <c r="F4" s="846"/>
      <c r="G4" s="846"/>
      <c r="H4" s="846"/>
      <c r="I4" s="846"/>
      <c r="J4" s="846"/>
      <c r="K4" s="846"/>
      <c r="L4" s="846"/>
      <c r="M4" s="846"/>
      <c r="N4" s="846"/>
      <c r="O4" s="846"/>
      <c r="P4" s="846"/>
      <c r="Q4" s="847"/>
      <c r="R4" s="854"/>
      <c r="S4" s="855"/>
      <c r="T4" s="855"/>
      <c r="U4" s="855"/>
      <c r="V4" s="855"/>
      <c r="W4" s="855"/>
      <c r="X4" s="855"/>
      <c r="Y4" s="855"/>
      <c r="Z4" s="855"/>
      <c r="AA4" s="855"/>
      <c r="AB4" s="855"/>
      <c r="AC4" s="855"/>
      <c r="AD4" s="855"/>
      <c r="AE4" s="855"/>
      <c r="AF4" s="855"/>
      <c r="AG4" s="855"/>
      <c r="AH4" s="855"/>
      <c r="AI4" s="856"/>
      <c r="AJ4" s="857" t="s">
        <v>46</v>
      </c>
      <c r="AK4" s="858"/>
      <c r="AL4" s="858"/>
      <c r="AM4" s="858"/>
      <c r="AN4" s="858"/>
      <c r="AO4" s="858"/>
      <c r="AP4" s="858"/>
      <c r="AQ4" s="858"/>
      <c r="AR4" s="858"/>
      <c r="AS4" s="858"/>
      <c r="AT4" s="858"/>
      <c r="AU4" s="859"/>
      <c r="AV4" s="796"/>
      <c r="AW4" s="796"/>
      <c r="AX4" s="796"/>
      <c r="AY4" s="796"/>
      <c r="AZ4" s="796"/>
      <c r="BA4" s="796"/>
      <c r="BB4" s="796"/>
      <c r="BC4" s="796"/>
      <c r="BD4" s="796"/>
      <c r="BE4" s="796"/>
      <c r="BF4" s="796"/>
      <c r="BG4" s="796"/>
      <c r="BH4" s="796"/>
      <c r="BI4" s="796"/>
      <c r="BJ4" s="797"/>
      <c r="BK4" s="780"/>
    </row>
    <row r="5" spans="1:63" s="779" customFormat="1" ht="14.25" customHeight="1" x14ac:dyDescent="0.25">
      <c r="A5" s="780"/>
      <c r="B5" s="838"/>
      <c r="C5" s="839" t="s">
        <v>47</v>
      </c>
      <c r="D5" s="840"/>
      <c r="E5" s="840"/>
      <c r="F5" s="840"/>
      <c r="G5" s="840"/>
      <c r="H5" s="840"/>
      <c r="I5" s="840"/>
      <c r="J5" s="840"/>
      <c r="K5" s="840"/>
      <c r="L5" s="840"/>
      <c r="M5" s="840"/>
      <c r="N5" s="840"/>
      <c r="O5" s="840"/>
      <c r="P5" s="840"/>
      <c r="Q5" s="841"/>
      <c r="R5" s="848" t="s">
        <v>48</v>
      </c>
      <c r="S5" s="849"/>
      <c r="T5" s="849"/>
      <c r="U5" s="849"/>
      <c r="V5" s="849"/>
      <c r="W5" s="849"/>
      <c r="X5" s="849"/>
      <c r="Y5" s="849"/>
      <c r="Z5" s="849"/>
      <c r="AA5" s="849"/>
      <c r="AB5" s="849"/>
      <c r="AC5" s="849"/>
      <c r="AD5" s="849"/>
      <c r="AE5" s="849"/>
      <c r="AF5" s="849"/>
      <c r="AG5" s="849"/>
      <c r="AH5" s="849"/>
      <c r="AI5" s="850"/>
      <c r="AJ5" s="839" t="s">
        <v>49</v>
      </c>
      <c r="AK5" s="840"/>
      <c r="AL5" s="840"/>
      <c r="AM5" s="840"/>
      <c r="AN5" s="840"/>
      <c r="AO5" s="840"/>
      <c r="AP5" s="840"/>
      <c r="AQ5" s="840"/>
      <c r="AR5" s="840"/>
      <c r="AS5" s="840"/>
      <c r="AT5" s="840"/>
      <c r="AU5" s="841"/>
      <c r="AV5" s="798"/>
      <c r="AW5" s="798"/>
      <c r="AX5" s="798"/>
      <c r="AY5" s="798"/>
      <c r="AZ5" s="798"/>
      <c r="BA5" s="798"/>
      <c r="BB5" s="798"/>
      <c r="BC5" s="798"/>
      <c r="BD5" s="798"/>
      <c r="BE5" s="798"/>
      <c r="BF5" s="798"/>
      <c r="BG5" s="798"/>
      <c r="BH5" s="798"/>
      <c r="BI5" s="798"/>
      <c r="BJ5" s="799"/>
      <c r="BK5" s="780"/>
    </row>
    <row r="6" spans="1:63" s="779" customFormat="1" ht="12.75" customHeight="1" thickBot="1" x14ac:dyDescent="0.3">
      <c r="A6" s="776"/>
      <c r="B6" s="780"/>
      <c r="C6" s="845"/>
      <c r="D6" s="846"/>
      <c r="E6" s="846"/>
      <c r="F6" s="846"/>
      <c r="G6" s="846"/>
      <c r="H6" s="846"/>
      <c r="I6" s="846"/>
      <c r="J6" s="846"/>
      <c r="K6" s="846"/>
      <c r="L6" s="846"/>
      <c r="M6" s="846"/>
      <c r="N6" s="846"/>
      <c r="O6" s="846"/>
      <c r="P6" s="846"/>
      <c r="Q6" s="847"/>
      <c r="R6" s="854"/>
      <c r="S6" s="855"/>
      <c r="T6" s="855"/>
      <c r="U6" s="855"/>
      <c r="V6" s="855"/>
      <c r="W6" s="855"/>
      <c r="X6" s="855"/>
      <c r="Y6" s="855"/>
      <c r="Z6" s="855"/>
      <c r="AA6" s="855"/>
      <c r="AB6" s="855"/>
      <c r="AC6" s="855"/>
      <c r="AD6" s="855"/>
      <c r="AE6" s="855"/>
      <c r="AF6" s="855"/>
      <c r="AG6" s="855"/>
      <c r="AH6" s="855"/>
      <c r="AI6" s="856"/>
      <c r="AJ6" s="845"/>
      <c r="AK6" s="846"/>
      <c r="AL6" s="846"/>
      <c r="AM6" s="846"/>
      <c r="AN6" s="846"/>
      <c r="AO6" s="846"/>
      <c r="AP6" s="846"/>
      <c r="AQ6" s="846"/>
      <c r="AR6" s="846"/>
      <c r="AS6" s="846"/>
      <c r="AT6" s="846"/>
      <c r="AU6" s="847"/>
      <c r="AV6" s="882">
        <v>3</v>
      </c>
      <c r="AW6" s="882"/>
      <c r="AX6" s="882"/>
      <c r="AY6" s="882"/>
      <c r="AZ6" s="882"/>
      <c r="BA6" s="882"/>
      <c r="BB6" s="882"/>
      <c r="BC6" s="882"/>
      <c r="BD6" s="882"/>
      <c r="BE6" s="882"/>
      <c r="BF6" s="882"/>
      <c r="BG6" s="882"/>
      <c r="BH6" s="882"/>
      <c r="BI6" s="882"/>
      <c r="BJ6" s="883"/>
      <c r="BK6" s="776"/>
    </row>
    <row r="7" spans="1:63" s="785" customFormat="1" ht="18.75" customHeight="1" x14ac:dyDescent="0.25">
      <c r="B7" s="884" t="s">
        <v>50</v>
      </c>
      <c r="C7" s="885"/>
      <c r="D7" s="886"/>
      <c r="E7" s="886"/>
      <c r="F7" s="886"/>
      <c r="G7" s="886"/>
      <c r="H7" s="886"/>
      <c r="I7" s="886"/>
      <c r="J7" s="886"/>
      <c r="K7" s="886"/>
      <c r="L7" s="886"/>
      <c r="M7" s="886"/>
      <c r="N7" s="886"/>
      <c r="O7" s="886"/>
      <c r="P7" s="886"/>
      <c r="Q7" s="886"/>
      <c r="R7" s="886"/>
      <c r="S7" s="886"/>
      <c r="T7" s="886"/>
      <c r="U7" s="886"/>
      <c r="V7" s="886"/>
      <c r="W7" s="886"/>
      <c r="X7" s="886"/>
      <c r="Y7" s="886"/>
      <c r="Z7" s="886"/>
      <c r="AA7" s="887" t="s">
        <v>51</v>
      </c>
      <c r="AB7" s="887"/>
      <c r="AC7" s="888" t="s">
        <v>1371</v>
      </c>
      <c r="AD7" s="888"/>
      <c r="AE7" s="888"/>
      <c r="AF7" s="888"/>
      <c r="AG7" s="888"/>
      <c r="AH7" s="888"/>
      <c r="AI7" s="888"/>
      <c r="AJ7" s="888"/>
      <c r="AK7" s="889" t="s">
        <v>52</v>
      </c>
      <c r="AL7" s="889"/>
      <c r="AM7" s="890"/>
      <c r="AN7" s="890"/>
      <c r="AO7" s="890"/>
      <c r="AP7" s="890"/>
      <c r="AQ7" s="890"/>
      <c r="AR7" s="890"/>
      <c r="AS7" s="890"/>
      <c r="AT7" s="890"/>
      <c r="AU7" s="891"/>
      <c r="AV7" s="891"/>
      <c r="AW7" s="891"/>
      <c r="AX7" s="891"/>
      <c r="AY7" s="891"/>
      <c r="AZ7" s="891"/>
      <c r="BA7" s="891"/>
      <c r="BB7" s="891"/>
      <c r="BC7" s="891"/>
      <c r="BD7" s="891"/>
      <c r="BE7" s="891"/>
      <c r="BF7" s="891"/>
      <c r="BG7" s="891"/>
      <c r="BH7" s="891"/>
      <c r="BI7" s="891"/>
      <c r="BJ7" s="892"/>
      <c r="BK7" s="786"/>
    </row>
    <row r="8" spans="1:63" s="785" customFormat="1" ht="18.75" customHeight="1" x14ac:dyDescent="0.25">
      <c r="B8" s="880" t="s">
        <v>53</v>
      </c>
      <c r="C8" s="881"/>
      <c r="D8" s="893"/>
      <c r="E8" s="894"/>
      <c r="F8" s="894"/>
      <c r="G8" s="894"/>
      <c r="H8" s="894"/>
      <c r="I8" s="894"/>
      <c r="J8" s="894"/>
      <c r="K8" s="894"/>
      <c r="L8" s="894"/>
      <c r="M8" s="894"/>
      <c r="N8" s="894"/>
      <c r="O8" s="894"/>
      <c r="P8" s="894"/>
      <c r="Q8" s="894"/>
      <c r="R8" s="894"/>
      <c r="S8" s="894"/>
      <c r="T8" s="894"/>
      <c r="U8" s="894"/>
      <c r="V8" s="894"/>
      <c r="W8" s="894"/>
      <c r="X8" s="894"/>
      <c r="Y8" s="894"/>
      <c r="Z8" s="894"/>
      <c r="AA8" s="894"/>
      <c r="AB8" s="894"/>
      <c r="AC8" s="894"/>
      <c r="AD8" s="894"/>
      <c r="AE8" s="894"/>
      <c r="AF8" s="894"/>
      <c r="AG8" s="894"/>
      <c r="AH8" s="894"/>
      <c r="AI8" s="894"/>
      <c r="AJ8" s="894"/>
      <c r="AK8" s="894"/>
      <c r="AL8" s="895"/>
      <c r="AM8" s="787" t="s">
        <v>54</v>
      </c>
      <c r="AN8" s="829"/>
      <c r="AO8" s="830"/>
      <c r="AP8" s="830"/>
      <c r="AQ8" s="830"/>
      <c r="AR8" s="830"/>
      <c r="AS8" s="830"/>
      <c r="AT8" s="830"/>
      <c r="AU8" s="891"/>
      <c r="AV8" s="891"/>
      <c r="AW8" s="891"/>
      <c r="AX8" s="891"/>
      <c r="AY8" s="891"/>
      <c r="AZ8" s="891"/>
      <c r="BA8" s="891"/>
      <c r="BB8" s="891"/>
      <c r="BC8" s="891"/>
      <c r="BD8" s="891"/>
      <c r="BE8" s="891"/>
      <c r="BF8" s="891"/>
      <c r="BG8" s="891"/>
      <c r="BH8" s="891"/>
      <c r="BI8" s="891"/>
      <c r="BJ8" s="892"/>
      <c r="BK8" s="786"/>
    </row>
    <row r="9" spans="1:63" s="775" customFormat="1" ht="27.75" customHeight="1" x14ac:dyDescent="0.25">
      <c r="B9" s="831" t="s">
        <v>233</v>
      </c>
      <c r="C9" s="832"/>
      <c r="D9" s="832"/>
      <c r="E9" s="832"/>
      <c r="F9" s="832"/>
      <c r="G9" s="832"/>
      <c r="H9" s="832"/>
      <c r="I9" s="832"/>
      <c r="J9" s="832"/>
      <c r="K9" s="832"/>
      <c r="L9" s="832"/>
      <c r="M9" s="832"/>
      <c r="N9" s="832"/>
      <c r="O9" s="832"/>
      <c r="P9" s="832"/>
      <c r="Q9" s="832"/>
      <c r="R9" s="832"/>
      <c r="S9" s="832"/>
      <c r="T9" s="832"/>
      <c r="U9" s="832"/>
      <c r="V9" s="832"/>
      <c r="W9" s="832"/>
      <c r="X9" s="832"/>
      <c r="Y9" s="832"/>
      <c r="Z9" s="832"/>
      <c r="AA9" s="832"/>
      <c r="AB9" s="832"/>
      <c r="AC9" s="832"/>
      <c r="AD9" s="832"/>
      <c r="AE9" s="832"/>
      <c r="AF9" s="832"/>
      <c r="AG9" s="832"/>
      <c r="AH9" s="832"/>
      <c r="AI9" s="832"/>
      <c r="AJ9" s="832"/>
      <c r="AK9" s="832"/>
      <c r="AL9" s="832"/>
      <c r="AM9" s="832"/>
      <c r="AN9" s="832"/>
      <c r="AO9" s="832"/>
      <c r="AP9" s="832"/>
      <c r="AQ9" s="832"/>
      <c r="AR9" s="832"/>
      <c r="AS9" s="832"/>
      <c r="AT9" s="832"/>
      <c r="AU9" s="833" t="s">
        <v>234</v>
      </c>
      <c r="AV9" s="834"/>
      <c r="AW9" s="834"/>
      <c r="AX9" s="834"/>
      <c r="AY9" s="834"/>
      <c r="AZ9" s="834"/>
      <c r="BA9" s="834"/>
      <c r="BB9" s="834"/>
      <c r="BC9" s="834"/>
      <c r="BD9" s="834"/>
      <c r="BE9" s="834"/>
      <c r="BF9" s="834"/>
      <c r="BG9" s="834"/>
      <c r="BH9" s="834"/>
      <c r="BI9" s="834"/>
      <c r="BJ9" s="835"/>
    </row>
    <row r="10" spans="1:63" s="774" customFormat="1" ht="25.5" customHeight="1" x14ac:dyDescent="0.25">
      <c r="B10" s="872"/>
      <c r="C10" s="873"/>
      <c r="D10" s="873"/>
      <c r="E10" s="873" t="s">
        <v>55</v>
      </c>
      <c r="F10" s="873"/>
      <c r="G10" s="873"/>
      <c r="H10" s="873"/>
      <c r="I10" s="873"/>
      <c r="J10" s="873"/>
      <c r="K10" s="873"/>
      <c r="L10" s="873"/>
      <c r="M10" s="873"/>
      <c r="N10" s="873"/>
      <c r="O10" s="873"/>
      <c r="P10" s="873"/>
      <c r="Q10" s="873"/>
      <c r="R10" s="873"/>
      <c r="S10" s="873"/>
      <c r="T10" s="873"/>
      <c r="U10" s="873" t="s">
        <v>56</v>
      </c>
      <c r="V10" s="873"/>
      <c r="W10" s="873"/>
      <c r="X10" s="873"/>
      <c r="Y10" s="873"/>
      <c r="Z10" s="873"/>
      <c r="AA10" s="873"/>
      <c r="AB10" s="873"/>
      <c r="AC10" s="873"/>
      <c r="AD10" s="873"/>
      <c r="AE10" s="873"/>
      <c r="AF10" s="873"/>
      <c r="AG10" s="873"/>
      <c r="AH10" s="873"/>
      <c r="AI10" s="873"/>
      <c r="AJ10" s="873"/>
      <c r="AK10" s="873"/>
      <c r="AL10" s="873"/>
      <c r="AM10" s="873"/>
      <c r="AN10" s="873"/>
      <c r="AO10" s="873"/>
      <c r="AP10" s="873"/>
      <c r="AQ10" s="873"/>
      <c r="AR10" s="873"/>
      <c r="AS10" s="873"/>
      <c r="AT10" s="873"/>
      <c r="AU10" s="874"/>
      <c r="AV10" s="874"/>
      <c r="AW10" s="874"/>
      <c r="AX10" s="874"/>
      <c r="AY10" s="874"/>
      <c r="AZ10" s="874"/>
      <c r="BA10" s="874"/>
      <c r="BB10" s="874"/>
      <c r="BC10" s="874"/>
      <c r="BD10" s="874"/>
      <c r="BE10" s="874"/>
      <c r="BF10" s="874"/>
      <c r="BG10" s="874"/>
      <c r="BH10" s="874"/>
      <c r="BI10" s="874"/>
      <c r="BJ10" s="875"/>
      <c r="BK10" s="775"/>
    </row>
    <row r="11" spans="1:63" s="788" customFormat="1" ht="25.5" customHeight="1" x14ac:dyDescent="0.25">
      <c r="B11" s="876" t="s">
        <v>57</v>
      </c>
      <c r="C11" s="876" t="s">
        <v>58</v>
      </c>
      <c r="D11" s="876" t="s">
        <v>59</v>
      </c>
      <c r="E11" s="868" t="s">
        <v>60</v>
      </c>
      <c r="F11" s="868"/>
      <c r="G11" s="868"/>
      <c r="H11" s="868" t="s">
        <v>61</v>
      </c>
      <c r="I11" s="868"/>
      <c r="J11" s="868"/>
      <c r="K11" s="868" t="s">
        <v>62</v>
      </c>
      <c r="L11" s="868"/>
      <c r="M11" s="868"/>
      <c r="N11" s="868" t="s">
        <v>63</v>
      </c>
      <c r="O11" s="868"/>
      <c r="P11" s="868"/>
      <c r="Q11" s="868" t="s">
        <v>64</v>
      </c>
      <c r="R11" s="868"/>
      <c r="S11" s="868"/>
      <c r="T11" s="791" t="s">
        <v>65</v>
      </c>
      <c r="U11" s="878" t="s">
        <v>66</v>
      </c>
      <c r="V11" s="878" t="s">
        <v>67</v>
      </c>
      <c r="W11" s="878" t="s">
        <v>68</v>
      </c>
      <c r="X11" s="868" t="s">
        <v>69</v>
      </c>
      <c r="Y11" s="868"/>
      <c r="Z11" s="870" t="s">
        <v>70</v>
      </c>
      <c r="AA11" s="868" t="s">
        <v>71</v>
      </c>
      <c r="AB11" s="868" t="s">
        <v>72</v>
      </c>
      <c r="AC11" s="868" t="s">
        <v>73</v>
      </c>
      <c r="AD11" s="868" t="s">
        <v>74</v>
      </c>
      <c r="AE11" s="868" t="s">
        <v>75</v>
      </c>
      <c r="AF11" s="868" t="s">
        <v>76</v>
      </c>
      <c r="AG11" s="868"/>
      <c r="AH11" s="868"/>
      <c r="AI11" s="868" t="s">
        <v>77</v>
      </c>
      <c r="AJ11" s="868" t="s">
        <v>78</v>
      </c>
      <c r="AK11" s="862" t="s">
        <v>79</v>
      </c>
      <c r="AL11" s="863"/>
      <c r="AM11" s="863"/>
      <c r="AN11" s="863"/>
      <c r="AO11" s="863"/>
      <c r="AP11" s="863"/>
      <c r="AQ11" s="864"/>
      <c r="AR11" s="865" t="s">
        <v>80</v>
      </c>
      <c r="AS11" s="865" t="s">
        <v>81</v>
      </c>
      <c r="AT11" s="865" t="s">
        <v>82</v>
      </c>
      <c r="AU11" s="867" t="s">
        <v>83</v>
      </c>
      <c r="AV11" s="860" t="s">
        <v>83</v>
      </c>
      <c r="AW11" s="860" t="s">
        <v>83</v>
      </c>
      <c r="AX11" s="860" t="s">
        <v>83</v>
      </c>
      <c r="AY11" s="860" t="s">
        <v>84</v>
      </c>
      <c r="AZ11" s="860" t="s">
        <v>83</v>
      </c>
      <c r="BA11" s="860" t="s">
        <v>83</v>
      </c>
      <c r="BB11" s="860" t="s">
        <v>83</v>
      </c>
      <c r="BC11" s="860" t="s">
        <v>85</v>
      </c>
      <c r="BD11" s="860" t="s">
        <v>85</v>
      </c>
      <c r="BE11" s="860" t="s">
        <v>85</v>
      </c>
      <c r="BF11" s="860" t="s">
        <v>85</v>
      </c>
      <c r="BG11" s="860" t="s">
        <v>86</v>
      </c>
      <c r="BH11" s="860" t="s">
        <v>85</v>
      </c>
      <c r="BI11" s="860" t="s">
        <v>85</v>
      </c>
      <c r="BJ11" s="861" t="s">
        <v>85</v>
      </c>
    </row>
    <row r="12" spans="1:63" s="788" customFormat="1" ht="52.5" customHeight="1" x14ac:dyDescent="0.25">
      <c r="B12" s="877"/>
      <c r="C12" s="877"/>
      <c r="D12" s="877"/>
      <c r="E12" s="793" t="s">
        <v>87</v>
      </c>
      <c r="F12" s="793" t="s">
        <v>88</v>
      </c>
      <c r="G12" s="793" t="s">
        <v>89</v>
      </c>
      <c r="H12" s="793" t="s">
        <v>87</v>
      </c>
      <c r="I12" s="793" t="s">
        <v>88</v>
      </c>
      <c r="J12" s="793" t="s">
        <v>89</v>
      </c>
      <c r="K12" s="793" t="s">
        <v>87</v>
      </c>
      <c r="L12" s="793" t="s">
        <v>88</v>
      </c>
      <c r="M12" s="793" t="s">
        <v>89</v>
      </c>
      <c r="N12" s="793" t="s">
        <v>87</v>
      </c>
      <c r="O12" s="793" t="s">
        <v>88</v>
      </c>
      <c r="P12" s="793" t="s">
        <v>89</v>
      </c>
      <c r="Q12" s="793" t="s">
        <v>87</v>
      </c>
      <c r="R12" s="793" t="s">
        <v>88</v>
      </c>
      <c r="S12" s="793" t="s">
        <v>89</v>
      </c>
      <c r="T12" s="789">
        <f>SUM(T13:T19)</f>
        <v>0.1875</v>
      </c>
      <c r="U12" s="879"/>
      <c r="V12" s="879"/>
      <c r="W12" s="879"/>
      <c r="X12" s="790" t="s">
        <v>90</v>
      </c>
      <c r="Y12" s="790" t="s">
        <v>91</v>
      </c>
      <c r="Z12" s="871"/>
      <c r="AA12" s="869"/>
      <c r="AB12" s="869"/>
      <c r="AC12" s="869"/>
      <c r="AD12" s="869"/>
      <c r="AE12" s="868"/>
      <c r="AF12" s="790" t="s">
        <v>92</v>
      </c>
      <c r="AG12" s="790" t="s">
        <v>93</v>
      </c>
      <c r="AH12" s="790" t="s">
        <v>94</v>
      </c>
      <c r="AI12" s="868"/>
      <c r="AJ12" s="868"/>
      <c r="AK12" s="790" t="s">
        <v>95</v>
      </c>
      <c r="AL12" s="790" t="s">
        <v>96</v>
      </c>
      <c r="AM12" s="790" t="s">
        <v>97</v>
      </c>
      <c r="AN12" s="790" t="s">
        <v>98</v>
      </c>
      <c r="AO12" s="790" t="s">
        <v>99</v>
      </c>
      <c r="AP12" s="790" t="s">
        <v>100</v>
      </c>
      <c r="AQ12" s="790" t="s">
        <v>101</v>
      </c>
      <c r="AR12" s="866"/>
      <c r="AS12" s="866"/>
      <c r="AT12" s="866"/>
      <c r="AU12" s="792" t="s">
        <v>102</v>
      </c>
      <c r="AV12" s="792" t="s">
        <v>103</v>
      </c>
      <c r="AW12" s="792" t="s">
        <v>104</v>
      </c>
      <c r="AX12" s="792" t="s">
        <v>105</v>
      </c>
      <c r="AY12" s="792" t="s">
        <v>102</v>
      </c>
      <c r="AZ12" s="792" t="s">
        <v>103</v>
      </c>
      <c r="BA12" s="792" t="s">
        <v>104</v>
      </c>
      <c r="BB12" s="792" t="s">
        <v>105</v>
      </c>
      <c r="BC12" s="792" t="s">
        <v>102</v>
      </c>
      <c r="BD12" s="792" t="s">
        <v>103</v>
      </c>
      <c r="BE12" s="792" t="s">
        <v>104</v>
      </c>
      <c r="BF12" s="792" t="s">
        <v>105</v>
      </c>
      <c r="BG12" s="792" t="s">
        <v>102</v>
      </c>
      <c r="BH12" s="792" t="s">
        <v>103</v>
      </c>
      <c r="BI12" s="792" t="s">
        <v>104</v>
      </c>
      <c r="BJ12" s="792" t="s">
        <v>106</v>
      </c>
    </row>
    <row r="13" spans="1:63" s="459" customFormat="1" ht="162.75" customHeight="1" x14ac:dyDescent="0.25">
      <c r="B13" s="443">
        <v>1</v>
      </c>
      <c r="C13" s="444" t="s">
        <v>392</v>
      </c>
      <c r="D13" s="445">
        <v>0.25</v>
      </c>
      <c r="E13" s="446">
        <v>0.25</v>
      </c>
      <c r="F13" s="446">
        <v>0.25</v>
      </c>
      <c r="G13" s="447">
        <f>IF(ISERROR(F13/E13),"",(F13/E13))</f>
        <v>1</v>
      </c>
      <c r="H13" s="446">
        <v>0.25</v>
      </c>
      <c r="I13" s="446"/>
      <c r="J13" s="447">
        <f>IF(ISERROR(I13/H13),"",(I13/H13))</f>
        <v>0</v>
      </c>
      <c r="K13" s="446">
        <v>0.25</v>
      </c>
      <c r="L13" s="446"/>
      <c r="M13" s="447">
        <f>IF(ISERROR(L13/K13),"",(L13/K13))</f>
        <v>0</v>
      </c>
      <c r="N13" s="446">
        <v>0.25</v>
      </c>
      <c r="O13" s="446"/>
      <c r="P13" s="447">
        <f>IF(ISERROR(O13/N13),"",(O13/N13))</f>
        <v>0</v>
      </c>
      <c r="Q13" s="446">
        <f>SUM(E13,H13,K13,N13)</f>
        <v>1</v>
      </c>
      <c r="R13" s="449">
        <f t="shared" ref="R13" si="0">SUM(F13,I13,L13,O13)</f>
        <v>0.25</v>
      </c>
      <c r="S13" s="449">
        <f>IF((IF(ISERROR(R13/Q13),0,(R13/Q13)))&gt;1,1,(IF(ISERROR(R13/Q13),0,(R13/Q13))))</f>
        <v>0.25</v>
      </c>
      <c r="T13" s="449">
        <f>S13*D13</f>
        <v>6.25E-2</v>
      </c>
      <c r="U13" s="444" t="s">
        <v>393</v>
      </c>
      <c r="V13" s="444" t="s">
        <v>394</v>
      </c>
      <c r="W13" s="447" t="s">
        <v>395</v>
      </c>
      <c r="X13" s="447" t="s">
        <v>396</v>
      </c>
      <c r="Y13" s="447" t="s">
        <v>397</v>
      </c>
      <c r="Z13" s="450" t="s">
        <v>113</v>
      </c>
      <c r="AA13" s="447" t="s">
        <v>398</v>
      </c>
      <c r="AB13" s="450" t="s">
        <v>115</v>
      </c>
      <c r="AC13" s="450" t="s">
        <v>243</v>
      </c>
      <c r="AD13" s="450" t="s">
        <v>148</v>
      </c>
      <c r="AE13" s="450" t="s">
        <v>140</v>
      </c>
      <c r="AF13" s="450">
        <v>20</v>
      </c>
      <c r="AG13" s="450">
        <v>2021</v>
      </c>
      <c r="AH13" s="450" t="s">
        <v>148</v>
      </c>
      <c r="AI13" s="450" t="s">
        <v>119</v>
      </c>
      <c r="AJ13" s="450" t="s">
        <v>399</v>
      </c>
      <c r="AK13" s="451" t="s">
        <v>400</v>
      </c>
      <c r="AL13" s="451" t="s">
        <v>133</v>
      </c>
      <c r="AM13" s="451" t="s">
        <v>133</v>
      </c>
      <c r="AN13" s="451" t="s">
        <v>401</v>
      </c>
      <c r="AO13" s="451" t="s">
        <v>402</v>
      </c>
      <c r="AP13" s="451" t="s">
        <v>133</v>
      </c>
      <c r="AQ13" s="451" t="s">
        <v>133</v>
      </c>
      <c r="AR13" s="450" t="s">
        <v>133</v>
      </c>
      <c r="AS13" s="489"/>
      <c r="AT13" s="450" t="s">
        <v>403</v>
      </c>
      <c r="AU13" s="610">
        <f>+E13</f>
        <v>0.25</v>
      </c>
      <c r="AV13" s="611">
        <v>0.25</v>
      </c>
      <c r="AW13" s="605" t="s">
        <v>404</v>
      </c>
      <c r="AX13" s="454" t="s">
        <v>405</v>
      </c>
      <c r="AY13" s="452">
        <f>H13</f>
        <v>0.25</v>
      </c>
      <c r="AZ13" s="452"/>
      <c r="BA13" s="455"/>
      <c r="BB13" s="455"/>
      <c r="BC13" s="453">
        <f>K13</f>
        <v>0.25</v>
      </c>
      <c r="BD13" s="453"/>
      <c r="BE13" s="454"/>
      <c r="BF13" s="454"/>
      <c r="BG13" s="456">
        <f>N13</f>
        <v>0.25</v>
      </c>
      <c r="BH13" s="452"/>
      <c r="BI13" s="457"/>
      <c r="BJ13" s="458"/>
    </row>
    <row r="14" spans="1:63" s="459" customFormat="1" ht="165" customHeight="1" x14ac:dyDescent="0.25">
      <c r="B14" s="443">
        <v>2</v>
      </c>
      <c r="C14" s="444" t="s">
        <v>406</v>
      </c>
      <c r="D14" s="445">
        <v>0.25</v>
      </c>
      <c r="E14" s="446">
        <v>0.25</v>
      </c>
      <c r="F14" s="446">
        <v>0.25</v>
      </c>
      <c r="G14" s="447">
        <f>IF(ISERROR(F14/E14),"",(F14/E14))</f>
        <v>1</v>
      </c>
      <c r="H14" s="446">
        <v>0.25</v>
      </c>
      <c r="I14" s="446"/>
      <c r="J14" s="447">
        <f>IF(ISERROR(I14/H14),"",(I14/H14))</f>
        <v>0</v>
      </c>
      <c r="K14" s="446">
        <v>0.25</v>
      </c>
      <c r="L14" s="446"/>
      <c r="M14" s="447">
        <f>IF(ISERROR(L14/K14),"",(L14/K14))</f>
        <v>0</v>
      </c>
      <c r="N14" s="446">
        <v>0.25</v>
      </c>
      <c r="O14" s="446"/>
      <c r="P14" s="447">
        <f>IF(ISERROR(O14/N14),"",(O14/N14))</f>
        <v>0</v>
      </c>
      <c r="Q14" s="446">
        <f t="shared" ref="Q14:R19" si="1">SUM(E14,H14,K14,N14)</f>
        <v>1</v>
      </c>
      <c r="R14" s="449">
        <f t="shared" si="1"/>
        <v>0.25</v>
      </c>
      <c r="S14" s="449">
        <f>IF((IF(ISERROR(R14/Q14),0,(R14/Q14)))&gt;1,1,(IF(ISERROR(R14/Q14),0,(R14/Q14))))</f>
        <v>0.25</v>
      </c>
      <c r="T14" s="449">
        <f t="shared" ref="T14" si="2">S14*D14</f>
        <v>6.25E-2</v>
      </c>
      <c r="U14" s="444" t="s">
        <v>407</v>
      </c>
      <c r="V14" s="444" t="s">
        <v>408</v>
      </c>
      <c r="W14" s="447" t="s">
        <v>409</v>
      </c>
      <c r="X14" s="447" t="s">
        <v>410</v>
      </c>
      <c r="Y14" s="447" t="s">
        <v>411</v>
      </c>
      <c r="Z14" s="450" t="s">
        <v>113</v>
      </c>
      <c r="AA14" s="447" t="s">
        <v>412</v>
      </c>
      <c r="AB14" s="450" t="s">
        <v>115</v>
      </c>
      <c r="AC14" s="450" t="s">
        <v>243</v>
      </c>
      <c r="AD14" s="450" t="s">
        <v>148</v>
      </c>
      <c r="AE14" s="460" t="s">
        <v>140</v>
      </c>
      <c r="AF14" s="450">
        <v>4</v>
      </c>
      <c r="AG14" s="450">
        <v>2021</v>
      </c>
      <c r="AH14" s="450" t="s">
        <v>148</v>
      </c>
      <c r="AI14" s="450" t="s">
        <v>119</v>
      </c>
      <c r="AJ14" s="450" t="s">
        <v>399</v>
      </c>
      <c r="AK14" s="451" t="s">
        <v>400</v>
      </c>
      <c r="AL14" s="451" t="s">
        <v>133</v>
      </c>
      <c r="AM14" s="451" t="s">
        <v>133</v>
      </c>
      <c r="AN14" s="451" t="s">
        <v>413</v>
      </c>
      <c r="AO14" s="451" t="s">
        <v>402</v>
      </c>
      <c r="AP14" s="451" t="s">
        <v>133</v>
      </c>
      <c r="AQ14" s="451" t="s">
        <v>133</v>
      </c>
      <c r="AR14" s="450" t="s">
        <v>133</v>
      </c>
      <c r="AS14" s="489"/>
      <c r="AT14" s="450" t="s">
        <v>403</v>
      </c>
      <c r="AU14" s="610">
        <f t="shared" ref="AU14:AU19" si="3">+E14</f>
        <v>0.25</v>
      </c>
      <c r="AV14" s="611">
        <v>0.25</v>
      </c>
      <c r="AW14" s="605" t="s">
        <v>414</v>
      </c>
      <c r="AX14" s="454" t="s">
        <v>415</v>
      </c>
      <c r="AY14" s="452"/>
      <c r="AZ14" s="452"/>
      <c r="BA14" s="455"/>
      <c r="BB14" s="455"/>
      <c r="BC14" s="453"/>
      <c r="BD14" s="453"/>
      <c r="BE14" s="454"/>
      <c r="BF14" s="454"/>
      <c r="BG14" s="452"/>
      <c r="BH14" s="452"/>
      <c r="BI14" s="457"/>
      <c r="BJ14" s="461"/>
    </row>
    <row r="15" spans="1:63" s="459" customFormat="1" ht="84" customHeight="1" x14ac:dyDescent="0.25">
      <c r="B15" s="443">
        <v>3</v>
      </c>
      <c r="C15" s="444" t="s">
        <v>416</v>
      </c>
      <c r="D15" s="445">
        <v>0.05</v>
      </c>
      <c r="E15" s="446">
        <v>0</v>
      </c>
      <c r="F15" s="446">
        <v>0</v>
      </c>
      <c r="G15" s="447" t="str">
        <f t="shared" ref="G15:G19" si="4">IF(ISERROR(F15/E15),"",(F15/E15))</f>
        <v/>
      </c>
      <c r="H15" s="446">
        <v>0.5</v>
      </c>
      <c r="I15" s="446"/>
      <c r="J15" s="447">
        <f t="shared" ref="J15:J19" si="5">IF(ISERROR(I15/H15),"",(I15/H15))</f>
        <v>0</v>
      </c>
      <c r="K15" s="446">
        <v>0</v>
      </c>
      <c r="L15" s="446"/>
      <c r="M15" s="447" t="str">
        <f t="shared" ref="M15:M19" si="6">IF(ISERROR(L15/K15),"",(L15/K15))</f>
        <v/>
      </c>
      <c r="N15" s="446">
        <v>0.5</v>
      </c>
      <c r="O15" s="446"/>
      <c r="P15" s="447">
        <f t="shared" ref="P15:P19" si="7">IF(ISERROR(O15/N15),"",(O15/N15))</f>
        <v>0</v>
      </c>
      <c r="Q15" s="446">
        <f t="shared" si="1"/>
        <v>1</v>
      </c>
      <c r="R15" s="448">
        <f t="shared" si="1"/>
        <v>0</v>
      </c>
      <c r="S15" s="449">
        <f>IF((IF(ISERROR(R15/Q15),0,(R15/Q15)))&gt;1,1,(IF(ISERROR(R15/Q15),0,(R15/Q15))))</f>
        <v>0</v>
      </c>
      <c r="T15" s="449">
        <f>S15*D15</f>
        <v>0</v>
      </c>
      <c r="U15" s="444" t="s">
        <v>417</v>
      </c>
      <c r="V15" s="444" t="s">
        <v>418</v>
      </c>
      <c r="W15" s="447" t="s">
        <v>350</v>
      </c>
      <c r="X15" s="447" t="s">
        <v>419</v>
      </c>
      <c r="Y15" s="447" t="s">
        <v>420</v>
      </c>
      <c r="Z15" s="450" t="s">
        <v>113</v>
      </c>
      <c r="AA15" s="447" t="s">
        <v>421</v>
      </c>
      <c r="AB15" s="450" t="s">
        <v>115</v>
      </c>
      <c r="AC15" s="450" t="s">
        <v>243</v>
      </c>
      <c r="AD15" s="450" t="s">
        <v>244</v>
      </c>
      <c r="AE15" s="450" t="s">
        <v>140</v>
      </c>
      <c r="AF15" s="450" t="s">
        <v>133</v>
      </c>
      <c r="AG15" s="450">
        <v>2022</v>
      </c>
      <c r="AH15" s="450" t="s">
        <v>422</v>
      </c>
      <c r="AI15" s="450" t="s">
        <v>119</v>
      </c>
      <c r="AJ15" s="450" t="s">
        <v>120</v>
      </c>
      <c r="AK15" s="451" t="s">
        <v>400</v>
      </c>
      <c r="AL15" s="451" t="s">
        <v>133</v>
      </c>
      <c r="AM15" s="451" t="s">
        <v>133</v>
      </c>
      <c r="AN15" s="451" t="s">
        <v>423</v>
      </c>
      <c r="AO15" s="451" t="s">
        <v>133</v>
      </c>
      <c r="AP15" s="451" t="s">
        <v>133</v>
      </c>
      <c r="AQ15" s="451" t="s">
        <v>133</v>
      </c>
      <c r="AR15" s="450" t="s">
        <v>133</v>
      </c>
      <c r="AS15" s="489"/>
      <c r="AT15" s="450" t="s">
        <v>403</v>
      </c>
      <c r="AU15" s="610">
        <f t="shared" si="3"/>
        <v>0</v>
      </c>
      <c r="AV15" s="453" t="s">
        <v>133</v>
      </c>
      <c r="AW15" s="454" t="s">
        <v>133</v>
      </c>
      <c r="AX15" s="454" t="s">
        <v>133</v>
      </c>
      <c r="AY15" s="452"/>
      <c r="AZ15" s="452"/>
      <c r="BA15" s="455"/>
      <c r="BB15" s="455"/>
      <c r="BC15" s="453"/>
      <c r="BD15" s="453"/>
      <c r="BE15" s="454"/>
      <c r="BF15" s="454"/>
      <c r="BG15" s="452"/>
      <c r="BH15" s="452"/>
      <c r="BI15" s="457"/>
      <c r="BJ15" s="461"/>
    </row>
    <row r="16" spans="1:63" s="459" customFormat="1" ht="88.5" customHeight="1" x14ac:dyDescent="0.25">
      <c r="B16" s="443">
        <v>4</v>
      </c>
      <c r="C16" s="444" t="s">
        <v>424</v>
      </c>
      <c r="D16" s="445">
        <v>0.25</v>
      </c>
      <c r="E16" s="446">
        <v>0.25</v>
      </c>
      <c r="F16" s="446">
        <v>0.25</v>
      </c>
      <c r="G16" s="447">
        <f t="shared" si="4"/>
        <v>1</v>
      </c>
      <c r="H16" s="462">
        <v>0.25</v>
      </c>
      <c r="I16" s="446"/>
      <c r="J16" s="447">
        <f t="shared" si="5"/>
        <v>0</v>
      </c>
      <c r="K16" s="446">
        <v>0.25</v>
      </c>
      <c r="L16" s="446"/>
      <c r="M16" s="447">
        <f t="shared" si="6"/>
        <v>0</v>
      </c>
      <c r="N16" s="446">
        <v>0.25</v>
      </c>
      <c r="O16" s="446"/>
      <c r="P16" s="447">
        <f t="shared" si="7"/>
        <v>0</v>
      </c>
      <c r="Q16" s="446">
        <f t="shared" si="1"/>
        <v>1</v>
      </c>
      <c r="R16" s="449">
        <f t="shared" ref="R16:R19" si="8">SUM(F16,I16,L16,O16)</f>
        <v>0.25</v>
      </c>
      <c r="S16" s="449">
        <f>IF((IF(ISERROR(R16/Q16),0,(R16/Q16)))&gt;1,1,(IF(ISERROR(R16/Q16),0,(R16/Q16))))</f>
        <v>0.25</v>
      </c>
      <c r="T16" s="449">
        <f>S16*D16</f>
        <v>6.25E-2</v>
      </c>
      <c r="U16" s="444" t="s">
        <v>425</v>
      </c>
      <c r="V16" s="444" t="s">
        <v>426</v>
      </c>
      <c r="W16" s="447" t="s">
        <v>427</v>
      </c>
      <c r="X16" s="455" t="s">
        <v>428</v>
      </c>
      <c r="Y16" s="455" t="s">
        <v>429</v>
      </c>
      <c r="Z16" s="450" t="s">
        <v>113</v>
      </c>
      <c r="AA16" s="448" t="s">
        <v>430</v>
      </c>
      <c r="AB16" s="450" t="s">
        <v>115</v>
      </c>
      <c r="AC16" s="450" t="s">
        <v>243</v>
      </c>
      <c r="AD16" s="450" t="s">
        <v>148</v>
      </c>
      <c r="AE16" s="450" t="s">
        <v>140</v>
      </c>
      <c r="AF16" s="450">
        <v>7</v>
      </c>
      <c r="AG16" s="450">
        <v>2021</v>
      </c>
      <c r="AH16" s="450" t="s">
        <v>148</v>
      </c>
      <c r="AI16" s="450" t="s">
        <v>119</v>
      </c>
      <c r="AJ16" s="450" t="s">
        <v>399</v>
      </c>
      <c r="AK16" s="451" t="s">
        <v>400</v>
      </c>
      <c r="AL16" s="451" t="s">
        <v>133</v>
      </c>
      <c r="AM16" s="451" t="s">
        <v>133</v>
      </c>
      <c r="AN16" s="451" t="s">
        <v>431</v>
      </c>
      <c r="AO16" s="451" t="s">
        <v>402</v>
      </c>
      <c r="AP16" s="451" t="s">
        <v>133</v>
      </c>
      <c r="AQ16" s="451" t="s">
        <v>133</v>
      </c>
      <c r="AR16" s="450" t="s">
        <v>133</v>
      </c>
      <c r="AS16" s="489"/>
      <c r="AT16" s="450" t="s">
        <v>403</v>
      </c>
      <c r="AU16" s="610">
        <f t="shared" si="3"/>
        <v>0.25</v>
      </c>
      <c r="AV16" s="611">
        <v>0.25</v>
      </c>
      <c r="AW16" s="605" t="s">
        <v>432</v>
      </c>
      <c r="AX16" s="454" t="s">
        <v>433</v>
      </c>
      <c r="AY16" s="452"/>
      <c r="AZ16" s="452"/>
      <c r="BA16" s="455"/>
      <c r="BB16" s="455"/>
      <c r="BC16" s="453"/>
      <c r="BD16" s="453"/>
      <c r="BE16" s="454"/>
      <c r="BF16" s="454"/>
      <c r="BG16" s="452"/>
      <c r="BH16" s="452"/>
      <c r="BI16" s="457"/>
      <c r="BJ16" s="461"/>
    </row>
    <row r="17" spans="2:63" s="459" customFormat="1" ht="114.75" customHeight="1" x14ac:dyDescent="0.25">
      <c r="B17" s="443">
        <v>5</v>
      </c>
      <c r="C17" s="444" t="s">
        <v>434</v>
      </c>
      <c r="D17" s="445">
        <v>0.05</v>
      </c>
      <c r="E17" s="446">
        <v>0</v>
      </c>
      <c r="F17" s="446">
        <v>0</v>
      </c>
      <c r="G17" s="447" t="str">
        <f t="shared" si="4"/>
        <v/>
      </c>
      <c r="H17" s="446">
        <v>0.5</v>
      </c>
      <c r="I17" s="446"/>
      <c r="J17" s="447">
        <f t="shared" si="5"/>
        <v>0</v>
      </c>
      <c r="K17" s="446">
        <v>0</v>
      </c>
      <c r="L17" s="446"/>
      <c r="M17" s="447" t="str">
        <f t="shared" si="6"/>
        <v/>
      </c>
      <c r="N17" s="446">
        <v>0.5</v>
      </c>
      <c r="O17" s="446"/>
      <c r="P17" s="447">
        <f t="shared" si="7"/>
        <v>0</v>
      </c>
      <c r="Q17" s="446">
        <f t="shared" si="1"/>
        <v>1</v>
      </c>
      <c r="R17" s="448">
        <f t="shared" si="8"/>
        <v>0</v>
      </c>
      <c r="S17" s="449">
        <f t="shared" ref="S17:S19" si="9">IF((IF(ISERROR(R17/Q17),0,(R17/Q17)))&gt;1,1,(IF(ISERROR(R17/Q17),0,(R17/Q17))))</f>
        <v>0</v>
      </c>
      <c r="T17" s="449">
        <f t="shared" ref="T17:T19" si="10">S17*D17</f>
        <v>0</v>
      </c>
      <c r="U17" s="444" t="s">
        <v>435</v>
      </c>
      <c r="V17" s="444" t="s">
        <v>436</v>
      </c>
      <c r="W17" s="447" t="s">
        <v>435</v>
      </c>
      <c r="X17" s="455" t="s">
        <v>437</v>
      </c>
      <c r="Y17" s="455" t="s">
        <v>438</v>
      </c>
      <c r="Z17" s="450" t="s">
        <v>113</v>
      </c>
      <c r="AA17" s="455" t="s">
        <v>439</v>
      </c>
      <c r="AB17" s="450" t="s">
        <v>115</v>
      </c>
      <c r="AC17" s="450" t="s">
        <v>243</v>
      </c>
      <c r="AD17" s="450" t="s">
        <v>244</v>
      </c>
      <c r="AE17" s="450" t="s">
        <v>140</v>
      </c>
      <c r="AF17" s="450">
        <v>5</v>
      </c>
      <c r="AG17" s="450">
        <v>2021</v>
      </c>
      <c r="AH17" s="450" t="s">
        <v>422</v>
      </c>
      <c r="AI17" s="450" t="s">
        <v>119</v>
      </c>
      <c r="AJ17" s="450" t="s">
        <v>120</v>
      </c>
      <c r="AK17" s="451" t="s">
        <v>400</v>
      </c>
      <c r="AL17" s="451" t="s">
        <v>133</v>
      </c>
      <c r="AM17" s="451" t="s">
        <v>133</v>
      </c>
      <c r="AN17" s="451" t="s">
        <v>423</v>
      </c>
      <c r="AO17" s="451" t="s">
        <v>133</v>
      </c>
      <c r="AP17" s="451" t="s">
        <v>133</v>
      </c>
      <c r="AQ17" s="451" t="s">
        <v>133</v>
      </c>
      <c r="AR17" s="450" t="s">
        <v>133</v>
      </c>
      <c r="AS17" s="489"/>
      <c r="AT17" s="450" t="s">
        <v>403</v>
      </c>
      <c r="AU17" s="610">
        <f t="shared" si="3"/>
        <v>0</v>
      </c>
      <c r="AV17" s="453" t="s">
        <v>133</v>
      </c>
      <c r="AW17" s="454" t="s">
        <v>133</v>
      </c>
      <c r="AX17" s="454" t="s">
        <v>133</v>
      </c>
      <c r="AY17" s="452"/>
      <c r="AZ17" s="452"/>
      <c r="BA17" s="455"/>
      <c r="BB17" s="455"/>
      <c r="BC17" s="453"/>
      <c r="BD17" s="453"/>
      <c r="BE17" s="454"/>
      <c r="BF17" s="454"/>
      <c r="BG17" s="452"/>
      <c r="BH17" s="452"/>
      <c r="BI17" s="457"/>
      <c r="BJ17" s="461"/>
    </row>
    <row r="18" spans="2:63" s="459" customFormat="1" ht="128.25" customHeight="1" x14ac:dyDescent="0.25">
      <c r="B18" s="443">
        <v>6</v>
      </c>
      <c r="C18" s="444" t="s">
        <v>440</v>
      </c>
      <c r="D18" s="445">
        <v>0.1</v>
      </c>
      <c r="E18" s="448">
        <v>0</v>
      </c>
      <c r="F18" s="448">
        <v>0</v>
      </c>
      <c r="G18" s="447" t="str">
        <f t="shared" si="4"/>
        <v/>
      </c>
      <c r="H18" s="446">
        <v>0.5</v>
      </c>
      <c r="I18" s="448"/>
      <c r="J18" s="447">
        <f t="shared" si="5"/>
        <v>0</v>
      </c>
      <c r="K18" s="448">
        <v>0</v>
      </c>
      <c r="L18" s="448"/>
      <c r="M18" s="447" t="str">
        <f t="shared" si="6"/>
        <v/>
      </c>
      <c r="N18" s="446">
        <v>0.5</v>
      </c>
      <c r="O18" s="448"/>
      <c r="P18" s="447">
        <f t="shared" si="7"/>
        <v>0</v>
      </c>
      <c r="Q18" s="446">
        <f t="shared" si="1"/>
        <v>1</v>
      </c>
      <c r="R18" s="448">
        <f t="shared" si="8"/>
        <v>0</v>
      </c>
      <c r="S18" s="449">
        <f t="shared" si="9"/>
        <v>0</v>
      </c>
      <c r="T18" s="449">
        <f t="shared" si="10"/>
        <v>0</v>
      </c>
      <c r="U18" s="463" t="s">
        <v>441</v>
      </c>
      <c r="V18" s="444" t="s">
        <v>442</v>
      </c>
      <c r="W18" s="447" t="s">
        <v>443</v>
      </c>
      <c r="X18" s="455" t="s">
        <v>444</v>
      </c>
      <c r="Y18" s="455" t="s">
        <v>445</v>
      </c>
      <c r="Z18" s="450" t="s">
        <v>113</v>
      </c>
      <c r="AA18" s="448" t="s">
        <v>446</v>
      </c>
      <c r="AB18" s="450" t="s">
        <v>115</v>
      </c>
      <c r="AC18" s="450" t="s">
        <v>243</v>
      </c>
      <c r="AD18" s="450" t="s">
        <v>244</v>
      </c>
      <c r="AE18" s="450" t="s">
        <v>140</v>
      </c>
      <c r="AF18" s="450">
        <v>23</v>
      </c>
      <c r="AG18" s="450">
        <v>2021</v>
      </c>
      <c r="AH18" s="450" t="s">
        <v>422</v>
      </c>
      <c r="AI18" s="450" t="s">
        <v>119</v>
      </c>
      <c r="AJ18" s="450" t="s">
        <v>399</v>
      </c>
      <c r="AK18" s="451" t="s">
        <v>400</v>
      </c>
      <c r="AL18" s="451" t="s">
        <v>133</v>
      </c>
      <c r="AM18" s="451" t="s">
        <v>133</v>
      </c>
      <c r="AN18" s="451" t="s">
        <v>133</v>
      </c>
      <c r="AO18" s="451" t="s">
        <v>133</v>
      </c>
      <c r="AP18" s="451" t="s">
        <v>133</v>
      </c>
      <c r="AQ18" s="451" t="s">
        <v>447</v>
      </c>
      <c r="AR18" s="450" t="s">
        <v>447</v>
      </c>
      <c r="AS18" s="489"/>
      <c r="AT18" s="450" t="s">
        <v>403</v>
      </c>
      <c r="AU18" s="610">
        <f t="shared" si="3"/>
        <v>0</v>
      </c>
      <c r="AV18" s="453" t="s">
        <v>133</v>
      </c>
      <c r="AW18" s="606" t="s">
        <v>133</v>
      </c>
      <c r="AX18" s="606" t="s">
        <v>133</v>
      </c>
      <c r="AY18" s="453"/>
      <c r="AZ18" s="452"/>
      <c r="BA18" s="455"/>
      <c r="BB18" s="455"/>
      <c r="BC18" s="453"/>
      <c r="BD18" s="453"/>
      <c r="BE18" s="454"/>
      <c r="BF18" s="454"/>
      <c r="BG18" s="453"/>
      <c r="BH18" s="452"/>
      <c r="BI18" s="457"/>
      <c r="BJ18" s="458"/>
    </row>
    <row r="19" spans="2:63" s="459" customFormat="1" ht="88.5" customHeight="1" x14ac:dyDescent="0.25">
      <c r="B19" s="464">
        <v>7</v>
      </c>
      <c r="C19" s="465" t="s">
        <v>448</v>
      </c>
      <c r="D19" s="466">
        <v>0.05</v>
      </c>
      <c r="E19" s="467">
        <v>0</v>
      </c>
      <c r="F19" s="467">
        <v>0</v>
      </c>
      <c r="G19" s="468" t="str">
        <f t="shared" si="4"/>
        <v/>
      </c>
      <c r="H19" s="469">
        <v>0.55000000000000004</v>
      </c>
      <c r="I19" s="467"/>
      <c r="J19" s="468">
        <f t="shared" si="5"/>
        <v>0</v>
      </c>
      <c r="K19" s="467">
        <v>0</v>
      </c>
      <c r="L19" s="467"/>
      <c r="M19" s="468" t="str">
        <f t="shared" si="6"/>
        <v/>
      </c>
      <c r="N19" s="469">
        <v>0.45</v>
      </c>
      <c r="O19" s="467"/>
      <c r="P19" s="468">
        <f t="shared" si="7"/>
        <v>0</v>
      </c>
      <c r="Q19" s="469">
        <f t="shared" si="1"/>
        <v>1</v>
      </c>
      <c r="R19" s="448">
        <f t="shared" si="8"/>
        <v>0</v>
      </c>
      <c r="S19" s="449">
        <f t="shared" si="9"/>
        <v>0</v>
      </c>
      <c r="T19" s="449">
        <f t="shared" si="10"/>
        <v>0</v>
      </c>
      <c r="U19" s="773" t="s">
        <v>449</v>
      </c>
      <c r="V19" s="465" t="s">
        <v>450</v>
      </c>
      <c r="W19" s="468" t="s">
        <v>449</v>
      </c>
      <c r="X19" s="470" t="s">
        <v>449</v>
      </c>
      <c r="Y19" s="470" t="s">
        <v>451</v>
      </c>
      <c r="Z19" s="471" t="s">
        <v>452</v>
      </c>
      <c r="AA19" s="467" t="s">
        <v>453</v>
      </c>
      <c r="AB19" s="471" t="s">
        <v>115</v>
      </c>
      <c r="AC19" s="471" t="s">
        <v>243</v>
      </c>
      <c r="AD19" s="471" t="s">
        <v>244</v>
      </c>
      <c r="AE19" s="471" t="s">
        <v>117</v>
      </c>
      <c r="AF19" s="480" t="s">
        <v>454</v>
      </c>
      <c r="AG19" s="471">
        <v>2021</v>
      </c>
      <c r="AH19" s="471" t="s">
        <v>422</v>
      </c>
      <c r="AI19" s="471" t="s">
        <v>119</v>
      </c>
      <c r="AJ19" s="471" t="s">
        <v>120</v>
      </c>
      <c r="AK19" s="472" t="s">
        <v>400</v>
      </c>
      <c r="AL19" s="472" t="s">
        <v>133</v>
      </c>
      <c r="AM19" s="472" t="s">
        <v>133</v>
      </c>
      <c r="AN19" s="472" t="s">
        <v>133</v>
      </c>
      <c r="AO19" s="472" t="s">
        <v>402</v>
      </c>
      <c r="AP19" s="472" t="s">
        <v>150</v>
      </c>
      <c r="AQ19" s="472" t="s">
        <v>151</v>
      </c>
      <c r="AR19" s="471" t="s">
        <v>151</v>
      </c>
      <c r="AS19" s="490"/>
      <c r="AT19" s="471" t="s">
        <v>403</v>
      </c>
      <c r="AU19" s="610">
        <f t="shared" si="3"/>
        <v>0</v>
      </c>
      <c r="AV19" s="607" t="s">
        <v>133</v>
      </c>
      <c r="AW19" s="608" t="s">
        <v>133</v>
      </c>
      <c r="AX19" s="608" t="s">
        <v>133</v>
      </c>
      <c r="AY19" s="475"/>
      <c r="AZ19" s="475"/>
      <c r="BA19" s="476"/>
      <c r="BB19" s="477"/>
      <c r="BC19" s="473"/>
      <c r="BD19" s="473"/>
      <c r="BE19" s="474"/>
      <c r="BF19" s="474"/>
      <c r="BG19" s="475"/>
      <c r="BH19" s="475"/>
      <c r="BI19" s="478"/>
      <c r="BJ19" s="479"/>
    </row>
    <row r="20" spans="2:63" s="125" customFormat="1" ht="11.65" customHeight="1" x14ac:dyDescent="0.25">
      <c r="B20" s="120"/>
      <c r="C20" s="121"/>
      <c r="D20" s="122"/>
      <c r="E20" s="93"/>
      <c r="F20" s="93"/>
      <c r="G20" s="93"/>
      <c r="H20" s="93"/>
      <c r="I20" s="93"/>
      <c r="J20" s="93"/>
      <c r="K20" s="93"/>
      <c r="L20" s="93"/>
      <c r="M20" s="93"/>
      <c r="N20" s="93"/>
      <c r="O20" s="93"/>
      <c r="P20" s="93"/>
      <c r="Q20" s="93"/>
      <c r="R20" s="93"/>
      <c r="S20" s="93"/>
      <c r="T20" s="93"/>
      <c r="U20" s="121"/>
      <c r="V20" s="121"/>
      <c r="W20" s="93"/>
      <c r="X20" s="93"/>
      <c r="Y20" s="93"/>
      <c r="Z20" s="120"/>
      <c r="AA20" s="123"/>
      <c r="AB20" s="93"/>
      <c r="AC20" s="93"/>
      <c r="AD20" s="93"/>
      <c r="AE20" s="93"/>
      <c r="AF20" s="120"/>
      <c r="AG20" s="120"/>
      <c r="AH20" s="120"/>
      <c r="AI20" s="120"/>
      <c r="AJ20" s="120"/>
      <c r="AK20" s="442"/>
      <c r="AL20" s="442"/>
      <c r="AM20" s="442"/>
      <c r="AN20" s="442"/>
      <c r="AO20" s="442"/>
      <c r="AP20" s="442"/>
      <c r="AQ20" s="442"/>
      <c r="AR20" s="120"/>
      <c r="AS20" s="120"/>
      <c r="AT20" s="120"/>
      <c r="BE20" s="126"/>
      <c r="BF20" s="125">
        <f>12+4+2+6+6+11+4+1+5+2+5+5+8+5</f>
        <v>76</v>
      </c>
      <c r="BK20" s="123"/>
    </row>
    <row r="21" spans="2:63" s="125" customFormat="1" ht="11.65" customHeight="1" x14ac:dyDescent="0.25">
      <c r="B21" s="120"/>
      <c r="C21" s="121"/>
      <c r="D21" s="122"/>
      <c r="E21" s="93"/>
      <c r="F21" s="93"/>
      <c r="G21" s="93"/>
      <c r="H21" s="93"/>
      <c r="I21" s="93"/>
      <c r="J21" s="93"/>
      <c r="K21" s="93"/>
      <c r="L21" s="93"/>
      <c r="M21" s="93"/>
      <c r="N21" s="93"/>
      <c r="O21" s="93"/>
      <c r="P21" s="93"/>
      <c r="Q21" s="93"/>
      <c r="R21" s="93"/>
      <c r="S21" s="93"/>
      <c r="T21" s="122"/>
      <c r="U21" s="121"/>
      <c r="V21" s="121"/>
      <c r="W21" s="93"/>
      <c r="X21" s="93"/>
      <c r="Y21" s="93"/>
      <c r="Z21" s="120"/>
      <c r="AA21" s="123"/>
      <c r="AB21" s="93"/>
      <c r="AC21" s="93"/>
      <c r="AD21" s="93"/>
      <c r="AE21" s="93"/>
      <c r="AF21" s="120"/>
      <c r="AG21" s="120"/>
      <c r="AH21" s="120"/>
      <c r="AI21" s="120"/>
      <c r="AJ21" s="120"/>
      <c r="AK21" s="442"/>
      <c r="AL21" s="442"/>
      <c r="AM21" s="442"/>
      <c r="AN21" s="442"/>
      <c r="AO21" s="442"/>
      <c r="AP21" s="442"/>
      <c r="AQ21" s="442"/>
      <c r="AR21" s="120"/>
      <c r="AS21" s="120"/>
      <c r="AT21" s="120"/>
      <c r="BE21" s="126"/>
      <c r="BK21" s="123"/>
    </row>
    <row r="22" spans="2:63" s="125" customFormat="1" ht="11.65" customHeight="1" x14ac:dyDescent="0.25">
      <c r="B22" s="120"/>
      <c r="C22" s="127"/>
      <c r="D22" s="122"/>
      <c r="E22" s="93"/>
      <c r="F22" s="93"/>
      <c r="G22" s="93"/>
      <c r="H22" s="93"/>
      <c r="I22" s="93"/>
      <c r="J22" s="93"/>
      <c r="K22" s="93"/>
      <c r="L22" s="93"/>
      <c r="M22" s="93"/>
      <c r="N22" s="93"/>
      <c r="O22" s="93"/>
      <c r="P22" s="93"/>
      <c r="Q22" s="93"/>
      <c r="R22" s="93"/>
      <c r="S22" s="93"/>
      <c r="T22" s="93"/>
      <c r="U22" s="121"/>
      <c r="V22" s="121"/>
      <c r="W22" s="93"/>
      <c r="X22" s="93"/>
      <c r="Y22" s="93"/>
      <c r="Z22" s="120"/>
      <c r="AA22" s="123"/>
      <c r="AB22" s="93"/>
      <c r="AC22" s="93"/>
      <c r="AD22" s="93"/>
      <c r="AE22" s="93"/>
      <c r="AF22" s="120"/>
      <c r="AG22" s="120"/>
      <c r="AH22" s="120"/>
      <c r="AI22" s="120"/>
      <c r="AJ22" s="120"/>
      <c r="AK22" s="442"/>
      <c r="AL22" s="442"/>
      <c r="AM22" s="442"/>
      <c r="AN22" s="442"/>
      <c r="AO22" s="442"/>
      <c r="AP22" s="442"/>
      <c r="AQ22" s="442"/>
      <c r="AR22" s="120"/>
      <c r="AS22" s="120"/>
      <c r="AT22" s="120"/>
      <c r="BE22" s="126"/>
      <c r="BK22" s="123"/>
    </row>
    <row r="23" spans="2:63" s="72" customFormat="1" ht="11.65" customHeight="1" x14ac:dyDescent="0.25">
      <c r="B23" s="69"/>
      <c r="C23" s="70"/>
      <c r="D23" s="71"/>
      <c r="E23" s="24"/>
      <c r="F23" s="24"/>
      <c r="G23" s="24"/>
      <c r="H23" s="24"/>
      <c r="I23" s="24"/>
      <c r="J23" s="24"/>
      <c r="K23" s="24"/>
      <c r="L23" s="24"/>
      <c r="M23" s="24"/>
      <c r="N23" s="24"/>
      <c r="O23" s="24"/>
      <c r="P23" s="24"/>
      <c r="Q23" s="24"/>
      <c r="R23" s="24"/>
      <c r="S23" s="24"/>
      <c r="T23" s="24"/>
      <c r="U23" s="70"/>
      <c r="V23" s="70"/>
      <c r="W23" s="24"/>
      <c r="X23" s="24"/>
      <c r="Y23" s="24"/>
      <c r="Z23" s="69"/>
      <c r="AA23" s="23"/>
      <c r="AB23" s="24"/>
      <c r="AC23" s="24"/>
      <c r="AD23" s="24"/>
      <c r="AE23" s="24"/>
      <c r="AF23" s="23"/>
      <c r="AG23" s="23"/>
      <c r="AH23" s="23"/>
      <c r="AI23" s="24"/>
      <c r="AJ23" s="24"/>
      <c r="AK23" s="70"/>
      <c r="AL23" s="59"/>
      <c r="AM23" s="59"/>
      <c r="AN23" s="59"/>
      <c r="AO23" s="59"/>
      <c r="AP23" s="70"/>
      <c r="AQ23" s="70"/>
      <c r="AR23" s="23"/>
      <c r="AS23" s="23"/>
      <c r="AT23" s="23"/>
      <c r="BE23" s="117"/>
      <c r="BK23" s="23"/>
    </row>
    <row r="24" spans="2:63" s="72" customFormat="1" ht="11.65" customHeight="1" x14ac:dyDescent="0.25">
      <c r="B24" s="69"/>
      <c r="C24" s="70"/>
      <c r="D24" s="71"/>
      <c r="E24" s="24"/>
      <c r="F24" s="24"/>
      <c r="G24" s="24"/>
      <c r="H24" s="24"/>
      <c r="I24" s="24"/>
      <c r="J24" s="24"/>
      <c r="K24" s="24"/>
      <c r="L24" s="24"/>
      <c r="M24" s="24"/>
      <c r="N24" s="24"/>
      <c r="O24" s="24"/>
      <c r="P24" s="24"/>
      <c r="Q24" s="24"/>
      <c r="R24" s="24"/>
      <c r="S24" s="24"/>
      <c r="T24" s="24"/>
      <c r="U24" s="70"/>
      <c r="V24" s="70"/>
      <c r="W24" s="24"/>
      <c r="X24" s="24"/>
      <c r="Y24" s="24"/>
      <c r="Z24" s="69"/>
      <c r="AA24" s="23"/>
      <c r="AB24" s="24"/>
      <c r="AC24" s="24"/>
      <c r="AD24" s="24"/>
      <c r="AE24" s="24"/>
      <c r="AF24" s="23"/>
      <c r="AG24" s="23"/>
      <c r="AH24" s="23"/>
      <c r="AI24" s="24"/>
      <c r="AJ24" s="24"/>
      <c r="AK24" s="70"/>
      <c r="AL24" s="59"/>
      <c r="AM24" s="59"/>
      <c r="AN24" s="59"/>
      <c r="AO24" s="59"/>
      <c r="AP24" s="70"/>
      <c r="AQ24" s="70"/>
      <c r="AR24" s="23"/>
      <c r="AS24" s="23"/>
      <c r="AT24" s="23"/>
      <c r="BE24" s="115"/>
      <c r="BK24" s="23"/>
    </row>
    <row r="25" spans="2:63" s="72" customFormat="1" ht="11.65" customHeight="1" x14ac:dyDescent="0.25">
      <c r="B25" s="69"/>
      <c r="C25" s="70"/>
      <c r="D25" s="71"/>
      <c r="E25" s="24"/>
      <c r="F25" s="24"/>
      <c r="G25" s="24"/>
      <c r="H25" s="24"/>
      <c r="I25" s="24"/>
      <c r="J25" s="24"/>
      <c r="K25" s="24"/>
      <c r="L25" s="24"/>
      <c r="M25" s="24"/>
      <c r="N25" s="24"/>
      <c r="O25" s="24"/>
      <c r="P25" s="24"/>
      <c r="Q25" s="24"/>
      <c r="R25" s="24"/>
      <c r="S25" s="24"/>
      <c r="T25" s="24"/>
      <c r="U25" s="70"/>
      <c r="V25" s="70"/>
      <c r="W25" s="24"/>
      <c r="X25" s="24"/>
      <c r="Y25" s="24"/>
      <c r="Z25" s="69"/>
      <c r="AA25" s="23"/>
      <c r="AB25" s="24"/>
      <c r="AC25" s="24"/>
      <c r="AD25" s="24"/>
      <c r="AE25" s="24"/>
      <c r="AF25" s="23"/>
      <c r="AG25" s="23"/>
      <c r="AH25" s="23"/>
      <c r="AI25" s="24"/>
      <c r="AJ25" s="24"/>
      <c r="AK25" s="70"/>
      <c r="AL25" s="59"/>
      <c r="AM25" s="59"/>
      <c r="AN25" s="59"/>
      <c r="AO25" s="59"/>
      <c r="AP25" s="70"/>
      <c r="AQ25" s="70"/>
      <c r="AR25" s="23"/>
      <c r="AS25" s="23"/>
      <c r="AT25" s="23"/>
      <c r="BE25" s="115"/>
      <c r="BK25" s="23"/>
    </row>
    <row r="26" spans="2:63" s="72" customFormat="1" ht="11.65" customHeight="1" x14ac:dyDescent="0.25">
      <c r="B26" s="69"/>
      <c r="C26" s="70"/>
      <c r="D26" s="71"/>
      <c r="E26" s="24"/>
      <c r="F26" s="24"/>
      <c r="G26" s="24"/>
      <c r="H26" s="24"/>
      <c r="I26" s="24"/>
      <c r="J26" s="24"/>
      <c r="K26" s="24"/>
      <c r="L26" s="24"/>
      <c r="M26" s="24"/>
      <c r="N26" s="24"/>
      <c r="O26" s="24"/>
      <c r="P26" s="24"/>
      <c r="Q26" s="24"/>
      <c r="R26" s="24"/>
      <c r="S26" s="24"/>
      <c r="T26" s="24"/>
      <c r="U26" s="70"/>
      <c r="V26" s="70"/>
      <c r="W26" s="24"/>
      <c r="X26" s="24"/>
      <c r="Y26" s="24"/>
      <c r="Z26" s="69"/>
      <c r="AA26" s="23"/>
      <c r="AB26" s="24"/>
      <c r="AC26" s="24"/>
      <c r="AD26" s="24"/>
      <c r="AE26" s="24"/>
      <c r="AF26" s="23"/>
      <c r="AG26" s="23"/>
      <c r="AH26" s="23"/>
      <c r="AI26" s="24"/>
      <c r="AJ26" s="24"/>
      <c r="AK26" s="70"/>
      <c r="AL26" s="59"/>
      <c r="AM26" s="59"/>
      <c r="AN26" s="59"/>
      <c r="AO26" s="59"/>
      <c r="AP26" s="70"/>
      <c r="AQ26" s="70"/>
      <c r="AR26" s="23"/>
      <c r="AS26" s="23"/>
      <c r="AT26" s="23"/>
      <c r="BE26" s="115"/>
      <c r="BK26" s="23"/>
    </row>
    <row r="27" spans="2:63" s="72" customFormat="1" ht="11.65" customHeight="1" x14ac:dyDescent="0.25">
      <c r="B27" s="69"/>
      <c r="C27" s="70"/>
      <c r="D27" s="71"/>
      <c r="E27" s="24"/>
      <c r="F27" s="24"/>
      <c r="G27" s="24"/>
      <c r="H27" s="24"/>
      <c r="I27" s="24"/>
      <c r="J27" s="24"/>
      <c r="K27" s="24"/>
      <c r="L27" s="24"/>
      <c r="M27" s="24"/>
      <c r="N27" s="24"/>
      <c r="O27" s="24"/>
      <c r="P27" s="24"/>
      <c r="Q27" s="24"/>
      <c r="R27" s="24"/>
      <c r="S27" s="24"/>
      <c r="T27" s="24"/>
      <c r="U27" s="70"/>
      <c r="V27" s="70"/>
      <c r="W27" s="24"/>
      <c r="X27" s="24"/>
      <c r="Y27" s="24"/>
      <c r="Z27" s="69"/>
      <c r="AA27" s="23"/>
      <c r="AB27" s="24"/>
      <c r="AC27" s="24"/>
      <c r="AD27" s="24"/>
      <c r="AE27" s="24"/>
      <c r="AF27" s="23"/>
      <c r="AG27" s="23"/>
      <c r="AH27" s="23"/>
      <c r="AI27" s="24"/>
      <c r="AJ27" s="24"/>
      <c r="AK27" s="70"/>
      <c r="AL27" s="59"/>
      <c r="AM27" s="59"/>
      <c r="AN27" s="59"/>
      <c r="AO27" s="59"/>
      <c r="AP27" s="70"/>
      <c r="AQ27" s="70"/>
      <c r="AR27" s="23"/>
      <c r="AS27" s="23"/>
      <c r="AT27" s="23"/>
      <c r="BE27" s="115"/>
      <c r="BK27" s="23"/>
    </row>
    <row r="28" spans="2:63" s="72" customFormat="1" ht="11.65" customHeight="1" x14ac:dyDescent="0.25">
      <c r="B28" s="69"/>
      <c r="C28" s="70"/>
      <c r="D28" s="71"/>
      <c r="E28" s="24"/>
      <c r="F28" s="24"/>
      <c r="G28" s="24"/>
      <c r="H28" s="24"/>
      <c r="I28" s="24"/>
      <c r="J28" s="24"/>
      <c r="K28" s="24"/>
      <c r="L28" s="24"/>
      <c r="M28" s="24"/>
      <c r="N28" s="24"/>
      <c r="O28" s="24"/>
      <c r="P28" s="24"/>
      <c r="Q28" s="24"/>
      <c r="R28" s="24"/>
      <c r="S28" s="24"/>
      <c r="T28" s="24"/>
      <c r="U28" s="70"/>
      <c r="V28" s="70"/>
      <c r="W28" s="24"/>
      <c r="X28" s="24"/>
      <c r="Y28" s="24"/>
      <c r="Z28" s="69"/>
      <c r="AA28" s="23"/>
      <c r="AB28" s="24"/>
      <c r="AC28" s="24"/>
      <c r="AD28" s="24"/>
      <c r="AE28" s="24"/>
      <c r="AF28" s="23"/>
      <c r="AG28" s="23"/>
      <c r="AH28" s="23"/>
      <c r="AI28" s="24"/>
      <c r="AJ28" s="24"/>
      <c r="AK28" s="70"/>
      <c r="AL28" s="59"/>
      <c r="AM28" s="59"/>
      <c r="AN28" s="59"/>
      <c r="AO28" s="59"/>
      <c r="AP28" s="70"/>
      <c r="AQ28" s="70"/>
      <c r="AR28" s="23"/>
      <c r="AS28" s="23"/>
      <c r="AT28" s="23"/>
      <c r="BE28" s="115"/>
      <c r="BK28" s="23"/>
    </row>
    <row r="29" spans="2:63" s="72" customFormat="1" ht="14.1" customHeight="1" x14ac:dyDescent="0.25">
      <c r="B29" s="69"/>
      <c r="C29" s="70"/>
      <c r="D29" s="71"/>
      <c r="E29" s="24"/>
      <c r="F29" s="24"/>
      <c r="G29" s="24"/>
      <c r="H29" s="24"/>
      <c r="I29" s="24"/>
      <c r="J29" s="24"/>
      <c r="K29" s="24"/>
      <c r="L29" s="24"/>
      <c r="M29" s="24"/>
      <c r="N29" s="24"/>
      <c r="O29" s="24"/>
      <c r="P29" s="24"/>
      <c r="Q29" s="24"/>
      <c r="R29" s="24"/>
      <c r="S29" s="24"/>
      <c r="T29" s="24"/>
      <c r="U29" s="70"/>
      <c r="V29" s="70"/>
      <c r="W29" s="24"/>
      <c r="X29" s="24"/>
      <c r="Y29" s="24"/>
      <c r="Z29" s="69"/>
      <c r="AA29" s="23"/>
      <c r="AB29" s="24"/>
      <c r="AC29" s="24"/>
      <c r="AD29" s="24"/>
      <c r="AE29" s="24"/>
      <c r="AF29" s="23"/>
      <c r="AG29" s="23"/>
      <c r="AH29" s="23"/>
      <c r="AI29" s="24"/>
      <c r="AJ29" s="24"/>
      <c r="AK29" s="70"/>
      <c r="AL29" s="59"/>
      <c r="AM29" s="59"/>
      <c r="AN29" s="59"/>
      <c r="AO29" s="59"/>
      <c r="AP29" s="70"/>
      <c r="AQ29" s="70"/>
      <c r="AR29" s="23"/>
      <c r="AS29" s="23"/>
      <c r="AT29" s="23"/>
      <c r="BE29" s="115"/>
      <c r="BK29" s="23"/>
    </row>
    <row r="30" spans="2:63" s="72" customFormat="1" ht="11.65" customHeight="1" x14ac:dyDescent="0.25">
      <c r="B30" s="69"/>
      <c r="C30" s="59"/>
      <c r="D30" s="71"/>
      <c r="E30" s="24"/>
      <c r="F30" s="24"/>
      <c r="G30" s="24"/>
      <c r="H30" s="24"/>
      <c r="I30" s="24"/>
      <c r="J30" s="24"/>
      <c r="K30" s="24"/>
      <c r="L30" s="24"/>
      <c r="M30" s="24"/>
      <c r="N30" s="24"/>
      <c r="O30" s="24"/>
      <c r="P30" s="24"/>
      <c r="Q30" s="24"/>
      <c r="R30" s="24"/>
      <c r="S30" s="24"/>
      <c r="T30" s="24"/>
      <c r="U30" s="70"/>
      <c r="V30" s="70"/>
      <c r="W30" s="24"/>
      <c r="X30" s="24"/>
      <c r="Y30" s="24"/>
      <c r="Z30" s="69"/>
      <c r="AA30" s="23"/>
      <c r="AB30" s="24"/>
      <c r="AC30" s="24"/>
      <c r="AD30" s="24"/>
      <c r="AE30" s="24"/>
      <c r="AF30" s="23"/>
      <c r="AG30" s="23"/>
      <c r="AH30" s="23"/>
      <c r="AI30" s="24"/>
      <c r="AJ30" s="24"/>
      <c r="AK30" s="70"/>
      <c r="AL30" s="59"/>
      <c r="AM30" s="59"/>
      <c r="AN30" s="59"/>
      <c r="AO30" s="59"/>
      <c r="AP30" s="70"/>
      <c r="AQ30" s="70"/>
      <c r="AR30" s="23"/>
      <c r="AS30" s="23"/>
      <c r="AT30" s="23"/>
      <c r="BK30" s="23"/>
    </row>
    <row r="31" spans="2:63" s="72" customFormat="1" ht="11.65" customHeight="1" x14ac:dyDescent="0.25">
      <c r="B31" s="69"/>
      <c r="C31" s="70"/>
      <c r="D31" s="71"/>
      <c r="E31" s="24"/>
      <c r="F31" s="24"/>
      <c r="G31" s="24"/>
      <c r="H31" s="24"/>
      <c r="I31" s="24"/>
      <c r="J31" s="24"/>
      <c r="K31" s="24"/>
      <c r="L31" s="24"/>
      <c r="M31" s="24"/>
      <c r="N31" s="24"/>
      <c r="O31" s="24"/>
      <c r="P31" s="24"/>
      <c r="Q31" s="24"/>
      <c r="R31" s="24"/>
      <c r="S31" s="24"/>
      <c r="T31" s="24"/>
      <c r="U31" s="70"/>
      <c r="V31" s="70"/>
      <c r="W31" s="24"/>
      <c r="X31" s="24"/>
      <c r="Y31" s="24"/>
      <c r="Z31" s="69"/>
      <c r="AA31" s="23"/>
      <c r="AB31" s="24"/>
      <c r="AC31" s="24"/>
      <c r="AD31" s="24"/>
      <c r="AE31" s="24"/>
      <c r="AF31" s="23"/>
      <c r="AG31" s="23"/>
      <c r="AH31" s="23"/>
      <c r="AI31" s="24"/>
      <c r="AJ31" s="24"/>
      <c r="AK31" s="70"/>
      <c r="AL31" s="59"/>
      <c r="AM31" s="59"/>
      <c r="AN31" s="59"/>
      <c r="AO31" s="59"/>
      <c r="AP31" s="70"/>
      <c r="AQ31" s="70"/>
      <c r="AR31" s="23"/>
      <c r="AS31" s="23"/>
      <c r="AT31" s="23"/>
      <c r="BK31" s="23"/>
    </row>
    <row r="32" spans="2:63" s="72" customFormat="1" ht="11.65" customHeight="1" x14ac:dyDescent="0.25">
      <c r="B32" s="69"/>
      <c r="C32" s="70"/>
      <c r="D32" s="71"/>
      <c r="E32" s="24"/>
      <c r="F32" s="24"/>
      <c r="G32" s="24"/>
      <c r="H32" s="24"/>
      <c r="I32" s="24"/>
      <c r="J32" s="24"/>
      <c r="K32" s="24"/>
      <c r="L32" s="24"/>
      <c r="M32" s="24"/>
      <c r="N32" s="24"/>
      <c r="O32" s="24"/>
      <c r="P32" s="24"/>
      <c r="Q32" s="24"/>
      <c r="R32" s="24"/>
      <c r="S32" s="24"/>
      <c r="T32" s="24"/>
      <c r="U32" s="70"/>
      <c r="V32" s="70"/>
      <c r="W32" s="24"/>
      <c r="X32" s="24"/>
      <c r="Y32" s="24"/>
      <c r="Z32" s="69"/>
      <c r="AA32" s="23"/>
      <c r="AB32" s="24"/>
      <c r="AC32" s="24"/>
      <c r="AD32" s="24"/>
      <c r="AE32" s="24"/>
      <c r="AF32" s="23"/>
      <c r="AG32" s="23"/>
      <c r="AH32" s="23"/>
      <c r="AI32" s="24"/>
      <c r="AJ32" s="24"/>
      <c r="AK32" s="70"/>
      <c r="AL32" s="59"/>
      <c r="AM32" s="59"/>
      <c r="AN32" s="59"/>
      <c r="AO32" s="59"/>
      <c r="AP32" s="70"/>
      <c r="AQ32" s="70"/>
      <c r="AR32" s="23"/>
      <c r="AS32" s="23"/>
      <c r="AT32" s="23"/>
      <c r="BK32" s="23"/>
    </row>
    <row r="33" spans="2:63" s="72" customFormat="1" ht="11.65" customHeight="1" x14ac:dyDescent="0.25">
      <c r="B33" s="69"/>
      <c r="C33" s="70"/>
      <c r="D33" s="71"/>
      <c r="E33" s="24"/>
      <c r="F33" s="24"/>
      <c r="G33" s="24"/>
      <c r="H33" s="24"/>
      <c r="I33" s="24"/>
      <c r="J33" s="24"/>
      <c r="K33" s="24"/>
      <c r="L33" s="24"/>
      <c r="M33" s="24"/>
      <c r="N33" s="24"/>
      <c r="O33" s="24"/>
      <c r="P33" s="24"/>
      <c r="Q33" s="24"/>
      <c r="R33" s="24"/>
      <c r="S33" s="24"/>
      <c r="T33" s="24"/>
      <c r="U33" s="70"/>
      <c r="V33" s="70"/>
      <c r="W33" s="24"/>
      <c r="X33" s="24"/>
      <c r="Y33" s="24"/>
      <c r="Z33" s="69"/>
      <c r="AA33" s="23"/>
      <c r="AB33" s="24"/>
      <c r="AC33" s="24"/>
      <c r="AD33" s="24"/>
      <c r="AE33" s="24"/>
      <c r="AF33" s="23"/>
      <c r="AG33" s="23"/>
      <c r="AH33" s="23"/>
      <c r="AI33" s="24"/>
      <c r="AJ33" s="24"/>
      <c r="AK33" s="70"/>
      <c r="AL33" s="59"/>
      <c r="AM33" s="59"/>
      <c r="AN33" s="59"/>
      <c r="AO33" s="59"/>
      <c r="AP33" s="70"/>
      <c r="AQ33" s="70"/>
      <c r="AR33" s="23"/>
      <c r="AS33" s="23"/>
      <c r="AT33" s="23"/>
      <c r="BK33" s="23"/>
    </row>
    <row r="34" spans="2:63" s="72" customFormat="1" ht="11.65" customHeight="1" x14ac:dyDescent="0.25">
      <c r="B34" s="69"/>
      <c r="C34" s="70"/>
      <c r="D34" s="71"/>
      <c r="E34" s="24"/>
      <c r="F34" s="24"/>
      <c r="G34" s="24"/>
      <c r="H34" s="24"/>
      <c r="I34" s="24"/>
      <c r="J34" s="24"/>
      <c r="K34" s="24"/>
      <c r="L34" s="24"/>
      <c r="M34" s="24"/>
      <c r="N34" s="24"/>
      <c r="O34" s="24"/>
      <c r="P34" s="24"/>
      <c r="Q34" s="24"/>
      <c r="R34" s="24"/>
      <c r="S34" s="24"/>
      <c r="T34" s="24"/>
      <c r="U34" s="70"/>
      <c r="V34" s="70"/>
      <c r="W34" s="24"/>
      <c r="X34" s="24"/>
      <c r="Y34" s="24"/>
      <c r="Z34" s="69"/>
      <c r="AA34" s="23"/>
      <c r="AB34" s="24"/>
      <c r="AC34" s="24"/>
      <c r="AD34" s="24"/>
      <c r="AE34" s="24"/>
      <c r="AF34" s="23"/>
      <c r="AG34" s="23"/>
      <c r="AH34" s="23"/>
      <c r="AI34" s="24"/>
      <c r="AJ34" s="24"/>
      <c r="AK34" s="70"/>
      <c r="AL34" s="59"/>
      <c r="AM34" s="59"/>
      <c r="AN34" s="59"/>
      <c r="AO34" s="59"/>
      <c r="AP34" s="70"/>
      <c r="AQ34" s="70"/>
      <c r="AR34" s="23"/>
      <c r="AS34" s="23"/>
      <c r="AT34" s="23"/>
      <c r="BK34" s="23"/>
    </row>
    <row r="35" spans="2:63" s="72" customFormat="1" ht="12.6" customHeight="1" x14ac:dyDescent="0.25">
      <c r="B35" s="69"/>
      <c r="C35" s="70"/>
      <c r="D35" s="71"/>
      <c r="E35" s="24"/>
      <c r="F35" s="24"/>
      <c r="G35" s="24"/>
      <c r="H35" s="24"/>
      <c r="I35" s="24"/>
      <c r="J35" s="24"/>
      <c r="K35" s="24"/>
      <c r="L35" s="24"/>
      <c r="M35" s="24"/>
      <c r="N35" s="24"/>
      <c r="O35" s="24"/>
      <c r="P35" s="24"/>
      <c r="Q35" s="24"/>
      <c r="R35" s="24"/>
      <c r="S35" s="24"/>
      <c r="T35" s="24"/>
      <c r="U35" s="70"/>
      <c r="V35" s="70"/>
      <c r="W35" s="24"/>
      <c r="X35" s="24"/>
      <c r="Y35" s="24"/>
      <c r="Z35" s="69"/>
      <c r="AA35" s="23"/>
      <c r="AB35" s="24"/>
      <c r="AC35" s="24"/>
      <c r="AD35" s="24"/>
      <c r="AE35" s="24"/>
      <c r="AF35" s="23"/>
      <c r="AG35" s="23"/>
      <c r="AH35" s="23"/>
      <c r="AI35" s="24"/>
      <c r="AJ35" s="24"/>
      <c r="AK35" s="70"/>
      <c r="AL35" s="59"/>
      <c r="AM35" s="59"/>
      <c r="AN35" s="59"/>
      <c r="AO35" s="59"/>
      <c r="AP35" s="70"/>
      <c r="AQ35" s="70"/>
      <c r="AR35" s="23"/>
      <c r="AS35" s="23"/>
      <c r="AT35" s="23"/>
      <c r="BK35" s="23"/>
    </row>
    <row r="36" spans="2:63" s="72" customFormat="1" ht="12.6" customHeight="1" x14ac:dyDescent="0.25">
      <c r="B36" s="69"/>
      <c r="C36" s="70"/>
      <c r="D36" s="71"/>
      <c r="E36" s="24"/>
      <c r="F36" s="24"/>
      <c r="G36" s="24"/>
      <c r="H36" s="24"/>
      <c r="I36" s="24"/>
      <c r="J36" s="24"/>
      <c r="K36" s="24"/>
      <c r="L36" s="24"/>
      <c r="M36" s="24"/>
      <c r="N36" s="24"/>
      <c r="O36" s="24"/>
      <c r="P36" s="24"/>
      <c r="Q36" s="24"/>
      <c r="R36" s="24"/>
      <c r="S36" s="24"/>
      <c r="T36" s="24"/>
      <c r="U36" s="70"/>
      <c r="V36" s="70"/>
      <c r="W36" s="24"/>
      <c r="X36" s="24"/>
      <c r="Y36" s="24"/>
      <c r="Z36" s="69"/>
      <c r="AA36" s="23"/>
      <c r="AB36" s="24"/>
      <c r="AC36" s="24"/>
      <c r="AD36" s="24"/>
      <c r="AE36" s="24"/>
      <c r="AF36" s="23"/>
      <c r="AG36" s="23"/>
      <c r="AH36" s="23"/>
      <c r="AI36" s="24"/>
      <c r="AJ36" s="24"/>
      <c r="AK36" s="70"/>
      <c r="AL36" s="59"/>
      <c r="AM36" s="59"/>
      <c r="AN36" s="59"/>
      <c r="AO36" s="59"/>
      <c r="AP36" s="70"/>
      <c r="AQ36" s="70"/>
      <c r="AR36" s="23"/>
      <c r="AS36" s="23"/>
      <c r="AT36" s="23"/>
      <c r="BK36" s="23"/>
    </row>
    <row r="37" spans="2:63" s="72" customFormat="1" ht="11.65" customHeight="1" x14ac:dyDescent="0.25">
      <c r="B37" s="69"/>
      <c r="C37" s="70"/>
      <c r="D37" s="71"/>
      <c r="E37" s="24"/>
      <c r="F37" s="24"/>
      <c r="G37" s="24"/>
      <c r="H37" s="24"/>
      <c r="I37" s="24"/>
      <c r="J37" s="24"/>
      <c r="K37" s="24"/>
      <c r="L37" s="24"/>
      <c r="M37" s="24"/>
      <c r="N37" s="24"/>
      <c r="O37" s="24"/>
      <c r="P37" s="24"/>
      <c r="Q37" s="24"/>
      <c r="R37" s="24"/>
      <c r="S37" s="24"/>
      <c r="T37" s="24"/>
      <c r="U37" s="70"/>
      <c r="V37" s="70"/>
      <c r="W37" s="24"/>
      <c r="X37" s="24"/>
      <c r="Y37" s="24"/>
      <c r="Z37" s="69"/>
      <c r="AA37" s="23"/>
      <c r="AB37" s="24"/>
      <c r="AC37" s="24"/>
      <c r="AD37" s="24"/>
      <c r="AE37" s="24"/>
      <c r="AF37" s="23"/>
      <c r="AG37" s="23"/>
      <c r="AH37" s="23"/>
      <c r="AI37" s="24"/>
      <c r="AJ37" s="24"/>
      <c r="AK37" s="70"/>
      <c r="AL37" s="59"/>
      <c r="AM37" s="59"/>
      <c r="AN37" s="59"/>
      <c r="AO37" s="59"/>
      <c r="AP37" s="70"/>
      <c r="AQ37" s="70"/>
      <c r="AR37" s="23"/>
      <c r="AS37" s="23"/>
      <c r="AT37" s="23"/>
      <c r="BK37" s="23"/>
    </row>
    <row r="38" spans="2:63" s="72" customFormat="1" ht="11.65" customHeight="1" x14ac:dyDescent="0.25">
      <c r="B38" s="69"/>
      <c r="C38" s="70"/>
      <c r="D38" s="71"/>
      <c r="E38" s="24"/>
      <c r="F38" s="24"/>
      <c r="G38" s="24"/>
      <c r="H38" s="24"/>
      <c r="I38" s="24"/>
      <c r="J38" s="24"/>
      <c r="K38" s="24"/>
      <c r="L38" s="24"/>
      <c r="M38" s="24"/>
      <c r="N38" s="24"/>
      <c r="O38" s="24"/>
      <c r="P38" s="24"/>
      <c r="Q38" s="24"/>
      <c r="R38" s="24"/>
      <c r="S38" s="24"/>
      <c r="T38" s="24"/>
      <c r="U38" s="70"/>
      <c r="V38" s="70"/>
      <c r="W38" s="24"/>
      <c r="X38" s="24"/>
      <c r="Y38" s="24"/>
      <c r="Z38" s="69"/>
      <c r="AA38" s="23"/>
      <c r="AB38" s="24"/>
      <c r="AC38" s="24"/>
      <c r="AD38" s="24"/>
      <c r="AE38" s="24"/>
      <c r="AF38" s="23"/>
      <c r="AG38" s="23"/>
      <c r="AH38" s="23"/>
      <c r="AI38" s="24"/>
      <c r="AJ38" s="24"/>
      <c r="AK38" s="70"/>
      <c r="AL38" s="59"/>
      <c r="AM38" s="59"/>
      <c r="AN38" s="59"/>
      <c r="AO38" s="59"/>
      <c r="AP38" s="70"/>
      <c r="AQ38" s="70"/>
      <c r="AR38" s="23"/>
      <c r="AS38" s="23"/>
      <c r="AT38" s="23"/>
      <c r="BK38" s="23"/>
    </row>
    <row r="39" spans="2:63" s="72" customFormat="1" ht="14.1" customHeight="1" x14ac:dyDescent="0.25">
      <c r="C39" s="59"/>
      <c r="D39" s="23"/>
      <c r="E39" s="23"/>
      <c r="F39" s="23"/>
      <c r="G39" s="23"/>
      <c r="H39" s="23"/>
      <c r="I39" s="23"/>
      <c r="J39" s="23"/>
      <c r="K39" s="23"/>
      <c r="L39" s="23"/>
      <c r="M39" s="23"/>
      <c r="N39" s="23"/>
      <c r="O39" s="23"/>
      <c r="P39" s="23"/>
      <c r="Q39" s="23"/>
      <c r="R39" s="23"/>
      <c r="S39" s="23"/>
      <c r="T39" s="23"/>
      <c r="U39" s="59"/>
      <c r="V39" s="59"/>
      <c r="W39" s="23"/>
      <c r="X39" s="23"/>
      <c r="Y39" s="23"/>
      <c r="Z39" s="69"/>
      <c r="AA39" s="23"/>
      <c r="AB39" s="24"/>
      <c r="AC39" s="24"/>
      <c r="AD39" s="24"/>
      <c r="AE39" s="24"/>
      <c r="AF39" s="23"/>
      <c r="AG39" s="23"/>
      <c r="AH39" s="23"/>
      <c r="AI39" s="24"/>
      <c r="AJ39" s="24"/>
      <c r="AK39" s="70"/>
      <c r="AL39" s="59"/>
      <c r="AM39" s="59"/>
      <c r="AN39" s="59"/>
      <c r="AO39" s="59"/>
      <c r="AP39" s="70"/>
      <c r="AQ39" s="70"/>
      <c r="AR39" s="23"/>
      <c r="AS39" s="23"/>
      <c r="AT39" s="23"/>
      <c r="BK39" s="23"/>
    </row>
    <row r="40" spans="2:63" s="72" customFormat="1" ht="11.65" customHeight="1" x14ac:dyDescent="0.25">
      <c r="C40" s="59"/>
      <c r="D40" s="23"/>
      <c r="E40" s="23"/>
      <c r="F40" s="23"/>
      <c r="G40" s="23"/>
      <c r="H40" s="23"/>
      <c r="I40" s="23"/>
      <c r="J40" s="23"/>
      <c r="K40" s="23"/>
      <c r="L40" s="23"/>
      <c r="M40" s="23"/>
      <c r="N40" s="23"/>
      <c r="O40" s="23"/>
      <c r="P40" s="23"/>
      <c r="Q40" s="23"/>
      <c r="R40" s="23"/>
      <c r="S40" s="23"/>
      <c r="T40" s="23"/>
      <c r="U40" s="59"/>
      <c r="V40" s="59"/>
      <c r="W40" s="23"/>
      <c r="X40" s="23"/>
      <c r="Y40" s="23"/>
      <c r="Z40" s="69"/>
      <c r="AA40" s="23"/>
      <c r="AB40" s="24"/>
      <c r="AC40" s="24"/>
      <c r="AD40" s="24"/>
      <c r="AE40" s="24"/>
      <c r="AF40" s="23"/>
      <c r="AG40" s="23"/>
      <c r="AH40" s="23"/>
      <c r="AI40" s="24"/>
      <c r="AJ40" s="24"/>
      <c r="AK40" s="70"/>
      <c r="AL40" s="59"/>
      <c r="AM40" s="59"/>
      <c r="AN40" s="59"/>
      <c r="AO40" s="59"/>
      <c r="AP40" s="70"/>
      <c r="AQ40" s="70"/>
      <c r="AR40" s="23"/>
      <c r="AS40" s="23"/>
      <c r="AT40" s="23"/>
      <c r="BK40" s="23"/>
    </row>
    <row r="41" spans="2:63" s="72" customFormat="1" ht="11.65" customHeight="1" x14ac:dyDescent="0.25">
      <c r="C41" s="59"/>
      <c r="D41" s="23"/>
      <c r="E41" s="23"/>
      <c r="F41" s="23"/>
      <c r="G41" s="23"/>
      <c r="H41" s="23"/>
      <c r="I41" s="23"/>
      <c r="J41" s="23"/>
      <c r="K41" s="23"/>
      <c r="L41" s="23"/>
      <c r="M41" s="23"/>
      <c r="N41" s="23"/>
      <c r="O41" s="23"/>
      <c r="P41" s="23"/>
      <c r="Q41" s="23"/>
      <c r="R41" s="23"/>
      <c r="S41" s="23"/>
      <c r="T41" s="23"/>
      <c r="U41" s="59"/>
      <c r="V41" s="59"/>
      <c r="W41" s="23"/>
      <c r="X41" s="23"/>
      <c r="Y41" s="23"/>
      <c r="Z41" s="69"/>
      <c r="AA41" s="23"/>
      <c r="AB41" s="24"/>
      <c r="AC41" s="24"/>
      <c r="AD41" s="24"/>
      <c r="AE41" s="24"/>
      <c r="AF41" s="23"/>
      <c r="AG41" s="23"/>
      <c r="AH41" s="23"/>
      <c r="AI41" s="24"/>
      <c r="AJ41" s="24"/>
      <c r="AK41" s="70"/>
      <c r="AL41" s="59"/>
      <c r="AM41" s="59"/>
      <c r="AN41" s="59"/>
      <c r="AO41" s="59"/>
      <c r="AP41" s="70"/>
      <c r="AQ41" s="70"/>
      <c r="AR41" s="23"/>
      <c r="AS41" s="23"/>
      <c r="AT41" s="23"/>
      <c r="BK41" s="23"/>
    </row>
    <row r="42" spans="2:63" s="72" customFormat="1" ht="11.65" customHeight="1" x14ac:dyDescent="0.25">
      <c r="C42" s="59"/>
      <c r="D42" s="23"/>
      <c r="E42" s="23"/>
      <c r="F42" s="23"/>
      <c r="G42" s="23"/>
      <c r="H42" s="23"/>
      <c r="I42" s="23"/>
      <c r="J42" s="23"/>
      <c r="K42" s="23"/>
      <c r="L42" s="23"/>
      <c r="M42" s="23"/>
      <c r="N42" s="23"/>
      <c r="O42" s="23"/>
      <c r="P42" s="23"/>
      <c r="Q42" s="23"/>
      <c r="R42" s="23"/>
      <c r="S42" s="23"/>
      <c r="T42" s="23"/>
      <c r="U42" s="59"/>
      <c r="V42" s="59"/>
      <c r="W42" s="23"/>
      <c r="X42" s="23"/>
      <c r="Y42" s="23"/>
      <c r="Z42" s="69"/>
      <c r="AA42" s="23"/>
      <c r="AB42" s="24"/>
      <c r="AC42" s="24"/>
      <c r="AD42" s="24"/>
      <c r="AE42" s="24"/>
      <c r="AF42" s="23"/>
      <c r="AG42" s="23"/>
      <c r="AH42" s="23"/>
      <c r="AI42" s="24"/>
      <c r="AJ42" s="24"/>
      <c r="AK42" s="70"/>
      <c r="AL42" s="59"/>
      <c r="AM42" s="59"/>
      <c r="AN42" s="59"/>
      <c r="AO42" s="59"/>
      <c r="AP42" s="70"/>
      <c r="AQ42" s="70"/>
      <c r="AR42" s="23"/>
      <c r="AS42" s="23"/>
      <c r="AT42" s="23"/>
      <c r="BK42" s="23"/>
    </row>
  </sheetData>
  <sheetProtection selectLockedCells="1" selectUnlockedCells="1"/>
  <dataConsolidate/>
  <mergeCells count="55">
    <mergeCell ref="C2:Q4"/>
    <mergeCell ref="C5:Q6"/>
    <mergeCell ref="R2:AI4"/>
    <mergeCell ref="AJ2:AU2"/>
    <mergeCell ref="AJ3:AU3"/>
    <mergeCell ref="AJ4:AU4"/>
    <mergeCell ref="B10:D10"/>
    <mergeCell ref="E10:T10"/>
    <mergeCell ref="U10:AT10"/>
    <mergeCell ref="AU10:BJ10"/>
    <mergeCell ref="R5:AI6"/>
    <mergeCell ref="AJ5:AU6"/>
    <mergeCell ref="B7:C7"/>
    <mergeCell ref="D7:Z7"/>
    <mergeCell ref="AA7:AB7"/>
    <mergeCell ref="AC7:AJ7"/>
    <mergeCell ref="AK7:AL7"/>
    <mergeCell ref="AM7:AT7"/>
    <mergeCell ref="AU7:BJ8"/>
    <mergeCell ref="B8:C8"/>
    <mergeCell ref="D8:AL8"/>
    <mergeCell ref="AN8:AT8"/>
    <mergeCell ref="B9:AT9"/>
    <mergeCell ref="AU9:BJ9"/>
    <mergeCell ref="AJ11:AJ12"/>
    <mergeCell ref="AK11:AQ11"/>
    <mergeCell ref="AR11:AR12"/>
    <mergeCell ref="X11:Y11"/>
    <mergeCell ref="B11:B12"/>
    <mergeCell ref="C11:C12"/>
    <mergeCell ref="D11:D12"/>
    <mergeCell ref="E11:G11"/>
    <mergeCell ref="H11:J11"/>
    <mergeCell ref="K11:M11"/>
    <mergeCell ref="N11:P11"/>
    <mergeCell ref="Q11:S11"/>
    <mergeCell ref="U11:U12"/>
    <mergeCell ref="V11:V12"/>
    <mergeCell ref="W11:W12"/>
    <mergeCell ref="B2:B5"/>
    <mergeCell ref="AV6:BJ6"/>
    <mergeCell ref="AT11:AT12"/>
    <mergeCell ref="AU11:AX11"/>
    <mergeCell ref="AY11:BB11"/>
    <mergeCell ref="BC11:BF11"/>
    <mergeCell ref="BG11:BJ11"/>
    <mergeCell ref="AS11:AS12"/>
    <mergeCell ref="Z11:Z12"/>
    <mergeCell ref="AA11:AA12"/>
    <mergeCell ref="AB11:AB12"/>
    <mergeCell ref="AC11:AC12"/>
    <mergeCell ref="AD11:AD12"/>
    <mergeCell ref="AE11:AE12"/>
    <mergeCell ref="AF11:AH11"/>
    <mergeCell ref="AI11:AI12"/>
  </mergeCells>
  <dataValidations count="10">
    <dataValidation type="list" operator="equal" allowBlank="1" showErrorMessage="1" sqref="AP20:AQ42">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Z20:Z42">
      <formula1>"Eficacia,Eficiencia,Efectividad,"</formula1>
      <formula2>0</formula2>
    </dataValidation>
    <dataValidation operator="equal" allowBlank="1" showErrorMessage="1" sqref="AK7">
      <formula1>0</formula1>
      <formula2>0</formula2>
    </dataValidation>
    <dataValidation type="list" operator="equal" allowBlank="1" showErrorMessage="1" sqref="AK20:AK42">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operator="equal" allowBlank="1" showErrorMessage="1" sqref="AB13:AB42">
      <formula1>"Alcaldía Local,Central,Sectorial,"</formula1>
      <formula2>0</formula2>
    </dataValidation>
    <dataValidation type="list" operator="equal" allowBlank="1" showErrorMessage="1" sqref="AC13:AC42">
      <formula1>"Coeficiente,Índice o razón,Porcentaje,Tasa,Valor absoluto"</formula1>
      <formula2>0</formula2>
    </dataValidation>
    <dataValidation type="list" operator="equal" allowBlank="1" showErrorMessage="1" sqref="AD13:AD42">
      <formula1>"Diario,Semanal,Mensual,Bimestral ,Trimestral,Semestral ,Anual"</formula1>
      <formula2>0</formula2>
    </dataValidation>
    <dataValidation type="list" operator="equal" allowBlank="1" showErrorMessage="1" sqref="AE13:AE42">
      <formula1>"Alta ,Media ,Baja"</formula1>
      <formula2>0</formula2>
    </dataValidation>
    <dataValidation type="list" operator="equal" allowBlank="1" showErrorMessage="1" sqref="AI13:AI42">
      <formula1>"Gestión"</formula1>
      <formula2>0</formula2>
    </dataValidation>
    <dataValidation type="list" operator="equal" allowBlank="1" showErrorMessage="1" sqref="AJ13:AJ42">
      <formula1>",Distrital ,Dsitrital-Rural ,Distrital- Urbano,Entidad ,Localidad,UPZ,Departamental,Regional,Nacional"</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4">
        <x14:dataValidation type="list" operator="equal" allowBlank="1" showErrorMessage="1">
          <x14:formula1>
            <xm:f>'D:\AAA SDSCJ CPAD\OAP\POA\[1.5 OAIEE 13-01-22 POA.xlsx]datos'!#REF!</xm:f>
          </x14:formula1>
          <xm:sqref>AP19 AQ18:AR19</xm:sqref>
        </x14:dataValidation>
        <x14:dataValidation type="list" allowBlank="1" showInputMessage="1" showErrorMessage="1">
          <x14:formula1>
            <xm:f>'D:\AAA SDSCJ CPAD\OAP\POA\[1.5 OAIEE 13-01-22 POA.xlsx]datos'!#REF!</xm:f>
          </x14:formula1>
          <xm:sqref>AK13:AK19 AO13:AO14 AO16 AO19</xm:sqref>
        </x14:dataValidation>
        <x14:dataValidation type="list" allowBlank="1" showInputMessage="1" showErrorMessage="1">
          <x14:formula1>
            <xm:f>'C:\Users\luis.arias\Downloads\[F-DS-524_V.xlsx]datos'!#REF!</xm:f>
          </x14:formula1>
          <xm:sqref>AM7:AT7</xm:sqref>
        </x14:dataValidation>
        <x14:dataValidation type="list" errorStyle="information" operator="equal" showInputMessage="1" showErrorMessage="1" prompt="Escoja el Proceso del Menú desplegable">
          <x14:formula1>
            <xm:f>'C:\Users\luis.arias\Downloads\[F-DS-524_V.xlsx]datos'!#REF!</xm:f>
          </x14:formula1>
          <xm:sqref>D7:Z7</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K40"/>
  <sheetViews>
    <sheetView showGridLines="0" topLeftCell="AU1" zoomScale="70" zoomScaleNormal="70" zoomScalePageLayoutView="75" workbookViewId="0">
      <selection activeCell="AV2" sqref="AV2:BJ6"/>
    </sheetView>
  </sheetViews>
  <sheetFormatPr baseColWidth="10" defaultColWidth="20.42578125" defaultRowHeight="12.75" customHeight="1" x14ac:dyDescent="0.25"/>
  <cols>
    <col min="1" max="1" width="1.42578125" style="129" customWidth="1"/>
    <col min="2" max="2" width="10.140625" style="23" customWidth="1"/>
    <col min="3" max="3" width="57.7109375" style="59" customWidth="1"/>
    <col min="4" max="4" width="12.28515625" style="23" customWidth="1"/>
    <col min="5" max="5" width="11.5703125" style="23" customWidth="1"/>
    <col min="6" max="7" width="11.85546875" style="23" customWidth="1"/>
    <col min="8" max="8" width="11.5703125" style="23" customWidth="1"/>
    <col min="9" max="9" width="12" style="23" customWidth="1"/>
    <col min="10" max="10" width="11.85546875" style="23" customWidth="1"/>
    <col min="11" max="11" width="12" style="23" customWidth="1"/>
    <col min="12" max="20" width="11.85546875" style="23" customWidth="1"/>
    <col min="21" max="21" width="47.5703125" style="59" customWidth="1"/>
    <col min="22" max="22" width="68" style="59" customWidth="1"/>
    <col min="23" max="23" width="21.7109375" style="23" customWidth="1"/>
    <col min="24" max="24" width="22.5703125" style="23" customWidth="1"/>
    <col min="25" max="25" width="22" style="23" customWidth="1"/>
    <col min="26" max="26" width="21.28515625" style="72" customWidth="1"/>
    <col min="27" max="27" width="21.42578125" style="72" customWidth="1"/>
    <col min="28" max="28" width="20.85546875" style="72" customWidth="1"/>
    <col min="29" max="29" width="21.28515625" style="72" customWidth="1"/>
    <col min="30" max="30" width="21" style="72" customWidth="1"/>
    <col min="31" max="31" width="21.42578125" style="72" customWidth="1"/>
    <col min="32" max="34" width="14.5703125" style="72" customWidth="1"/>
    <col min="35" max="36" width="20.5703125" style="72" customWidth="1"/>
    <col min="37" max="43" width="47.42578125" style="73" customWidth="1"/>
    <col min="44" max="46" width="23.7109375" style="72" customWidth="1"/>
    <col min="47" max="47" width="15.42578125" style="72" customWidth="1"/>
    <col min="48" max="48" width="20.42578125" style="72" customWidth="1"/>
    <col min="49" max="49" width="50.85546875" style="72" customWidth="1"/>
    <col min="50" max="50" width="33.7109375" style="23" customWidth="1"/>
    <col min="51" max="54" width="20.42578125" style="23" customWidth="1"/>
    <col min="55" max="55" width="8.7109375" style="23" customWidth="1"/>
    <col min="56" max="56" width="9" style="23" customWidth="1"/>
    <col min="57" max="57" width="39" style="23" customWidth="1"/>
    <col min="58" max="58" width="32.140625" style="23" customWidth="1"/>
    <col min="59" max="59" width="17" style="23" customWidth="1"/>
    <col min="60" max="60" width="16" style="23" customWidth="1"/>
    <col min="61" max="61" width="51.42578125" style="23" customWidth="1"/>
    <col min="62" max="62" width="36" style="23" customWidth="1"/>
    <col min="63" max="63" width="20.42578125" style="23" customWidth="1"/>
    <col min="64" max="251" width="20.42578125" style="129" customWidth="1"/>
    <col min="252" max="16384" width="20.42578125" style="129"/>
  </cols>
  <sheetData>
    <row r="1" spans="1:63" s="128" customFormat="1" ht="3" customHeight="1" thickBot="1" x14ac:dyDescent="0.3">
      <c r="B1" s="21"/>
      <c r="C1" s="22"/>
      <c r="D1" s="21"/>
      <c r="E1" s="21"/>
      <c r="F1" s="21"/>
      <c r="G1" s="21"/>
      <c r="H1" s="21"/>
      <c r="I1" s="21"/>
      <c r="J1" s="21"/>
      <c r="K1" s="21"/>
      <c r="L1" s="21"/>
      <c r="M1" s="21"/>
      <c r="N1" s="21"/>
      <c r="O1" s="21"/>
      <c r="P1" s="21"/>
      <c r="Q1" s="21"/>
      <c r="R1" s="21"/>
      <c r="S1" s="21"/>
      <c r="T1" s="21"/>
      <c r="U1" s="22"/>
      <c r="V1" s="22"/>
      <c r="W1" s="21"/>
      <c r="X1" s="21"/>
      <c r="Y1" s="21"/>
      <c r="Z1" s="61"/>
      <c r="AA1" s="61"/>
      <c r="AB1" s="61"/>
      <c r="AC1" s="61"/>
      <c r="AD1" s="61"/>
      <c r="AE1" s="61"/>
      <c r="AF1" s="61"/>
      <c r="AG1" s="61"/>
      <c r="AH1" s="61"/>
      <c r="AI1" s="61"/>
      <c r="AJ1" s="61"/>
      <c r="AK1" s="62"/>
      <c r="AL1" s="62"/>
      <c r="AM1" s="62"/>
      <c r="AN1" s="62"/>
      <c r="AO1" s="62"/>
      <c r="AP1" s="62"/>
      <c r="AQ1" s="62"/>
      <c r="AR1" s="61"/>
      <c r="AS1" s="61"/>
      <c r="AT1" s="61"/>
      <c r="AU1" s="61"/>
      <c r="AV1" s="61"/>
      <c r="AW1" s="61"/>
      <c r="AX1" s="21"/>
      <c r="AY1" s="21"/>
      <c r="AZ1" s="21"/>
      <c r="BA1" s="21"/>
      <c r="BB1" s="21"/>
      <c r="BC1" s="21"/>
      <c r="BD1" s="21"/>
      <c r="BE1" s="21"/>
      <c r="BF1" s="21"/>
      <c r="BG1" s="21"/>
      <c r="BH1" s="21"/>
      <c r="BI1" s="21"/>
      <c r="BJ1" s="21"/>
      <c r="BK1" s="21"/>
    </row>
    <row r="2" spans="1:63" s="779" customFormat="1" ht="15.75" customHeight="1" thickBot="1" x14ac:dyDescent="0.3">
      <c r="A2" s="776"/>
      <c r="B2" s="836" t="s">
        <v>232</v>
      </c>
      <c r="C2" s="839" t="s">
        <v>41</v>
      </c>
      <c r="D2" s="840"/>
      <c r="E2" s="840"/>
      <c r="F2" s="840"/>
      <c r="G2" s="840"/>
      <c r="H2" s="840"/>
      <c r="I2" s="840"/>
      <c r="J2" s="840"/>
      <c r="K2" s="840"/>
      <c r="L2" s="840"/>
      <c r="M2" s="840"/>
      <c r="N2" s="840"/>
      <c r="O2" s="840"/>
      <c r="P2" s="840"/>
      <c r="Q2" s="841"/>
      <c r="R2" s="848" t="s">
        <v>42</v>
      </c>
      <c r="S2" s="849"/>
      <c r="T2" s="849"/>
      <c r="U2" s="849"/>
      <c r="V2" s="849"/>
      <c r="W2" s="849"/>
      <c r="X2" s="849"/>
      <c r="Y2" s="849"/>
      <c r="Z2" s="849"/>
      <c r="AA2" s="849"/>
      <c r="AB2" s="849"/>
      <c r="AC2" s="849"/>
      <c r="AD2" s="849"/>
      <c r="AE2" s="849"/>
      <c r="AF2" s="849"/>
      <c r="AG2" s="849"/>
      <c r="AH2" s="849"/>
      <c r="AI2" s="850"/>
      <c r="AJ2" s="857" t="s">
        <v>43</v>
      </c>
      <c r="AK2" s="858"/>
      <c r="AL2" s="858"/>
      <c r="AM2" s="858"/>
      <c r="AN2" s="858"/>
      <c r="AO2" s="858"/>
      <c r="AP2" s="858"/>
      <c r="AQ2" s="858"/>
      <c r="AR2" s="858"/>
      <c r="AS2" s="858"/>
      <c r="AT2" s="858"/>
      <c r="AU2" s="859"/>
      <c r="AV2" s="794" t="s">
        <v>44</v>
      </c>
      <c r="AW2" s="794"/>
      <c r="AX2" s="794"/>
      <c r="AY2" s="794"/>
      <c r="AZ2" s="794"/>
      <c r="BA2" s="794"/>
      <c r="BB2" s="794"/>
      <c r="BC2" s="794"/>
      <c r="BD2" s="794"/>
      <c r="BE2" s="794"/>
      <c r="BF2" s="794"/>
      <c r="BG2" s="794"/>
      <c r="BH2" s="794"/>
      <c r="BI2" s="794"/>
      <c r="BJ2" s="795"/>
      <c r="BK2" s="776"/>
    </row>
    <row r="3" spans="1:63" s="779" customFormat="1" ht="14.25" customHeight="1" thickBot="1" x14ac:dyDescent="0.3">
      <c r="A3" s="780"/>
      <c r="B3" s="837"/>
      <c r="C3" s="842"/>
      <c r="D3" s="843"/>
      <c r="E3" s="843"/>
      <c r="F3" s="843"/>
      <c r="G3" s="843"/>
      <c r="H3" s="843"/>
      <c r="I3" s="843"/>
      <c r="J3" s="843"/>
      <c r="K3" s="843"/>
      <c r="L3" s="843"/>
      <c r="M3" s="843"/>
      <c r="N3" s="843"/>
      <c r="O3" s="843"/>
      <c r="P3" s="843"/>
      <c r="Q3" s="844"/>
      <c r="R3" s="851"/>
      <c r="S3" s="852"/>
      <c r="T3" s="852"/>
      <c r="U3" s="852"/>
      <c r="V3" s="852"/>
      <c r="W3" s="852"/>
      <c r="X3" s="852"/>
      <c r="Y3" s="852"/>
      <c r="Z3" s="852"/>
      <c r="AA3" s="852"/>
      <c r="AB3" s="852"/>
      <c r="AC3" s="852"/>
      <c r="AD3" s="852"/>
      <c r="AE3" s="852"/>
      <c r="AF3" s="852"/>
      <c r="AG3" s="852"/>
      <c r="AH3" s="852"/>
      <c r="AI3" s="853"/>
      <c r="AJ3" s="857" t="s">
        <v>45</v>
      </c>
      <c r="AK3" s="858"/>
      <c r="AL3" s="858"/>
      <c r="AM3" s="858"/>
      <c r="AN3" s="858"/>
      <c r="AO3" s="858"/>
      <c r="AP3" s="858"/>
      <c r="AQ3" s="858"/>
      <c r="AR3" s="858"/>
      <c r="AS3" s="858"/>
      <c r="AT3" s="858"/>
      <c r="AU3" s="859"/>
      <c r="AV3" s="796"/>
      <c r="AW3" s="796"/>
      <c r="AX3" s="796"/>
      <c r="AY3" s="796"/>
      <c r="AZ3" s="796"/>
      <c r="BA3" s="796"/>
      <c r="BB3" s="796"/>
      <c r="BC3" s="796"/>
      <c r="BD3" s="796"/>
      <c r="BE3" s="796"/>
      <c r="BF3" s="796"/>
      <c r="BG3" s="796"/>
      <c r="BH3" s="796"/>
      <c r="BI3" s="796"/>
      <c r="BJ3" s="797"/>
      <c r="BK3" s="780"/>
    </row>
    <row r="4" spans="1:63" s="779" customFormat="1" ht="12" customHeight="1" thickBot="1" x14ac:dyDescent="0.3">
      <c r="A4" s="780"/>
      <c r="B4" s="837"/>
      <c r="C4" s="845"/>
      <c r="D4" s="846"/>
      <c r="E4" s="846"/>
      <c r="F4" s="846"/>
      <c r="G4" s="846"/>
      <c r="H4" s="846"/>
      <c r="I4" s="846"/>
      <c r="J4" s="846"/>
      <c r="K4" s="846"/>
      <c r="L4" s="846"/>
      <c r="M4" s="846"/>
      <c r="N4" s="846"/>
      <c r="O4" s="846"/>
      <c r="P4" s="846"/>
      <c r="Q4" s="847"/>
      <c r="R4" s="854"/>
      <c r="S4" s="855"/>
      <c r="T4" s="855"/>
      <c r="U4" s="855"/>
      <c r="V4" s="855"/>
      <c r="W4" s="855"/>
      <c r="X4" s="855"/>
      <c r="Y4" s="855"/>
      <c r="Z4" s="855"/>
      <c r="AA4" s="855"/>
      <c r="AB4" s="855"/>
      <c r="AC4" s="855"/>
      <c r="AD4" s="855"/>
      <c r="AE4" s="855"/>
      <c r="AF4" s="855"/>
      <c r="AG4" s="855"/>
      <c r="AH4" s="855"/>
      <c r="AI4" s="856"/>
      <c r="AJ4" s="857" t="s">
        <v>46</v>
      </c>
      <c r="AK4" s="858"/>
      <c r="AL4" s="858"/>
      <c r="AM4" s="858"/>
      <c r="AN4" s="858"/>
      <c r="AO4" s="858"/>
      <c r="AP4" s="858"/>
      <c r="AQ4" s="858"/>
      <c r="AR4" s="858"/>
      <c r="AS4" s="858"/>
      <c r="AT4" s="858"/>
      <c r="AU4" s="859"/>
      <c r="AV4" s="796"/>
      <c r="AW4" s="796"/>
      <c r="AX4" s="796"/>
      <c r="AY4" s="796"/>
      <c r="AZ4" s="796"/>
      <c r="BA4" s="796"/>
      <c r="BB4" s="796"/>
      <c r="BC4" s="796"/>
      <c r="BD4" s="796"/>
      <c r="BE4" s="796"/>
      <c r="BF4" s="796"/>
      <c r="BG4" s="796"/>
      <c r="BH4" s="796"/>
      <c r="BI4" s="796"/>
      <c r="BJ4" s="797"/>
      <c r="BK4" s="780"/>
    </row>
    <row r="5" spans="1:63" s="779" customFormat="1" ht="14.25" customHeight="1" x14ac:dyDescent="0.25">
      <c r="A5" s="780"/>
      <c r="B5" s="838"/>
      <c r="C5" s="839" t="s">
        <v>47</v>
      </c>
      <c r="D5" s="840"/>
      <c r="E5" s="840"/>
      <c r="F5" s="840"/>
      <c r="G5" s="840"/>
      <c r="H5" s="840"/>
      <c r="I5" s="840"/>
      <c r="J5" s="840"/>
      <c r="K5" s="840"/>
      <c r="L5" s="840"/>
      <c r="M5" s="840"/>
      <c r="N5" s="840"/>
      <c r="O5" s="840"/>
      <c r="P5" s="840"/>
      <c r="Q5" s="841"/>
      <c r="R5" s="848" t="s">
        <v>48</v>
      </c>
      <c r="S5" s="849"/>
      <c r="T5" s="849"/>
      <c r="U5" s="849"/>
      <c r="V5" s="849"/>
      <c r="W5" s="849"/>
      <c r="X5" s="849"/>
      <c r="Y5" s="849"/>
      <c r="Z5" s="849"/>
      <c r="AA5" s="849"/>
      <c r="AB5" s="849"/>
      <c r="AC5" s="849"/>
      <c r="AD5" s="849"/>
      <c r="AE5" s="849"/>
      <c r="AF5" s="849"/>
      <c r="AG5" s="849"/>
      <c r="AH5" s="849"/>
      <c r="AI5" s="850"/>
      <c r="AJ5" s="839" t="s">
        <v>49</v>
      </c>
      <c r="AK5" s="840"/>
      <c r="AL5" s="840"/>
      <c r="AM5" s="840"/>
      <c r="AN5" s="840"/>
      <c r="AO5" s="840"/>
      <c r="AP5" s="840"/>
      <c r="AQ5" s="840"/>
      <c r="AR5" s="840"/>
      <c r="AS5" s="840"/>
      <c r="AT5" s="840"/>
      <c r="AU5" s="841"/>
      <c r="AV5" s="798"/>
      <c r="AW5" s="798"/>
      <c r="AX5" s="798"/>
      <c r="AY5" s="798"/>
      <c r="AZ5" s="798"/>
      <c r="BA5" s="798"/>
      <c r="BB5" s="798"/>
      <c r="BC5" s="798"/>
      <c r="BD5" s="798"/>
      <c r="BE5" s="798"/>
      <c r="BF5" s="798"/>
      <c r="BG5" s="798"/>
      <c r="BH5" s="798"/>
      <c r="BI5" s="798"/>
      <c r="BJ5" s="799"/>
      <c r="BK5" s="780"/>
    </row>
    <row r="6" spans="1:63" s="779" customFormat="1" ht="12.75" customHeight="1" thickBot="1" x14ac:dyDescent="0.3">
      <c r="A6" s="776"/>
      <c r="B6" s="780"/>
      <c r="C6" s="845"/>
      <c r="D6" s="846"/>
      <c r="E6" s="846"/>
      <c r="F6" s="846"/>
      <c r="G6" s="846"/>
      <c r="H6" s="846"/>
      <c r="I6" s="846"/>
      <c r="J6" s="846"/>
      <c r="K6" s="846"/>
      <c r="L6" s="846"/>
      <c r="M6" s="846"/>
      <c r="N6" s="846"/>
      <c r="O6" s="846"/>
      <c r="P6" s="846"/>
      <c r="Q6" s="847"/>
      <c r="R6" s="854"/>
      <c r="S6" s="855"/>
      <c r="T6" s="855"/>
      <c r="U6" s="855"/>
      <c r="V6" s="855"/>
      <c r="W6" s="855"/>
      <c r="X6" s="855"/>
      <c r="Y6" s="855"/>
      <c r="Z6" s="855"/>
      <c r="AA6" s="855"/>
      <c r="AB6" s="855"/>
      <c r="AC6" s="855"/>
      <c r="AD6" s="855"/>
      <c r="AE6" s="855"/>
      <c r="AF6" s="855"/>
      <c r="AG6" s="855"/>
      <c r="AH6" s="855"/>
      <c r="AI6" s="856"/>
      <c r="AJ6" s="845"/>
      <c r="AK6" s="846"/>
      <c r="AL6" s="846"/>
      <c r="AM6" s="846"/>
      <c r="AN6" s="846"/>
      <c r="AO6" s="846"/>
      <c r="AP6" s="846"/>
      <c r="AQ6" s="846"/>
      <c r="AR6" s="846"/>
      <c r="AS6" s="846"/>
      <c r="AT6" s="846"/>
      <c r="AU6" s="847"/>
      <c r="AV6" s="882">
        <v>3</v>
      </c>
      <c r="AW6" s="882"/>
      <c r="AX6" s="882"/>
      <c r="AY6" s="882"/>
      <c r="AZ6" s="882"/>
      <c r="BA6" s="882"/>
      <c r="BB6" s="882"/>
      <c r="BC6" s="882"/>
      <c r="BD6" s="882"/>
      <c r="BE6" s="882"/>
      <c r="BF6" s="882"/>
      <c r="BG6" s="882"/>
      <c r="BH6" s="882"/>
      <c r="BI6" s="882"/>
      <c r="BJ6" s="883"/>
      <c r="BK6" s="776"/>
    </row>
    <row r="7" spans="1:63" s="785" customFormat="1" ht="18.75" customHeight="1" x14ac:dyDescent="0.25">
      <c r="B7" s="884" t="s">
        <v>50</v>
      </c>
      <c r="C7" s="885"/>
      <c r="D7" s="886"/>
      <c r="E7" s="886"/>
      <c r="F7" s="886"/>
      <c r="G7" s="886"/>
      <c r="H7" s="886"/>
      <c r="I7" s="886"/>
      <c r="J7" s="886"/>
      <c r="K7" s="886"/>
      <c r="L7" s="886"/>
      <c r="M7" s="886"/>
      <c r="N7" s="886"/>
      <c r="O7" s="886"/>
      <c r="P7" s="886"/>
      <c r="Q7" s="886"/>
      <c r="R7" s="886"/>
      <c r="S7" s="886"/>
      <c r="T7" s="886"/>
      <c r="U7" s="886"/>
      <c r="V7" s="886"/>
      <c r="W7" s="886"/>
      <c r="X7" s="886"/>
      <c r="Y7" s="886"/>
      <c r="Z7" s="886"/>
      <c r="AA7" s="887" t="s">
        <v>51</v>
      </c>
      <c r="AB7" s="887"/>
      <c r="AC7" s="888" t="s">
        <v>1388</v>
      </c>
      <c r="AD7" s="888"/>
      <c r="AE7" s="888"/>
      <c r="AF7" s="888"/>
      <c r="AG7" s="888"/>
      <c r="AH7" s="888"/>
      <c r="AI7" s="888"/>
      <c r="AJ7" s="888"/>
      <c r="AK7" s="889" t="s">
        <v>52</v>
      </c>
      <c r="AL7" s="889"/>
      <c r="AM7" s="890"/>
      <c r="AN7" s="890"/>
      <c r="AO7" s="890"/>
      <c r="AP7" s="890"/>
      <c r="AQ7" s="890"/>
      <c r="AR7" s="890"/>
      <c r="AS7" s="890"/>
      <c r="AT7" s="890"/>
      <c r="AU7" s="891"/>
      <c r="AV7" s="891"/>
      <c r="AW7" s="891"/>
      <c r="AX7" s="891"/>
      <c r="AY7" s="891"/>
      <c r="AZ7" s="891"/>
      <c r="BA7" s="891"/>
      <c r="BB7" s="891"/>
      <c r="BC7" s="891"/>
      <c r="BD7" s="891"/>
      <c r="BE7" s="891"/>
      <c r="BF7" s="891"/>
      <c r="BG7" s="891"/>
      <c r="BH7" s="891"/>
      <c r="BI7" s="891"/>
      <c r="BJ7" s="892"/>
      <c r="BK7" s="786"/>
    </row>
    <row r="8" spans="1:63" s="785" customFormat="1" ht="18.75" customHeight="1" x14ac:dyDescent="0.25">
      <c r="B8" s="880" t="s">
        <v>53</v>
      </c>
      <c r="C8" s="881"/>
      <c r="D8" s="893"/>
      <c r="E8" s="894"/>
      <c r="F8" s="894"/>
      <c r="G8" s="894"/>
      <c r="H8" s="894"/>
      <c r="I8" s="894"/>
      <c r="J8" s="894"/>
      <c r="K8" s="894"/>
      <c r="L8" s="894"/>
      <c r="M8" s="894"/>
      <c r="N8" s="894"/>
      <c r="O8" s="894"/>
      <c r="P8" s="894"/>
      <c r="Q8" s="894"/>
      <c r="R8" s="894"/>
      <c r="S8" s="894"/>
      <c r="T8" s="894"/>
      <c r="U8" s="894"/>
      <c r="V8" s="894"/>
      <c r="W8" s="894"/>
      <c r="X8" s="894"/>
      <c r="Y8" s="894"/>
      <c r="Z8" s="894"/>
      <c r="AA8" s="894"/>
      <c r="AB8" s="894"/>
      <c r="AC8" s="894"/>
      <c r="AD8" s="894"/>
      <c r="AE8" s="894"/>
      <c r="AF8" s="894"/>
      <c r="AG8" s="894"/>
      <c r="AH8" s="894"/>
      <c r="AI8" s="894"/>
      <c r="AJ8" s="894"/>
      <c r="AK8" s="894"/>
      <c r="AL8" s="895"/>
      <c r="AM8" s="787" t="s">
        <v>54</v>
      </c>
      <c r="AN8" s="829"/>
      <c r="AO8" s="830"/>
      <c r="AP8" s="830"/>
      <c r="AQ8" s="830"/>
      <c r="AR8" s="830"/>
      <c r="AS8" s="830"/>
      <c r="AT8" s="830"/>
      <c r="AU8" s="891"/>
      <c r="AV8" s="891"/>
      <c r="AW8" s="891"/>
      <c r="AX8" s="891"/>
      <c r="AY8" s="891"/>
      <c r="AZ8" s="891"/>
      <c r="BA8" s="891"/>
      <c r="BB8" s="891"/>
      <c r="BC8" s="891"/>
      <c r="BD8" s="891"/>
      <c r="BE8" s="891"/>
      <c r="BF8" s="891"/>
      <c r="BG8" s="891"/>
      <c r="BH8" s="891"/>
      <c r="BI8" s="891"/>
      <c r="BJ8" s="892"/>
      <c r="BK8" s="786"/>
    </row>
    <row r="9" spans="1:63" s="775" customFormat="1" ht="27.75" customHeight="1" x14ac:dyDescent="0.25">
      <c r="B9" s="831" t="s">
        <v>233</v>
      </c>
      <c r="C9" s="832"/>
      <c r="D9" s="832"/>
      <c r="E9" s="832"/>
      <c r="F9" s="832"/>
      <c r="G9" s="832"/>
      <c r="H9" s="832"/>
      <c r="I9" s="832"/>
      <c r="J9" s="832"/>
      <c r="K9" s="832"/>
      <c r="L9" s="832"/>
      <c r="M9" s="832"/>
      <c r="N9" s="832"/>
      <c r="O9" s="832"/>
      <c r="P9" s="832"/>
      <c r="Q9" s="832"/>
      <c r="R9" s="832"/>
      <c r="S9" s="832"/>
      <c r="T9" s="832"/>
      <c r="U9" s="832"/>
      <c r="V9" s="832"/>
      <c r="W9" s="832"/>
      <c r="X9" s="832"/>
      <c r="Y9" s="832"/>
      <c r="Z9" s="832"/>
      <c r="AA9" s="832"/>
      <c r="AB9" s="832"/>
      <c r="AC9" s="832"/>
      <c r="AD9" s="832"/>
      <c r="AE9" s="832"/>
      <c r="AF9" s="832"/>
      <c r="AG9" s="832"/>
      <c r="AH9" s="832"/>
      <c r="AI9" s="832"/>
      <c r="AJ9" s="832"/>
      <c r="AK9" s="832"/>
      <c r="AL9" s="832"/>
      <c r="AM9" s="832"/>
      <c r="AN9" s="832"/>
      <c r="AO9" s="832"/>
      <c r="AP9" s="832"/>
      <c r="AQ9" s="832"/>
      <c r="AR9" s="832"/>
      <c r="AS9" s="832"/>
      <c r="AT9" s="832"/>
      <c r="AU9" s="833" t="s">
        <v>234</v>
      </c>
      <c r="AV9" s="834"/>
      <c r="AW9" s="834"/>
      <c r="AX9" s="834"/>
      <c r="AY9" s="834"/>
      <c r="AZ9" s="834"/>
      <c r="BA9" s="834"/>
      <c r="BB9" s="834"/>
      <c r="BC9" s="834"/>
      <c r="BD9" s="834"/>
      <c r="BE9" s="834"/>
      <c r="BF9" s="834"/>
      <c r="BG9" s="834"/>
      <c r="BH9" s="834"/>
      <c r="BI9" s="834"/>
      <c r="BJ9" s="835"/>
    </row>
    <row r="10" spans="1:63" s="774" customFormat="1" ht="25.5" customHeight="1" x14ac:dyDescent="0.25">
      <c r="B10" s="872"/>
      <c r="C10" s="873"/>
      <c r="D10" s="873"/>
      <c r="E10" s="873" t="s">
        <v>55</v>
      </c>
      <c r="F10" s="873"/>
      <c r="G10" s="873"/>
      <c r="H10" s="873"/>
      <c r="I10" s="873"/>
      <c r="J10" s="873"/>
      <c r="K10" s="873"/>
      <c r="L10" s="873"/>
      <c r="M10" s="873"/>
      <c r="N10" s="873"/>
      <c r="O10" s="873"/>
      <c r="P10" s="873"/>
      <c r="Q10" s="873"/>
      <c r="R10" s="873"/>
      <c r="S10" s="873"/>
      <c r="T10" s="873"/>
      <c r="U10" s="873" t="s">
        <v>56</v>
      </c>
      <c r="V10" s="873"/>
      <c r="W10" s="873"/>
      <c r="X10" s="873"/>
      <c r="Y10" s="873"/>
      <c r="Z10" s="873"/>
      <c r="AA10" s="873"/>
      <c r="AB10" s="873"/>
      <c r="AC10" s="873"/>
      <c r="AD10" s="873"/>
      <c r="AE10" s="873"/>
      <c r="AF10" s="873"/>
      <c r="AG10" s="873"/>
      <c r="AH10" s="873"/>
      <c r="AI10" s="873"/>
      <c r="AJ10" s="873"/>
      <c r="AK10" s="873"/>
      <c r="AL10" s="873"/>
      <c r="AM10" s="873"/>
      <c r="AN10" s="873"/>
      <c r="AO10" s="873"/>
      <c r="AP10" s="873"/>
      <c r="AQ10" s="873"/>
      <c r="AR10" s="873"/>
      <c r="AS10" s="873"/>
      <c r="AT10" s="873"/>
      <c r="AU10" s="874"/>
      <c r="AV10" s="874"/>
      <c r="AW10" s="874"/>
      <c r="AX10" s="874"/>
      <c r="AY10" s="874"/>
      <c r="AZ10" s="874"/>
      <c r="BA10" s="874"/>
      <c r="BB10" s="874"/>
      <c r="BC10" s="874"/>
      <c r="BD10" s="874"/>
      <c r="BE10" s="874"/>
      <c r="BF10" s="874"/>
      <c r="BG10" s="874"/>
      <c r="BH10" s="874"/>
      <c r="BI10" s="874"/>
      <c r="BJ10" s="875"/>
      <c r="BK10" s="775"/>
    </row>
    <row r="11" spans="1:63" s="788" customFormat="1" ht="25.5" customHeight="1" x14ac:dyDescent="0.25">
      <c r="B11" s="876" t="s">
        <v>57</v>
      </c>
      <c r="C11" s="876" t="s">
        <v>58</v>
      </c>
      <c r="D11" s="876" t="s">
        <v>59</v>
      </c>
      <c r="E11" s="868" t="s">
        <v>60</v>
      </c>
      <c r="F11" s="868"/>
      <c r="G11" s="868"/>
      <c r="H11" s="868" t="s">
        <v>61</v>
      </c>
      <c r="I11" s="868"/>
      <c r="J11" s="868"/>
      <c r="K11" s="868" t="s">
        <v>62</v>
      </c>
      <c r="L11" s="868"/>
      <c r="M11" s="868"/>
      <c r="N11" s="868" t="s">
        <v>63</v>
      </c>
      <c r="O11" s="868"/>
      <c r="P11" s="868"/>
      <c r="Q11" s="868" t="s">
        <v>64</v>
      </c>
      <c r="R11" s="868"/>
      <c r="S11" s="868"/>
      <c r="T11" s="791" t="s">
        <v>65</v>
      </c>
      <c r="U11" s="878" t="s">
        <v>66</v>
      </c>
      <c r="V11" s="878" t="s">
        <v>67</v>
      </c>
      <c r="W11" s="878" t="s">
        <v>68</v>
      </c>
      <c r="X11" s="868" t="s">
        <v>69</v>
      </c>
      <c r="Y11" s="868"/>
      <c r="Z11" s="870" t="s">
        <v>70</v>
      </c>
      <c r="AA11" s="868" t="s">
        <v>71</v>
      </c>
      <c r="AB11" s="868" t="s">
        <v>72</v>
      </c>
      <c r="AC11" s="868" t="s">
        <v>73</v>
      </c>
      <c r="AD11" s="868" t="s">
        <v>74</v>
      </c>
      <c r="AE11" s="868" t="s">
        <v>75</v>
      </c>
      <c r="AF11" s="868" t="s">
        <v>76</v>
      </c>
      <c r="AG11" s="868"/>
      <c r="AH11" s="868"/>
      <c r="AI11" s="868" t="s">
        <v>77</v>
      </c>
      <c r="AJ11" s="868" t="s">
        <v>78</v>
      </c>
      <c r="AK11" s="862" t="s">
        <v>79</v>
      </c>
      <c r="AL11" s="863"/>
      <c r="AM11" s="863"/>
      <c r="AN11" s="863"/>
      <c r="AO11" s="863"/>
      <c r="AP11" s="863"/>
      <c r="AQ11" s="864"/>
      <c r="AR11" s="865" t="s">
        <v>80</v>
      </c>
      <c r="AS11" s="865" t="s">
        <v>81</v>
      </c>
      <c r="AT11" s="865" t="s">
        <v>82</v>
      </c>
      <c r="AU11" s="867" t="s">
        <v>83</v>
      </c>
      <c r="AV11" s="860" t="s">
        <v>83</v>
      </c>
      <c r="AW11" s="860" t="s">
        <v>83</v>
      </c>
      <c r="AX11" s="860" t="s">
        <v>83</v>
      </c>
      <c r="AY11" s="860" t="s">
        <v>84</v>
      </c>
      <c r="AZ11" s="860" t="s">
        <v>83</v>
      </c>
      <c r="BA11" s="860" t="s">
        <v>83</v>
      </c>
      <c r="BB11" s="860" t="s">
        <v>83</v>
      </c>
      <c r="BC11" s="860" t="s">
        <v>85</v>
      </c>
      <c r="BD11" s="860" t="s">
        <v>85</v>
      </c>
      <c r="BE11" s="860" t="s">
        <v>85</v>
      </c>
      <c r="BF11" s="860" t="s">
        <v>85</v>
      </c>
      <c r="BG11" s="860" t="s">
        <v>86</v>
      </c>
      <c r="BH11" s="860" t="s">
        <v>85</v>
      </c>
      <c r="BI11" s="860" t="s">
        <v>85</v>
      </c>
      <c r="BJ11" s="861" t="s">
        <v>85</v>
      </c>
    </row>
    <row r="12" spans="1:63" s="788" customFormat="1" ht="52.5" customHeight="1" x14ac:dyDescent="0.25">
      <c r="B12" s="877"/>
      <c r="C12" s="877"/>
      <c r="D12" s="877"/>
      <c r="E12" s="793" t="s">
        <v>87</v>
      </c>
      <c r="F12" s="793" t="s">
        <v>88</v>
      </c>
      <c r="G12" s="793" t="s">
        <v>89</v>
      </c>
      <c r="H12" s="793" t="s">
        <v>87</v>
      </c>
      <c r="I12" s="793" t="s">
        <v>88</v>
      </c>
      <c r="J12" s="793" t="s">
        <v>89</v>
      </c>
      <c r="K12" s="793" t="s">
        <v>87</v>
      </c>
      <c r="L12" s="793" t="s">
        <v>88</v>
      </c>
      <c r="M12" s="793" t="s">
        <v>89</v>
      </c>
      <c r="N12" s="793" t="s">
        <v>87</v>
      </c>
      <c r="O12" s="793" t="s">
        <v>88</v>
      </c>
      <c r="P12" s="793" t="s">
        <v>89</v>
      </c>
      <c r="Q12" s="793" t="s">
        <v>87</v>
      </c>
      <c r="R12" s="793" t="s">
        <v>88</v>
      </c>
      <c r="S12" s="793" t="s">
        <v>89</v>
      </c>
      <c r="T12" s="789">
        <f>SUM(T13:T19)</f>
        <v>0.55800000000000005</v>
      </c>
      <c r="U12" s="879"/>
      <c r="V12" s="879"/>
      <c r="W12" s="879"/>
      <c r="X12" s="790" t="s">
        <v>90</v>
      </c>
      <c r="Y12" s="790" t="s">
        <v>91</v>
      </c>
      <c r="Z12" s="871"/>
      <c r="AA12" s="869"/>
      <c r="AB12" s="869"/>
      <c r="AC12" s="869"/>
      <c r="AD12" s="869"/>
      <c r="AE12" s="868"/>
      <c r="AF12" s="790" t="s">
        <v>92</v>
      </c>
      <c r="AG12" s="790" t="s">
        <v>93</v>
      </c>
      <c r="AH12" s="790" t="s">
        <v>94</v>
      </c>
      <c r="AI12" s="868"/>
      <c r="AJ12" s="868"/>
      <c r="AK12" s="790" t="s">
        <v>95</v>
      </c>
      <c r="AL12" s="790" t="s">
        <v>96</v>
      </c>
      <c r="AM12" s="790" t="s">
        <v>97</v>
      </c>
      <c r="AN12" s="790" t="s">
        <v>98</v>
      </c>
      <c r="AO12" s="790" t="s">
        <v>99</v>
      </c>
      <c r="AP12" s="790" t="s">
        <v>100</v>
      </c>
      <c r="AQ12" s="790" t="s">
        <v>101</v>
      </c>
      <c r="AR12" s="866"/>
      <c r="AS12" s="866"/>
      <c r="AT12" s="866"/>
      <c r="AU12" s="792" t="s">
        <v>102</v>
      </c>
      <c r="AV12" s="792" t="s">
        <v>103</v>
      </c>
      <c r="AW12" s="792" t="s">
        <v>104</v>
      </c>
      <c r="AX12" s="792" t="s">
        <v>105</v>
      </c>
      <c r="AY12" s="792" t="s">
        <v>102</v>
      </c>
      <c r="AZ12" s="792" t="s">
        <v>103</v>
      </c>
      <c r="BA12" s="792" t="s">
        <v>104</v>
      </c>
      <c r="BB12" s="792" t="s">
        <v>105</v>
      </c>
      <c r="BC12" s="792" t="s">
        <v>102</v>
      </c>
      <c r="BD12" s="792" t="s">
        <v>103</v>
      </c>
      <c r="BE12" s="792" t="s">
        <v>104</v>
      </c>
      <c r="BF12" s="792" t="s">
        <v>105</v>
      </c>
      <c r="BG12" s="792" t="s">
        <v>102</v>
      </c>
      <c r="BH12" s="792" t="s">
        <v>103</v>
      </c>
      <c r="BI12" s="792" t="s">
        <v>104</v>
      </c>
      <c r="BJ12" s="792" t="s">
        <v>106</v>
      </c>
    </row>
    <row r="13" spans="1:63" s="93" customFormat="1" ht="153.75" customHeight="1" thickBot="1" x14ac:dyDescent="0.3">
      <c r="B13" s="74">
        <v>1</v>
      </c>
      <c r="C13" s="84" t="s">
        <v>455</v>
      </c>
      <c r="D13" s="76">
        <f>1/5</f>
        <v>0.2</v>
      </c>
      <c r="E13" s="130">
        <v>0.2</v>
      </c>
      <c r="F13" s="78">
        <v>0.2</v>
      </c>
      <c r="G13" s="79">
        <f>IF(ISERROR(F13/E13),"",(F13/E13))</f>
        <v>1</v>
      </c>
      <c r="H13" s="78">
        <v>0.1</v>
      </c>
      <c r="I13" s="78"/>
      <c r="J13" s="79">
        <f>IF(ISERROR(I13/H13),"",(I13/H13))</f>
        <v>0</v>
      </c>
      <c r="K13" s="78">
        <v>0.6</v>
      </c>
      <c r="L13" s="78"/>
      <c r="M13" s="79">
        <f>IF(ISERROR(L13/K13),"",(L13/K13))</f>
        <v>0</v>
      </c>
      <c r="N13" s="78">
        <v>0.1</v>
      </c>
      <c r="O13" s="78"/>
      <c r="P13" s="79">
        <f>IF(ISERROR(O13/N13),"",(O13/N13))</f>
        <v>0</v>
      </c>
      <c r="Q13" s="446">
        <f>SUM(E13,H13,K13,N13)</f>
        <v>1</v>
      </c>
      <c r="R13" s="449">
        <v>0.2</v>
      </c>
      <c r="S13" s="449">
        <v>1</v>
      </c>
      <c r="T13" s="449">
        <f>S13*D13</f>
        <v>0.2</v>
      </c>
      <c r="U13" s="75" t="s">
        <v>456</v>
      </c>
      <c r="V13" s="131" t="s">
        <v>457</v>
      </c>
      <c r="W13" s="79" t="s">
        <v>458</v>
      </c>
      <c r="X13" s="79" t="s">
        <v>459</v>
      </c>
      <c r="Y13" s="79" t="s">
        <v>460</v>
      </c>
      <c r="Z13" s="82" t="s">
        <v>113</v>
      </c>
      <c r="AA13" s="79" t="s">
        <v>461</v>
      </c>
      <c r="AB13" s="82" t="s">
        <v>115</v>
      </c>
      <c r="AC13" s="82" t="s">
        <v>110</v>
      </c>
      <c r="AD13" s="82" t="s">
        <v>148</v>
      </c>
      <c r="AE13" s="82" t="s">
        <v>117</v>
      </c>
      <c r="AF13" s="132">
        <v>0</v>
      </c>
      <c r="AG13" s="83">
        <v>2022</v>
      </c>
      <c r="AH13" s="83">
        <v>2022</v>
      </c>
      <c r="AI13" s="82" t="s">
        <v>119</v>
      </c>
      <c r="AJ13" s="82" t="s">
        <v>199</v>
      </c>
      <c r="AK13" s="75" t="s">
        <v>462</v>
      </c>
      <c r="AL13" s="84" t="s">
        <v>463</v>
      </c>
      <c r="AM13" s="87" t="s">
        <v>321</v>
      </c>
      <c r="AN13" s="84" t="s">
        <v>464</v>
      </c>
      <c r="AO13" s="84" t="s">
        <v>465</v>
      </c>
      <c r="AP13" s="84" t="s">
        <v>123</v>
      </c>
      <c r="AQ13" s="84" t="s">
        <v>151</v>
      </c>
      <c r="AR13" s="81" t="s">
        <v>466</v>
      </c>
      <c r="AS13" s="81"/>
      <c r="AT13" s="86" t="s">
        <v>467</v>
      </c>
      <c r="AU13" s="718">
        <v>0.2</v>
      </c>
      <c r="AV13" s="718">
        <f>F13</f>
        <v>0.2</v>
      </c>
      <c r="AW13" s="89" t="s">
        <v>468</v>
      </c>
      <c r="AX13" s="89" t="s">
        <v>469</v>
      </c>
      <c r="AY13" s="87">
        <f>H13</f>
        <v>0.1</v>
      </c>
      <c r="AZ13" s="87"/>
      <c r="BA13" s="81"/>
      <c r="BB13" s="81"/>
      <c r="BC13" s="88">
        <f>K13</f>
        <v>0.6</v>
      </c>
      <c r="BD13" s="88"/>
      <c r="BE13" s="89"/>
      <c r="BF13" s="89"/>
      <c r="BG13" s="90">
        <f>N13</f>
        <v>0.1</v>
      </c>
      <c r="BH13" s="87"/>
      <c r="BI13" s="91"/>
      <c r="BJ13" s="92"/>
    </row>
    <row r="14" spans="1:63" s="93" customFormat="1" ht="57" customHeight="1" x14ac:dyDescent="0.25">
      <c r="B14" s="74">
        <v>2</v>
      </c>
      <c r="C14" s="84" t="s">
        <v>470</v>
      </c>
      <c r="D14" s="76">
        <f>1/5</f>
        <v>0.2</v>
      </c>
      <c r="E14" s="78">
        <v>0</v>
      </c>
      <c r="F14" s="78">
        <v>0</v>
      </c>
      <c r="G14" s="79" t="str">
        <f>IF(ISERROR(F14/E14),"",(F14/E14))</f>
        <v/>
      </c>
      <c r="H14" s="78">
        <v>0.1</v>
      </c>
      <c r="I14" s="78"/>
      <c r="J14" s="79">
        <f>IF(ISERROR(I14/H14),"",(I14/H14))</f>
        <v>0</v>
      </c>
      <c r="K14" s="78">
        <v>0.5</v>
      </c>
      <c r="L14" s="78"/>
      <c r="M14" s="79">
        <f>IF(ISERROR(L14/K14),"",(L14/K14))</f>
        <v>0</v>
      </c>
      <c r="N14" s="78">
        <v>0.4</v>
      </c>
      <c r="O14" s="78"/>
      <c r="P14" s="79">
        <f>IF(ISERROR(O14/N14),"",(O14/N14))</f>
        <v>0</v>
      </c>
      <c r="Q14" s="446">
        <f>SUM(E14,H14,K14,N14)</f>
        <v>1</v>
      </c>
      <c r="R14" s="449">
        <f t="shared" ref="R14:R16" si="0">SUM(F14,I14,L14,O14)</f>
        <v>0</v>
      </c>
      <c r="S14" s="449">
        <f>IF((IF(ISERROR(R14/Q14),0,(R14/Q14)))&gt;1,1,(IF(ISERROR(R14/Q14),0,(R14/Q14))))</f>
        <v>0</v>
      </c>
      <c r="T14" s="449">
        <f>S14*D14</f>
        <v>0</v>
      </c>
      <c r="U14" s="75" t="s">
        <v>471</v>
      </c>
      <c r="V14" s="84" t="s">
        <v>472</v>
      </c>
      <c r="W14" s="79" t="s">
        <v>473</v>
      </c>
      <c r="X14" s="79" t="s">
        <v>474</v>
      </c>
      <c r="Y14" s="79" t="s">
        <v>460</v>
      </c>
      <c r="Z14" s="82" t="s">
        <v>113</v>
      </c>
      <c r="AA14" s="79" t="s">
        <v>461</v>
      </c>
      <c r="AB14" s="82" t="s">
        <v>115</v>
      </c>
      <c r="AC14" s="82" t="s">
        <v>110</v>
      </c>
      <c r="AD14" s="82" t="s">
        <v>148</v>
      </c>
      <c r="AE14" s="82" t="s">
        <v>117</v>
      </c>
      <c r="AF14" s="132">
        <v>0</v>
      </c>
      <c r="AG14" s="83">
        <v>2022</v>
      </c>
      <c r="AH14" s="83">
        <v>2022</v>
      </c>
      <c r="AI14" s="82" t="s">
        <v>119</v>
      </c>
      <c r="AJ14" s="82" t="s">
        <v>199</v>
      </c>
      <c r="AK14" s="75" t="s">
        <v>462</v>
      </c>
      <c r="AL14" s="84" t="s">
        <v>475</v>
      </c>
      <c r="AM14" s="87" t="s">
        <v>321</v>
      </c>
      <c r="AN14" s="84" t="s">
        <v>476</v>
      </c>
      <c r="AO14" s="84" t="s">
        <v>465</v>
      </c>
      <c r="AP14" s="84" t="s">
        <v>123</v>
      </c>
      <c r="AQ14" s="84" t="s">
        <v>151</v>
      </c>
      <c r="AR14" s="81" t="s">
        <v>466</v>
      </c>
      <c r="AS14" s="81"/>
      <c r="AT14" s="86" t="s">
        <v>467</v>
      </c>
      <c r="AU14" s="718">
        <f>E14</f>
        <v>0</v>
      </c>
      <c r="AV14" s="718">
        <f>F14</f>
        <v>0</v>
      </c>
      <c r="AW14" s="89" t="s">
        <v>477</v>
      </c>
      <c r="AX14" s="89" t="s">
        <v>478</v>
      </c>
      <c r="AY14" s="87"/>
      <c r="AZ14" s="87"/>
      <c r="BA14" s="81"/>
      <c r="BB14" s="81"/>
      <c r="BC14" s="88"/>
      <c r="BD14" s="88"/>
      <c r="BE14" s="89"/>
      <c r="BF14" s="89"/>
      <c r="BG14" s="87"/>
      <c r="BH14" s="87"/>
      <c r="BI14" s="91"/>
      <c r="BJ14" s="96"/>
    </row>
    <row r="15" spans="1:63" s="93" customFormat="1" ht="69" customHeight="1" x14ac:dyDescent="0.25">
      <c r="B15" s="74">
        <v>3</v>
      </c>
      <c r="C15" s="84" t="s">
        <v>479</v>
      </c>
      <c r="D15" s="76">
        <f>1/5</f>
        <v>0.2</v>
      </c>
      <c r="E15" s="78">
        <v>0.25</v>
      </c>
      <c r="F15" s="78">
        <v>0.25</v>
      </c>
      <c r="G15" s="79">
        <f t="shared" ref="G15:G17" si="1">IF(ISERROR(F15/E15),"",(F15/E15))</f>
        <v>1</v>
      </c>
      <c r="H15" s="78">
        <v>0.25</v>
      </c>
      <c r="I15" s="78"/>
      <c r="J15" s="79">
        <f t="shared" ref="J15:J17" si="2">IF(ISERROR(I15/H15),"",(I15/H15))</f>
        <v>0</v>
      </c>
      <c r="K15" s="78">
        <v>0.25</v>
      </c>
      <c r="L15" s="78"/>
      <c r="M15" s="79">
        <f t="shared" ref="M15:M17" si="3">IF(ISERROR(L15/K15),"",(L15/K15))</f>
        <v>0</v>
      </c>
      <c r="N15" s="78">
        <v>0.25</v>
      </c>
      <c r="O15" s="78"/>
      <c r="P15" s="79">
        <f t="shared" ref="P15:P17" si="4">IF(ISERROR(O15/N15),"",(O15/N15))</f>
        <v>0</v>
      </c>
      <c r="Q15" s="446">
        <f>SUM(E15,H15,K15,N15)</f>
        <v>1</v>
      </c>
      <c r="R15" s="449">
        <f t="shared" si="0"/>
        <v>0.25</v>
      </c>
      <c r="S15" s="449">
        <f>IF((IF(ISERROR(R15/Q15),0,(R15/Q15)))&gt;1,1,(IF(ISERROR(R15/Q15),0,(R15/Q15))))</f>
        <v>0.25</v>
      </c>
      <c r="T15" s="449">
        <f>S15*D15</f>
        <v>0.05</v>
      </c>
      <c r="U15" s="75" t="s">
        <v>480</v>
      </c>
      <c r="V15" s="84" t="s">
        <v>481</v>
      </c>
      <c r="W15" s="79" t="s">
        <v>482</v>
      </c>
      <c r="X15" s="79" t="s">
        <v>482</v>
      </c>
      <c r="Y15" s="79" t="s">
        <v>321</v>
      </c>
      <c r="Z15" s="82" t="s">
        <v>113</v>
      </c>
      <c r="AA15" s="79" t="s">
        <v>461</v>
      </c>
      <c r="AB15" s="82" t="s">
        <v>115</v>
      </c>
      <c r="AC15" s="82" t="s">
        <v>243</v>
      </c>
      <c r="AD15" s="82" t="s">
        <v>148</v>
      </c>
      <c r="AE15" s="82" t="s">
        <v>117</v>
      </c>
      <c r="AF15" s="132">
        <v>0</v>
      </c>
      <c r="AG15" s="83">
        <v>2022</v>
      </c>
      <c r="AH15" s="83">
        <v>2022</v>
      </c>
      <c r="AI15" s="82" t="s">
        <v>119</v>
      </c>
      <c r="AJ15" s="82" t="s">
        <v>199</v>
      </c>
      <c r="AK15" s="75" t="s">
        <v>462</v>
      </c>
      <c r="AL15" s="84" t="s">
        <v>483</v>
      </c>
      <c r="AM15" s="87" t="s">
        <v>321</v>
      </c>
      <c r="AN15" s="84" t="s">
        <v>484</v>
      </c>
      <c r="AO15" s="84" t="s">
        <v>465</v>
      </c>
      <c r="AP15" s="84" t="s">
        <v>123</v>
      </c>
      <c r="AQ15" s="84" t="s">
        <v>151</v>
      </c>
      <c r="AR15" s="81" t="s">
        <v>466</v>
      </c>
      <c r="AS15" s="81"/>
      <c r="AT15" s="86" t="s">
        <v>467</v>
      </c>
      <c r="AU15" s="236">
        <f>100/400</f>
        <v>0.25</v>
      </c>
      <c r="AV15" s="236">
        <f>69/400</f>
        <v>0.17249999999999999</v>
      </c>
      <c r="AW15" s="89" t="s">
        <v>485</v>
      </c>
      <c r="AX15" s="89" t="s">
        <v>486</v>
      </c>
      <c r="AY15" s="235"/>
      <c r="AZ15" s="87"/>
      <c r="BA15" s="81"/>
      <c r="BB15" s="81"/>
      <c r="BC15" s="88"/>
      <c r="BD15" s="88"/>
      <c r="BE15" s="89"/>
      <c r="BF15" s="89"/>
      <c r="BG15" s="87"/>
      <c r="BH15" s="87"/>
      <c r="BI15" s="91"/>
      <c r="BJ15" s="96"/>
    </row>
    <row r="16" spans="1:63" s="93" customFormat="1" ht="164.25" customHeight="1" x14ac:dyDescent="0.25">
      <c r="B16" s="74">
        <v>4</v>
      </c>
      <c r="C16" s="84" t="s">
        <v>487</v>
      </c>
      <c r="D16" s="76">
        <f>1/5</f>
        <v>0.2</v>
      </c>
      <c r="E16" s="78">
        <v>0.92</v>
      </c>
      <c r="F16" s="78">
        <v>0.94</v>
      </c>
      <c r="G16" s="79">
        <f t="shared" si="1"/>
        <v>1.0217391304347825</v>
      </c>
      <c r="H16" s="78">
        <v>0.03</v>
      </c>
      <c r="I16" s="78"/>
      <c r="J16" s="79">
        <f t="shared" si="2"/>
        <v>0</v>
      </c>
      <c r="K16" s="78">
        <v>0.02</v>
      </c>
      <c r="L16" s="78"/>
      <c r="M16" s="79">
        <f t="shared" si="3"/>
        <v>0</v>
      </c>
      <c r="N16" s="78">
        <v>0.03</v>
      </c>
      <c r="O16" s="78"/>
      <c r="P16" s="79">
        <f t="shared" si="4"/>
        <v>0</v>
      </c>
      <c r="Q16" s="446">
        <f>SUM(E16,H16,K16,N16)</f>
        <v>1</v>
      </c>
      <c r="R16" s="449">
        <f t="shared" si="0"/>
        <v>0.94</v>
      </c>
      <c r="S16" s="449">
        <f>IF((IF(ISERROR(R16/Q16),0,(R16/Q16)))&gt;1,1,(IF(ISERROR(R16/Q16),0,(R16/Q16))))</f>
        <v>0.94</v>
      </c>
      <c r="T16" s="449">
        <f>S16*D16</f>
        <v>0.188</v>
      </c>
      <c r="U16" s="75" t="s">
        <v>488</v>
      </c>
      <c r="V16" s="84" t="s">
        <v>489</v>
      </c>
      <c r="W16" s="79" t="s">
        <v>473</v>
      </c>
      <c r="X16" s="79" t="s">
        <v>474</v>
      </c>
      <c r="Y16" s="79" t="s">
        <v>460</v>
      </c>
      <c r="Z16" s="82" t="s">
        <v>113</v>
      </c>
      <c r="AA16" s="79" t="s">
        <v>461</v>
      </c>
      <c r="AB16" s="82" t="s">
        <v>115</v>
      </c>
      <c r="AC16" s="82" t="s">
        <v>110</v>
      </c>
      <c r="AD16" s="82" t="s">
        <v>148</v>
      </c>
      <c r="AE16" s="82" t="s">
        <v>117</v>
      </c>
      <c r="AF16" s="133">
        <v>0.92</v>
      </c>
      <c r="AG16" s="83">
        <v>2022</v>
      </c>
      <c r="AH16" s="83">
        <v>2022</v>
      </c>
      <c r="AI16" s="82" t="s">
        <v>119</v>
      </c>
      <c r="AJ16" s="82" t="s">
        <v>199</v>
      </c>
      <c r="AK16" s="75" t="s">
        <v>462</v>
      </c>
      <c r="AL16" s="84" t="s">
        <v>475</v>
      </c>
      <c r="AM16" s="87" t="s">
        <v>321</v>
      </c>
      <c r="AN16" s="84" t="s">
        <v>490</v>
      </c>
      <c r="AO16" s="84" t="s">
        <v>465</v>
      </c>
      <c r="AP16" s="84" t="s">
        <v>123</v>
      </c>
      <c r="AQ16" s="84" t="s">
        <v>151</v>
      </c>
      <c r="AR16" s="81" t="s">
        <v>466</v>
      </c>
      <c r="AS16" s="81"/>
      <c r="AT16" s="86" t="s">
        <v>467</v>
      </c>
      <c r="AU16" s="718">
        <f>E16</f>
        <v>0.92</v>
      </c>
      <c r="AV16" s="718">
        <f>F16</f>
        <v>0.94</v>
      </c>
      <c r="AW16" s="89" t="s">
        <v>491</v>
      </c>
      <c r="AX16" s="89" t="s">
        <v>492</v>
      </c>
      <c r="AY16" s="87"/>
      <c r="AZ16" s="87"/>
      <c r="BA16" s="81"/>
      <c r="BB16" s="81"/>
      <c r="BC16" s="88"/>
      <c r="BD16" s="88"/>
      <c r="BE16" s="89"/>
      <c r="BF16" s="89"/>
      <c r="BG16" s="87"/>
      <c r="BH16" s="87"/>
      <c r="BI16" s="91"/>
      <c r="BJ16" s="96"/>
    </row>
    <row r="17" spans="2:63" s="93" customFormat="1" ht="144" customHeight="1" x14ac:dyDescent="0.25">
      <c r="B17" s="97">
        <v>5</v>
      </c>
      <c r="C17" s="98" t="s">
        <v>493</v>
      </c>
      <c r="D17" s="99">
        <f>1/5</f>
        <v>0.2</v>
      </c>
      <c r="E17" s="134">
        <v>0.6</v>
      </c>
      <c r="F17" s="134">
        <v>0.6</v>
      </c>
      <c r="G17" s="101">
        <f t="shared" si="1"/>
        <v>1</v>
      </c>
      <c r="H17" s="134">
        <v>0.1</v>
      </c>
      <c r="I17" s="105"/>
      <c r="J17" s="101">
        <f t="shared" si="2"/>
        <v>0</v>
      </c>
      <c r="K17" s="134">
        <v>0.15</v>
      </c>
      <c r="L17" s="105"/>
      <c r="M17" s="101">
        <f t="shared" si="3"/>
        <v>0</v>
      </c>
      <c r="N17" s="134">
        <v>0.15</v>
      </c>
      <c r="O17" s="105"/>
      <c r="P17" s="101">
        <f t="shared" si="4"/>
        <v>0</v>
      </c>
      <c r="Q17" s="446">
        <f>SUM(E17,H17,K17,N17)</f>
        <v>1</v>
      </c>
      <c r="R17" s="449">
        <f>SUM(F17,I17,L17,O17)</f>
        <v>0.6</v>
      </c>
      <c r="S17" s="449">
        <f>IF((IF(ISERROR(R17/Q17),0,(R17/Q17)))&gt;1,1,(IF(ISERROR(R17/Q17),0,(R17/Q17))))</f>
        <v>0.6</v>
      </c>
      <c r="T17" s="449">
        <f>S17*D17</f>
        <v>0.12</v>
      </c>
      <c r="U17" s="98" t="s">
        <v>494</v>
      </c>
      <c r="V17" s="98" t="s">
        <v>493</v>
      </c>
      <c r="W17" s="101" t="s">
        <v>495</v>
      </c>
      <c r="X17" s="101" t="s">
        <v>495</v>
      </c>
      <c r="Y17" s="101" t="s">
        <v>496</v>
      </c>
      <c r="Z17" s="104" t="s">
        <v>113</v>
      </c>
      <c r="AA17" s="101" t="s">
        <v>461</v>
      </c>
      <c r="AB17" s="104" t="s">
        <v>115</v>
      </c>
      <c r="AC17" s="104" t="s">
        <v>243</v>
      </c>
      <c r="AD17" s="104" t="s">
        <v>497</v>
      </c>
      <c r="AE17" s="104" t="s">
        <v>117</v>
      </c>
      <c r="AF17" s="135">
        <v>0</v>
      </c>
      <c r="AG17" s="108">
        <v>2022</v>
      </c>
      <c r="AH17" s="108">
        <v>2022</v>
      </c>
      <c r="AI17" s="104" t="s">
        <v>119</v>
      </c>
      <c r="AJ17" s="104" t="s">
        <v>199</v>
      </c>
      <c r="AK17" s="98" t="s">
        <v>462</v>
      </c>
      <c r="AL17" s="107" t="s">
        <v>475</v>
      </c>
      <c r="AM17" s="112" t="s">
        <v>321</v>
      </c>
      <c r="AN17" s="107" t="s">
        <v>498</v>
      </c>
      <c r="AO17" s="107" t="s">
        <v>465</v>
      </c>
      <c r="AP17" s="107" t="s">
        <v>123</v>
      </c>
      <c r="AQ17" s="107" t="s">
        <v>151</v>
      </c>
      <c r="AR17" s="103" t="s">
        <v>466</v>
      </c>
      <c r="AS17" s="103"/>
      <c r="AT17" s="136" t="s">
        <v>467</v>
      </c>
      <c r="AU17" s="240">
        <v>0.6</v>
      </c>
      <c r="AV17" s="718">
        <f>F17</f>
        <v>0.6</v>
      </c>
      <c r="AW17" s="137" t="s">
        <v>499</v>
      </c>
      <c r="AX17" s="137" t="s">
        <v>500</v>
      </c>
      <c r="AY17" s="110"/>
      <c r="AZ17" s="112"/>
      <c r="BA17" s="103"/>
      <c r="BB17" s="103"/>
      <c r="BC17" s="110"/>
      <c r="BD17" s="110"/>
      <c r="BE17" s="111"/>
      <c r="BF17" s="111"/>
      <c r="BG17" s="110"/>
      <c r="BH17" s="112"/>
      <c r="BI17" s="113"/>
      <c r="BJ17" s="119"/>
    </row>
    <row r="18" spans="2:63" s="72" customFormat="1" ht="15" customHeight="1" x14ac:dyDescent="0.25">
      <c r="B18" s="69"/>
      <c r="C18" s="70"/>
      <c r="D18" s="71"/>
      <c r="E18" s="24"/>
      <c r="F18" s="754"/>
      <c r="G18" s="71"/>
      <c r="H18" s="24"/>
      <c r="I18" s="24"/>
      <c r="J18" s="24"/>
      <c r="K18" s="24"/>
      <c r="L18" s="24"/>
      <c r="M18" s="24"/>
      <c r="N18" s="24"/>
      <c r="O18" s="24"/>
      <c r="P18" s="24"/>
      <c r="Q18" s="24"/>
      <c r="R18" s="71"/>
      <c r="S18" s="24"/>
      <c r="T18" s="71"/>
      <c r="U18" s="70"/>
      <c r="V18" s="70"/>
      <c r="W18" s="24"/>
      <c r="X18" s="24"/>
      <c r="Y18" s="24"/>
      <c r="Z18" s="69"/>
      <c r="AA18" s="23"/>
      <c r="AB18" s="24"/>
      <c r="AC18" s="24"/>
      <c r="AD18" s="24"/>
      <c r="AE18" s="24"/>
      <c r="AF18" s="23"/>
      <c r="AG18" s="23"/>
      <c r="AH18" s="23"/>
      <c r="AI18" s="24"/>
      <c r="AJ18" s="24"/>
      <c r="AK18" s="70"/>
      <c r="AL18" s="59"/>
      <c r="AM18" s="59"/>
      <c r="AN18" s="59"/>
      <c r="AO18" s="59"/>
      <c r="AP18" s="70"/>
      <c r="AQ18" s="70"/>
      <c r="AR18" s="23"/>
      <c r="AS18" s="23"/>
      <c r="AT18" s="23"/>
      <c r="BE18" s="115"/>
      <c r="BF18" s="72">
        <f>12+4+2+6+6+11+4+1+5+2+5+5+8+5</f>
        <v>76</v>
      </c>
      <c r="BK18" s="23"/>
    </row>
    <row r="19" spans="2:63" s="72" customFormat="1" ht="18.75" customHeight="1" x14ac:dyDescent="0.25">
      <c r="B19" s="69"/>
      <c r="C19" s="70"/>
      <c r="D19" s="71"/>
      <c r="E19" s="24"/>
      <c r="F19" s="24"/>
      <c r="G19" s="24"/>
      <c r="H19" s="24"/>
      <c r="I19" s="24"/>
      <c r="J19" s="24"/>
      <c r="K19" s="24"/>
      <c r="L19" s="24"/>
      <c r="M19" s="24"/>
      <c r="N19" s="24"/>
      <c r="O19" s="24"/>
      <c r="P19" s="24"/>
      <c r="Q19" s="24"/>
      <c r="R19" s="24"/>
      <c r="S19" s="24"/>
      <c r="T19" s="24"/>
      <c r="U19" s="70"/>
      <c r="V19" s="70"/>
      <c r="W19" s="24"/>
      <c r="X19" s="24"/>
      <c r="Y19" s="24"/>
      <c r="Z19" s="69"/>
      <c r="AA19" s="23"/>
      <c r="AB19" s="24"/>
      <c r="AC19" s="24"/>
      <c r="AD19" s="24"/>
      <c r="AE19" s="24"/>
      <c r="AF19" s="23"/>
      <c r="AG19" s="23"/>
      <c r="AH19" s="23"/>
      <c r="AI19" s="24"/>
      <c r="AJ19" s="24"/>
      <c r="AK19" s="70"/>
      <c r="AL19" s="59"/>
      <c r="AM19" s="59"/>
      <c r="AN19" s="59"/>
      <c r="AO19" s="59"/>
      <c r="AP19" s="70"/>
      <c r="AQ19" s="70"/>
      <c r="AR19" s="23"/>
      <c r="AS19" s="23"/>
      <c r="AT19" s="23"/>
      <c r="BE19" s="115"/>
      <c r="BK19" s="23"/>
    </row>
    <row r="20" spans="2:63" s="72" customFormat="1" ht="11.85" customHeight="1" x14ac:dyDescent="0.25">
      <c r="B20" s="69"/>
      <c r="C20" s="116"/>
      <c r="D20" s="71"/>
      <c r="E20" s="24"/>
      <c r="F20" s="24"/>
      <c r="G20" s="24"/>
      <c r="H20" s="24"/>
      <c r="I20" s="24"/>
      <c r="J20" s="24"/>
      <c r="K20" s="24"/>
      <c r="L20" s="24"/>
      <c r="M20" s="24"/>
      <c r="N20" s="24"/>
      <c r="O20" s="24"/>
      <c r="P20" s="24"/>
      <c r="Q20" s="24"/>
      <c r="R20" s="24"/>
      <c r="S20" s="24"/>
      <c r="T20" s="24"/>
      <c r="U20" s="70"/>
      <c r="V20" s="70"/>
      <c r="W20" s="24"/>
      <c r="X20" s="24"/>
      <c r="Y20" s="24"/>
      <c r="Z20" s="69"/>
      <c r="AA20" s="23"/>
      <c r="AB20" s="24"/>
      <c r="AC20" s="24"/>
      <c r="AD20" s="24"/>
      <c r="AE20" s="24"/>
      <c r="AF20" s="23"/>
      <c r="AG20" s="23"/>
      <c r="AH20" s="23"/>
      <c r="AI20" s="24"/>
      <c r="AJ20" s="24"/>
      <c r="AK20" s="70"/>
      <c r="AL20" s="59"/>
      <c r="AM20" s="59"/>
      <c r="AN20" s="59"/>
      <c r="AO20" s="59"/>
      <c r="AP20" s="70"/>
      <c r="AQ20" s="70"/>
      <c r="AR20" s="23"/>
      <c r="AS20" s="23"/>
      <c r="AT20" s="23"/>
      <c r="BE20" s="115"/>
      <c r="BK20" s="23"/>
    </row>
    <row r="21" spans="2:63" s="72" customFormat="1" ht="11.85" customHeight="1" x14ac:dyDescent="0.25">
      <c r="B21" s="69"/>
      <c r="C21" s="70"/>
      <c r="D21" s="71"/>
      <c r="E21" s="24"/>
      <c r="F21" s="24"/>
      <c r="G21" s="24"/>
      <c r="H21" s="24"/>
      <c r="I21" s="24"/>
      <c r="J21" s="24"/>
      <c r="K21" s="24"/>
      <c r="L21" s="24"/>
      <c r="M21" s="24"/>
      <c r="N21" s="24"/>
      <c r="O21" s="24"/>
      <c r="P21" s="24"/>
      <c r="Q21" s="24"/>
      <c r="R21" s="24"/>
      <c r="S21" s="24"/>
      <c r="T21" s="24"/>
      <c r="U21" s="70"/>
      <c r="V21" s="70"/>
      <c r="W21" s="24"/>
      <c r="X21" s="24"/>
      <c r="Y21" s="24"/>
      <c r="Z21" s="69"/>
      <c r="AA21" s="23"/>
      <c r="AB21" s="24"/>
      <c r="AC21" s="24"/>
      <c r="AD21" s="24"/>
      <c r="AE21" s="24"/>
      <c r="AF21" s="23"/>
      <c r="AG21" s="23"/>
      <c r="AH21" s="23"/>
      <c r="AI21" s="24"/>
      <c r="AJ21" s="24"/>
      <c r="AK21" s="70"/>
      <c r="AL21" s="59"/>
      <c r="AM21" s="59"/>
      <c r="AN21" s="59"/>
      <c r="AO21" s="59"/>
      <c r="AP21" s="70"/>
      <c r="AQ21" s="70"/>
      <c r="AR21" s="23"/>
      <c r="AS21" s="23"/>
      <c r="AT21" s="23"/>
      <c r="BE21" s="117"/>
      <c r="BK21" s="23"/>
    </row>
    <row r="22" spans="2:63" s="72" customFormat="1" ht="11.85" customHeight="1" x14ac:dyDescent="0.25">
      <c r="B22" s="69"/>
      <c r="C22" s="70"/>
      <c r="D22" s="71"/>
      <c r="E22" s="24"/>
      <c r="F22" s="24"/>
      <c r="G22" s="24"/>
      <c r="H22" s="24"/>
      <c r="I22" s="24"/>
      <c r="J22" s="24"/>
      <c r="K22" s="24"/>
      <c r="L22" s="24"/>
      <c r="M22" s="24"/>
      <c r="N22" s="24"/>
      <c r="O22" s="24"/>
      <c r="P22" s="24"/>
      <c r="Q22" s="24"/>
      <c r="R22" s="24"/>
      <c r="S22" s="24"/>
      <c r="T22" s="24"/>
      <c r="U22" s="70"/>
      <c r="V22" s="70"/>
      <c r="W22" s="24"/>
      <c r="X22" s="24"/>
      <c r="Y22" s="24"/>
      <c r="Z22" s="69"/>
      <c r="AA22" s="23"/>
      <c r="AB22" s="24"/>
      <c r="AC22" s="24"/>
      <c r="AD22" s="24"/>
      <c r="AE22" s="24"/>
      <c r="AF22" s="23"/>
      <c r="AG22" s="23"/>
      <c r="AH22" s="23"/>
      <c r="AI22" s="24"/>
      <c r="AJ22" s="24"/>
      <c r="AK22" s="70"/>
      <c r="AL22" s="59"/>
      <c r="AM22" s="59"/>
      <c r="AN22" s="59"/>
      <c r="AO22" s="59"/>
      <c r="AP22" s="70"/>
      <c r="AQ22" s="70"/>
      <c r="AR22" s="23"/>
      <c r="AS22" s="23"/>
      <c r="AT22" s="23"/>
      <c r="BE22" s="115"/>
      <c r="BK22" s="23"/>
    </row>
    <row r="23" spans="2:63" s="72" customFormat="1" ht="11.85" customHeight="1" x14ac:dyDescent="0.25">
      <c r="B23" s="69"/>
      <c r="C23" s="70"/>
      <c r="D23" s="71"/>
      <c r="E23" s="24"/>
      <c r="F23" s="24"/>
      <c r="G23" s="24"/>
      <c r="H23" s="24"/>
      <c r="I23" s="24"/>
      <c r="J23" s="24"/>
      <c r="K23" s="24"/>
      <c r="L23" s="24"/>
      <c r="M23" s="24"/>
      <c r="N23" s="24"/>
      <c r="O23" s="24"/>
      <c r="P23" s="24"/>
      <c r="Q23" s="24"/>
      <c r="R23" s="24"/>
      <c r="S23" s="24"/>
      <c r="T23" s="24"/>
      <c r="U23" s="70"/>
      <c r="V23" s="70"/>
      <c r="W23" s="24"/>
      <c r="X23" s="24"/>
      <c r="Y23" s="24"/>
      <c r="Z23" s="69"/>
      <c r="AA23" s="23"/>
      <c r="AB23" s="24"/>
      <c r="AC23" s="24"/>
      <c r="AD23" s="24"/>
      <c r="AE23" s="24"/>
      <c r="AF23" s="23"/>
      <c r="AG23" s="23"/>
      <c r="AH23" s="23"/>
      <c r="AI23" s="24"/>
      <c r="AJ23" s="24"/>
      <c r="AK23" s="70"/>
      <c r="AL23" s="59"/>
      <c r="AM23" s="59"/>
      <c r="AN23" s="59"/>
      <c r="AO23" s="59"/>
      <c r="AP23" s="70"/>
      <c r="AQ23" s="70"/>
      <c r="AR23" s="23"/>
      <c r="AS23" s="23"/>
      <c r="AT23" s="23"/>
      <c r="BE23" s="115"/>
      <c r="BK23" s="23"/>
    </row>
    <row r="24" spans="2:63" s="72" customFormat="1" ht="11.85" customHeight="1" x14ac:dyDescent="0.25">
      <c r="B24" s="69"/>
      <c r="C24" s="70"/>
      <c r="D24" s="71"/>
      <c r="E24" s="24"/>
      <c r="F24" s="24"/>
      <c r="G24" s="24"/>
      <c r="H24" s="24"/>
      <c r="I24" s="24"/>
      <c r="J24" s="24"/>
      <c r="K24" s="24"/>
      <c r="L24" s="24"/>
      <c r="M24" s="24"/>
      <c r="N24" s="24"/>
      <c r="O24" s="24"/>
      <c r="P24" s="24"/>
      <c r="Q24" s="24"/>
      <c r="R24" s="24"/>
      <c r="S24" s="24"/>
      <c r="T24" s="24"/>
      <c r="U24" s="70"/>
      <c r="V24" s="70"/>
      <c r="W24" s="24"/>
      <c r="X24" s="24"/>
      <c r="Y24" s="24"/>
      <c r="Z24" s="69"/>
      <c r="AA24" s="23"/>
      <c r="AB24" s="24"/>
      <c r="AC24" s="24"/>
      <c r="AD24" s="24"/>
      <c r="AE24" s="24"/>
      <c r="AF24" s="23"/>
      <c r="AG24" s="23"/>
      <c r="AH24" s="23"/>
      <c r="AI24" s="24"/>
      <c r="AJ24" s="24"/>
      <c r="AK24" s="70"/>
      <c r="AL24" s="59"/>
      <c r="AM24" s="59"/>
      <c r="AN24" s="59"/>
      <c r="AO24" s="59"/>
      <c r="AP24" s="70"/>
      <c r="AQ24" s="70"/>
      <c r="AR24" s="23"/>
      <c r="AS24" s="23"/>
      <c r="AT24" s="23"/>
      <c r="BE24" s="115"/>
      <c r="BK24" s="23"/>
    </row>
    <row r="25" spans="2:63" s="72" customFormat="1" ht="11.85" customHeight="1" x14ac:dyDescent="0.25">
      <c r="B25" s="69"/>
      <c r="C25" s="70"/>
      <c r="D25" s="71"/>
      <c r="E25" s="24"/>
      <c r="F25" s="24"/>
      <c r="G25" s="24"/>
      <c r="H25" s="24"/>
      <c r="I25" s="24"/>
      <c r="J25" s="24"/>
      <c r="K25" s="24"/>
      <c r="L25" s="24"/>
      <c r="M25" s="24"/>
      <c r="N25" s="24"/>
      <c r="O25" s="24"/>
      <c r="P25" s="24"/>
      <c r="Q25" s="24"/>
      <c r="R25" s="24"/>
      <c r="S25" s="24"/>
      <c r="T25" s="24"/>
      <c r="U25" s="70"/>
      <c r="V25" s="70"/>
      <c r="W25" s="24"/>
      <c r="X25" s="24"/>
      <c r="Y25" s="24"/>
      <c r="Z25" s="69"/>
      <c r="AA25" s="23"/>
      <c r="AB25" s="24"/>
      <c r="AC25" s="24"/>
      <c r="AD25" s="24"/>
      <c r="AE25" s="24"/>
      <c r="AF25" s="23"/>
      <c r="AG25" s="23"/>
      <c r="AH25" s="23"/>
      <c r="AI25" s="24"/>
      <c r="AJ25" s="24"/>
      <c r="AK25" s="70"/>
      <c r="AL25" s="59"/>
      <c r="AM25" s="59"/>
      <c r="AN25" s="59"/>
      <c r="AO25" s="59"/>
      <c r="AP25" s="70"/>
      <c r="AQ25" s="70"/>
      <c r="AR25" s="23"/>
      <c r="AS25" s="23"/>
      <c r="AT25" s="23"/>
      <c r="BE25" s="115"/>
      <c r="BK25" s="23"/>
    </row>
    <row r="26" spans="2:63" s="72" customFormat="1" ht="11.85" customHeight="1" x14ac:dyDescent="0.25">
      <c r="B26" s="69"/>
      <c r="C26" s="70"/>
      <c r="D26" s="71"/>
      <c r="E26" s="24"/>
      <c r="F26" s="24"/>
      <c r="G26" s="24"/>
      <c r="H26" s="24"/>
      <c r="I26" s="24"/>
      <c r="J26" s="24"/>
      <c r="K26" s="24"/>
      <c r="L26" s="24"/>
      <c r="M26" s="24"/>
      <c r="N26" s="24"/>
      <c r="O26" s="24"/>
      <c r="P26" s="24"/>
      <c r="Q26" s="24"/>
      <c r="R26" s="24"/>
      <c r="S26" s="24"/>
      <c r="T26" s="24"/>
      <c r="U26" s="70"/>
      <c r="V26" s="70"/>
      <c r="W26" s="24"/>
      <c r="X26" s="24"/>
      <c r="Y26" s="24"/>
      <c r="Z26" s="69"/>
      <c r="AA26" s="23"/>
      <c r="AB26" s="24"/>
      <c r="AC26" s="24"/>
      <c r="AD26" s="24"/>
      <c r="AE26" s="24"/>
      <c r="AF26" s="23"/>
      <c r="AG26" s="23"/>
      <c r="AH26" s="23"/>
      <c r="AI26" s="24"/>
      <c r="AJ26" s="24"/>
      <c r="AK26" s="70"/>
      <c r="AL26" s="59"/>
      <c r="AM26" s="59"/>
      <c r="AN26" s="59"/>
      <c r="AO26" s="59"/>
      <c r="AP26" s="70"/>
      <c r="AQ26" s="70"/>
      <c r="AR26" s="23"/>
      <c r="AS26" s="23"/>
      <c r="AT26" s="23"/>
      <c r="BE26" s="115"/>
      <c r="BK26" s="23"/>
    </row>
    <row r="27" spans="2:63" s="72" customFormat="1" ht="14.1" customHeight="1" x14ac:dyDescent="0.25">
      <c r="B27" s="69"/>
      <c r="C27" s="70"/>
      <c r="D27" s="71"/>
      <c r="E27" s="24"/>
      <c r="F27" s="24"/>
      <c r="G27" s="24"/>
      <c r="H27" s="24"/>
      <c r="I27" s="24"/>
      <c r="J27" s="24"/>
      <c r="K27" s="24"/>
      <c r="L27" s="24"/>
      <c r="M27" s="24"/>
      <c r="N27" s="24"/>
      <c r="O27" s="24"/>
      <c r="P27" s="24"/>
      <c r="Q27" s="24"/>
      <c r="R27" s="24"/>
      <c r="S27" s="24"/>
      <c r="T27" s="24"/>
      <c r="U27" s="70"/>
      <c r="V27" s="70"/>
      <c r="W27" s="24"/>
      <c r="X27" s="24"/>
      <c r="Y27" s="24"/>
      <c r="Z27" s="69"/>
      <c r="AA27" s="23"/>
      <c r="AB27" s="24"/>
      <c r="AC27" s="24"/>
      <c r="AD27" s="24"/>
      <c r="AE27" s="24"/>
      <c r="AF27" s="23"/>
      <c r="AG27" s="23"/>
      <c r="AH27" s="23"/>
      <c r="AI27" s="24"/>
      <c r="AJ27" s="24"/>
      <c r="AK27" s="70"/>
      <c r="AL27" s="59"/>
      <c r="AM27" s="59"/>
      <c r="AN27" s="59"/>
      <c r="AO27" s="59"/>
      <c r="AP27" s="70"/>
      <c r="AQ27" s="70"/>
      <c r="AR27" s="23"/>
      <c r="AS27" s="23"/>
      <c r="AT27" s="23"/>
      <c r="BE27" s="115"/>
      <c r="BK27" s="23"/>
    </row>
    <row r="28" spans="2:63" s="72" customFormat="1" ht="11.85" customHeight="1" x14ac:dyDescent="0.25">
      <c r="B28" s="69"/>
      <c r="C28" s="138"/>
      <c r="D28" s="71"/>
      <c r="E28" s="24"/>
      <c r="F28" s="24"/>
      <c r="G28" s="24"/>
      <c r="H28" s="24"/>
      <c r="I28" s="24"/>
      <c r="J28" s="24"/>
      <c r="K28" s="24"/>
      <c r="L28" s="24"/>
      <c r="M28" s="24"/>
      <c r="N28" s="24"/>
      <c r="O28" s="24"/>
      <c r="P28" s="24"/>
      <c r="Q28" s="24"/>
      <c r="R28" s="24"/>
      <c r="S28" s="24"/>
      <c r="T28" s="24"/>
      <c r="U28" s="70"/>
      <c r="V28" s="70"/>
      <c r="W28" s="24"/>
      <c r="X28" s="24"/>
      <c r="Y28" s="24"/>
      <c r="Z28" s="69"/>
      <c r="AA28" s="23"/>
      <c r="AB28" s="24"/>
      <c r="AC28" s="24"/>
      <c r="AD28" s="24"/>
      <c r="AE28" s="24"/>
      <c r="AF28" s="23"/>
      <c r="AG28" s="23"/>
      <c r="AH28" s="23"/>
      <c r="AI28" s="24"/>
      <c r="AJ28" s="24"/>
      <c r="AK28" s="70"/>
      <c r="AL28" s="59"/>
      <c r="AM28" s="59"/>
      <c r="AN28" s="59"/>
      <c r="AO28" s="59"/>
      <c r="AP28" s="70"/>
      <c r="AQ28" s="70"/>
      <c r="AR28" s="23"/>
      <c r="AS28" s="23"/>
      <c r="AT28" s="23"/>
      <c r="BK28" s="23"/>
    </row>
    <row r="29" spans="2:63" s="72" customFormat="1" ht="11.85" customHeight="1" x14ac:dyDescent="0.25">
      <c r="B29" s="69"/>
      <c r="C29" s="70"/>
      <c r="D29" s="71"/>
      <c r="E29" s="24"/>
      <c r="F29" s="24"/>
      <c r="G29" s="24"/>
      <c r="H29" s="24"/>
      <c r="I29" s="24"/>
      <c r="J29" s="24"/>
      <c r="K29" s="24"/>
      <c r="L29" s="24"/>
      <c r="M29" s="139"/>
      <c r="N29" s="24"/>
      <c r="O29" s="24"/>
      <c r="P29" s="24"/>
      <c r="Q29" s="24"/>
      <c r="R29" s="24"/>
      <c r="S29" s="24"/>
      <c r="T29" s="24"/>
      <c r="U29" s="70"/>
      <c r="V29" s="70"/>
      <c r="W29" s="24"/>
      <c r="X29" s="24"/>
      <c r="Y29" s="24"/>
      <c r="Z29" s="69"/>
      <c r="AA29" s="23"/>
      <c r="AB29" s="24"/>
      <c r="AC29" s="24"/>
      <c r="AD29" s="24"/>
      <c r="AE29" s="24"/>
      <c r="AF29" s="23"/>
      <c r="AG29" s="23"/>
      <c r="AH29" s="23"/>
      <c r="AI29" s="24"/>
      <c r="AJ29" s="24"/>
      <c r="AK29" s="70"/>
      <c r="AL29" s="59"/>
      <c r="AM29" s="59"/>
      <c r="AN29" s="59"/>
      <c r="AO29" s="59"/>
      <c r="AP29" s="70"/>
      <c r="AQ29" s="70"/>
      <c r="AR29" s="23"/>
      <c r="AS29" s="23"/>
      <c r="AT29" s="23"/>
      <c r="BK29" s="23"/>
    </row>
    <row r="30" spans="2:63" s="72" customFormat="1" ht="11.85" customHeight="1" x14ac:dyDescent="0.25">
      <c r="B30" s="69"/>
      <c r="C30" s="70"/>
      <c r="D30" s="71"/>
      <c r="E30" s="24"/>
      <c r="F30" s="24"/>
      <c r="G30" s="24"/>
      <c r="H30" s="24"/>
      <c r="I30" s="24"/>
      <c r="J30" s="24"/>
      <c r="K30" s="24"/>
      <c r="L30" s="24"/>
      <c r="M30" s="24"/>
      <c r="N30" s="24"/>
      <c r="O30" s="24"/>
      <c r="P30" s="24"/>
      <c r="Q30" s="24"/>
      <c r="R30" s="24"/>
      <c r="S30" s="24"/>
      <c r="T30" s="24"/>
      <c r="U30" s="70"/>
      <c r="V30" s="70"/>
      <c r="W30" s="24"/>
      <c r="X30" s="24"/>
      <c r="Y30" s="24"/>
      <c r="Z30" s="69"/>
      <c r="AA30" s="23"/>
      <c r="AB30" s="24"/>
      <c r="AC30" s="24"/>
      <c r="AD30" s="24"/>
      <c r="AE30" s="24"/>
      <c r="AF30" s="23"/>
      <c r="AG30" s="23"/>
      <c r="AH30" s="23"/>
      <c r="AI30" s="24"/>
      <c r="AJ30" s="24"/>
      <c r="AK30" s="70"/>
      <c r="AL30" s="59"/>
      <c r="AM30" s="59"/>
      <c r="AN30" s="59"/>
      <c r="AO30" s="59"/>
      <c r="AP30" s="70"/>
      <c r="AQ30" s="70"/>
      <c r="AR30" s="23"/>
      <c r="AS30" s="23"/>
      <c r="AT30" s="23"/>
      <c r="BK30" s="23"/>
    </row>
    <row r="31" spans="2:63" s="72" customFormat="1" ht="11.85" customHeight="1" x14ac:dyDescent="0.25">
      <c r="B31" s="69"/>
      <c r="C31" s="70"/>
      <c r="D31" s="71"/>
      <c r="E31" s="24"/>
      <c r="F31" s="24"/>
      <c r="G31" s="24"/>
      <c r="H31" s="24"/>
      <c r="I31" s="24"/>
      <c r="J31" s="24"/>
      <c r="K31" s="24"/>
      <c r="L31" s="24"/>
      <c r="M31" s="24"/>
      <c r="N31" s="24"/>
      <c r="O31" s="24"/>
      <c r="P31" s="24"/>
      <c r="Q31" s="24"/>
      <c r="R31" s="24"/>
      <c r="S31" s="24"/>
      <c r="T31" s="24"/>
      <c r="U31" s="70"/>
      <c r="V31" s="70"/>
      <c r="W31" s="24"/>
      <c r="X31" s="24"/>
      <c r="Y31" s="24"/>
      <c r="Z31" s="69"/>
      <c r="AA31" s="23"/>
      <c r="AB31" s="24"/>
      <c r="AC31" s="24"/>
      <c r="AD31" s="24"/>
      <c r="AE31" s="24"/>
      <c r="AF31" s="23"/>
      <c r="AG31" s="23"/>
      <c r="AH31" s="23"/>
      <c r="AI31" s="24"/>
      <c r="AJ31" s="24"/>
      <c r="AK31" s="70"/>
      <c r="AL31" s="59"/>
      <c r="AM31" s="59"/>
      <c r="AN31" s="59"/>
      <c r="AO31" s="59"/>
      <c r="AP31" s="70"/>
      <c r="AQ31" s="70"/>
      <c r="AR31" s="23"/>
      <c r="AS31" s="23"/>
      <c r="AT31" s="23"/>
      <c r="BK31" s="23"/>
    </row>
    <row r="32" spans="2:63" s="72" customFormat="1" ht="11.85" customHeight="1" x14ac:dyDescent="0.25">
      <c r="B32" s="69"/>
      <c r="C32" s="70"/>
      <c r="D32" s="71"/>
      <c r="E32" s="24"/>
      <c r="F32" s="24"/>
      <c r="G32" s="24"/>
      <c r="H32" s="24"/>
      <c r="I32" s="24"/>
      <c r="J32" s="24"/>
      <c r="K32" s="24"/>
      <c r="L32" s="24"/>
      <c r="M32" s="24"/>
      <c r="N32" s="24"/>
      <c r="O32" s="24"/>
      <c r="P32" s="24"/>
      <c r="Q32" s="24"/>
      <c r="R32" s="24"/>
      <c r="S32" s="24"/>
      <c r="T32" s="24"/>
      <c r="U32" s="70"/>
      <c r="V32" s="70"/>
      <c r="W32" s="24"/>
      <c r="X32" s="24"/>
      <c r="Y32" s="24"/>
      <c r="Z32" s="69"/>
      <c r="AA32" s="23"/>
      <c r="AB32" s="24"/>
      <c r="AC32" s="24"/>
      <c r="AD32" s="24"/>
      <c r="AE32" s="24"/>
      <c r="AF32" s="23"/>
      <c r="AG32" s="23"/>
      <c r="AH32" s="23"/>
      <c r="AI32" s="24"/>
      <c r="AJ32" s="24"/>
      <c r="AK32" s="70"/>
      <c r="AL32" s="59"/>
      <c r="AM32" s="59"/>
      <c r="AN32" s="59"/>
      <c r="AO32" s="59"/>
      <c r="AP32" s="70"/>
      <c r="AQ32" s="70"/>
      <c r="AR32" s="23"/>
      <c r="AS32" s="23"/>
      <c r="AT32" s="23"/>
      <c r="BK32" s="23"/>
    </row>
    <row r="33" spans="2:63" s="72" customFormat="1" ht="12.6" customHeight="1" x14ac:dyDescent="0.25">
      <c r="B33" s="69"/>
      <c r="C33" s="70"/>
      <c r="D33" s="71"/>
      <c r="E33" s="24"/>
      <c r="F33" s="24"/>
      <c r="G33" s="24"/>
      <c r="H33" s="24"/>
      <c r="I33" s="24"/>
      <c r="J33" s="24"/>
      <c r="K33" s="24"/>
      <c r="L33" s="24"/>
      <c r="M33" s="24"/>
      <c r="N33" s="24"/>
      <c r="O33" s="24"/>
      <c r="P33" s="24"/>
      <c r="Q33" s="24"/>
      <c r="R33" s="24"/>
      <c r="S33" s="24"/>
      <c r="T33" s="24"/>
      <c r="U33" s="70"/>
      <c r="V33" s="70"/>
      <c r="W33" s="24"/>
      <c r="X33" s="24"/>
      <c r="Y33" s="24"/>
      <c r="Z33" s="69"/>
      <c r="AA33" s="23"/>
      <c r="AB33" s="24"/>
      <c r="AC33" s="24"/>
      <c r="AD33" s="24"/>
      <c r="AE33" s="24"/>
      <c r="AF33" s="23"/>
      <c r="AG33" s="23"/>
      <c r="AH33" s="23"/>
      <c r="AI33" s="24"/>
      <c r="AJ33" s="24"/>
      <c r="AK33" s="70"/>
      <c r="AL33" s="59"/>
      <c r="AM33" s="59"/>
      <c r="AN33" s="59"/>
      <c r="AO33" s="59"/>
      <c r="AP33" s="70"/>
      <c r="AQ33" s="70"/>
      <c r="AR33" s="23"/>
      <c r="AS33" s="23"/>
      <c r="AT33" s="23"/>
      <c r="BK33" s="23"/>
    </row>
    <row r="34" spans="2:63" s="72" customFormat="1" ht="12.6" customHeight="1" x14ac:dyDescent="0.25">
      <c r="B34" s="69"/>
      <c r="C34" s="70"/>
      <c r="D34" s="71"/>
      <c r="E34" s="24"/>
      <c r="F34" s="24"/>
      <c r="G34" s="24"/>
      <c r="H34" s="24"/>
      <c r="I34" s="24"/>
      <c r="J34" s="24"/>
      <c r="K34" s="24"/>
      <c r="L34" s="24"/>
      <c r="M34" s="24"/>
      <c r="N34" s="24"/>
      <c r="O34" s="24"/>
      <c r="P34" s="24"/>
      <c r="Q34" s="24"/>
      <c r="R34" s="24"/>
      <c r="S34" s="24"/>
      <c r="T34" s="24"/>
      <c r="U34" s="70"/>
      <c r="V34" s="70"/>
      <c r="W34" s="24"/>
      <c r="X34" s="24"/>
      <c r="Y34" s="24"/>
      <c r="Z34" s="69"/>
      <c r="AA34" s="23"/>
      <c r="AB34" s="24"/>
      <c r="AC34" s="24"/>
      <c r="AD34" s="24"/>
      <c r="AE34" s="24"/>
      <c r="AF34" s="23"/>
      <c r="AG34" s="23"/>
      <c r="AH34" s="23"/>
      <c r="AI34" s="24"/>
      <c r="AJ34" s="24"/>
      <c r="AK34" s="70"/>
      <c r="AL34" s="59"/>
      <c r="AM34" s="59"/>
      <c r="AN34" s="59"/>
      <c r="AO34" s="59"/>
      <c r="AP34" s="70"/>
      <c r="AQ34" s="70"/>
      <c r="AR34" s="23"/>
      <c r="AS34" s="23"/>
      <c r="AT34" s="23"/>
      <c r="BK34" s="23"/>
    </row>
    <row r="35" spans="2:63" s="72" customFormat="1" ht="11.85" customHeight="1" x14ac:dyDescent="0.25">
      <c r="B35" s="69"/>
      <c r="C35" s="70"/>
      <c r="D35" s="71"/>
      <c r="E35" s="24"/>
      <c r="F35" s="24"/>
      <c r="G35" s="24"/>
      <c r="H35" s="24"/>
      <c r="I35" s="24"/>
      <c r="J35" s="24"/>
      <c r="K35" s="24"/>
      <c r="L35" s="24"/>
      <c r="M35" s="24"/>
      <c r="N35" s="24"/>
      <c r="O35" s="24"/>
      <c r="P35" s="24"/>
      <c r="Q35" s="24"/>
      <c r="R35" s="24"/>
      <c r="S35" s="24"/>
      <c r="T35" s="24"/>
      <c r="U35" s="70"/>
      <c r="V35" s="70"/>
      <c r="W35" s="24"/>
      <c r="X35" s="24"/>
      <c r="Y35" s="24"/>
      <c r="Z35" s="69"/>
      <c r="AA35" s="23"/>
      <c r="AB35" s="24"/>
      <c r="AC35" s="24"/>
      <c r="AD35" s="24"/>
      <c r="AE35" s="24"/>
      <c r="AF35" s="23"/>
      <c r="AG35" s="23"/>
      <c r="AH35" s="23"/>
      <c r="AI35" s="24"/>
      <c r="AJ35" s="24"/>
      <c r="AK35" s="70"/>
      <c r="AL35" s="59"/>
      <c r="AM35" s="59"/>
      <c r="AN35" s="59"/>
      <c r="AO35" s="59"/>
      <c r="AP35" s="70"/>
      <c r="AQ35" s="70"/>
      <c r="AR35" s="23"/>
      <c r="AS35" s="23"/>
      <c r="AT35" s="23"/>
      <c r="BK35" s="23"/>
    </row>
    <row r="36" spans="2:63" s="72" customFormat="1" ht="11.85" customHeight="1" x14ac:dyDescent="0.25">
      <c r="B36" s="69"/>
      <c r="C36" s="70"/>
      <c r="D36" s="71"/>
      <c r="E36" s="24"/>
      <c r="F36" s="24"/>
      <c r="G36" s="24"/>
      <c r="H36" s="24"/>
      <c r="I36" s="24"/>
      <c r="J36" s="24"/>
      <c r="K36" s="24"/>
      <c r="L36" s="24"/>
      <c r="M36" s="24"/>
      <c r="N36" s="24"/>
      <c r="O36" s="24"/>
      <c r="P36" s="24"/>
      <c r="Q36" s="24"/>
      <c r="R36" s="24"/>
      <c r="S36" s="24"/>
      <c r="T36" s="24"/>
      <c r="U36" s="70"/>
      <c r="V36" s="70"/>
      <c r="W36" s="24"/>
      <c r="X36" s="24"/>
      <c r="Y36" s="24"/>
      <c r="Z36" s="69"/>
      <c r="AA36" s="23"/>
      <c r="AB36" s="24"/>
      <c r="AC36" s="24"/>
      <c r="AD36" s="24"/>
      <c r="AE36" s="24"/>
      <c r="AF36" s="23"/>
      <c r="AG36" s="23"/>
      <c r="AH36" s="23"/>
      <c r="AI36" s="24"/>
      <c r="AJ36" s="24"/>
      <c r="AK36" s="70"/>
      <c r="AL36" s="59"/>
      <c r="AM36" s="59"/>
      <c r="AN36" s="59"/>
      <c r="AO36" s="59"/>
      <c r="AP36" s="70"/>
      <c r="AQ36" s="70"/>
      <c r="AR36" s="23"/>
      <c r="AS36" s="23"/>
      <c r="AT36" s="23"/>
      <c r="BK36" s="23"/>
    </row>
    <row r="37" spans="2:63" s="72" customFormat="1" ht="14.1" customHeight="1" x14ac:dyDescent="0.25">
      <c r="C37" s="59"/>
      <c r="D37" s="23"/>
      <c r="E37" s="23"/>
      <c r="F37" s="23"/>
      <c r="G37" s="23"/>
      <c r="H37" s="23"/>
      <c r="I37" s="23"/>
      <c r="J37" s="23"/>
      <c r="K37" s="23"/>
      <c r="L37" s="23"/>
      <c r="M37" s="23"/>
      <c r="N37" s="23"/>
      <c r="O37" s="23"/>
      <c r="P37" s="23"/>
      <c r="Q37" s="23"/>
      <c r="R37" s="23"/>
      <c r="S37" s="23"/>
      <c r="T37" s="23"/>
      <c r="U37" s="59"/>
      <c r="V37" s="59"/>
      <c r="W37" s="23"/>
      <c r="X37" s="23"/>
      <c r="Y37" s="23"/>
      <c r="Z37" s="69"/>
      <c r="AA37" s="23"/>
      <c r="AB37" s="24"/>
      <c r="AC37" s="24"/>
      <c r="AD37" s="24"/>
      <c r="AE37" s="24"/>
      <c r="AF37" s="23"/>
      <c r="AG37" s="23"/>
      <c r="AH37" s="23"/>
      <c r="AI37" s="24"/>
      <c r="AJ37" s="24"/>
      <c r="AK37" s="70"/>
      <c r="AL37" s="59"/>
      <c r="AM37" s="59"/>
      <c r="AN37" s="59"/>
      <c r="AO37" s="59"/>
      <c r="AP37" s="70"/>
      <c r="AQ37" s="70"/>
      <c r="AR37" s="23"/>
      <c r="AS37" s="23"/>
      <c r="AT37" s="23"/>
      <c r="BK37" s="23"/>
    </row>
    <row r="38" spans="2:63" s="72" customFormat="1" ht="11.85" customHeight="1" x14ac:dyDescent="0.25">
      <c r="C38" s="59"/>
      <c r="D38" s="23"/>
      <c r="E38" s="23"/>
      <c r="F38" s="23"/>
      <c r="G38" s="23"/>
      <c r="H38" s="23"/>
      <c r="I38" s="23"/>
      <c r="J38" s="23"/>
      <c r="K38" s="23"/>
      <c r="L38" s="23"/>
      <c r="M38" s="23"/>
      <c r="N38" s="23"/>
      <c r="O38" s="23"/>
      <c r="P38" s="23"/>
      <c r="Q38" s="23"/>
      <c r="R38" s="23"/>
      <c r="S38" s="23"/>
      <c r="T38" s="23"/>
      <c r="U38" s="59"/>
      <c r="V38" s="59"/>
      <c r="W38" s="23"/>
      <c r="X38" s="23"/>
      <c r="Y38" s="23"/>
      <c r="Z38" s="69"/>
      <c r="AA38" s="23"/>
      <c r="AB38" s="24"/>
      <c r="AC38" s="24"/>
      <c r="AD38" s="24"/>
      <c r="AE38" s="24"/>
      <c r="AF38" s="23"/>
      <c r="AG38" s="23"/>
      <c r="AH38" s="23"/>
      <c r="AI38" s="24"/>
      <c r="AJ38" s="24"/>
      <c r="AK38" s="70"/>
      <c r="AL38" s="59"/>
      <c r="AM38" s="59"/>
      <c r="AN38" s="59"/>
      <c r="AO38" s="59"/>
      <c r="AP38" s="70"/>
      <c r="AQ38" s="70"/>
      <c r="AR38" s="23"/>
      <c r="AS38" s="23"/>
      <c r="AT38" s="23"/>
      <c r="BK38" s="23"/>
    </row>
    <row r="39" spans="2:63" s="72" customFormat="1" ht="11.85" customHeight="1" x14ac:dyDescent="0.25">
      <c r="C39" s="59"/>
      <c r="D39" s="23"/>
      <c r="E39" s="23"/>
      <c r="F39" s="23"/>
      <c r="G39" s="23"/>
      <c r="H39" s="23"/>
      <c r="I39" s="23"/>
      <c r="J39" s="23"/>
      <c r="K39" s="23"/>
      <c r="L39" s="23"/>
      <c r="M39" s="23"/>
      <c r="N39" s="23"/>
      <c r="O39" s="23"/>
      <c r="P39" s="23"/>
      <c r="Q39" s="23"/>
      <c r="R39" s="23"/>
      <c r="S39" s="23"/>
      <c r="T39" s="23"/>
      <c r="U39" s="59"/>
      <c r="V39" s="59"/>
      <c r="W39" s="23"/>
      <c r="X39" s="23"/>
      <c r="Y39" s="23"/>
      <c r="Z39" s="69"/>
      <c r="AA39" s="23"/>
      <c r="AB39" s="24"/>
      <c r="AC39" s="24"/>
      <c r="AD39" s="24"/>
      <c r="AE39" s="24"/>
      <c r="AF39" s="23"/>
      <c r="AG39" s="23"/>
      <c r="AH39" s="23"/>
      <c r="AI39" s="24"/>
      <c r="AJ39" s="24"/>
      <c r="AK39" s="70"/>
      <c r="AL39" s="59"/>
      <c r="AM39" s="59"/>
      <c r="AN39" s="59"/>
      <c r="AO39" s="59"/>
      <c r="AP39" s="70"/>
      <c r="AQ39" s="70"/>
      <c r="AR39" s="23"/>
      <c r="AS39" s="23"/>
      <c r="AT39" s="23"/>
      <c r="BK39" s="23"/>
    </row>
    <row r="40" spans="2:63" s="72" customFormat="1" ht="11.85" customHeight="1" x14ac:dyDescent="0.25">
      <c r="C40" s="59"/>
      <c r="D40" s="23"/>
      <c r="E40" s="23"/>
      <c r="F40" s="23"/>
      <c r="G40" s="23"/>
      <c r="H40" s="23"/>
      <c r="I40" s="23"/>
      <c r="J40" s="23"/>
      <c r="K40" s="23"/>
      <c r="L40" s="23"/>
      <c r="M40" s="23"/>
      <c r="N40" s="23"/>
      <c r="O40" s="23"/>
      <c r="P40" s="23"/>
      <c r="Q40" s="23"/>
      <c r="R40" s="23"/>
      <c r="S40" s="23"/>
      <c r="T40" s="23"/>
      <c r="U40" s="59"/>
      <c r="V40" s="59"/>
      <c r="W40" s="23"/>
      <c r="X40" s="23"/>
      <c r="Y40" s="23"/>
      <c r="Z40" s="69"/>
      <c r="AA40" s="23"/>
      <c r="AB40" s="24"/>
      <c r="AC40" s="24"/>
      <c r="AD40" s="24"/>
      <c r="AE40" s="24"/>
      <c r="AF40" s="23"/>
      <c r="AG40" s="23"/>
      <c r="AH40" s="23"/>
      <c r="AI40" s="24"/>
      <c r="AJ40" s="24"/>
      <c r="AK40" s="70"/>
      <c r="AL40" s="59"/>
      <c r="AM40" s="59"/>
      <c r="AN40" s="59"/>
      <c r="AO40" s="59"/>
      <c r="AP40" s="70"/>
      <c r="AQ40" s="70"/>
      <c r="AR40" s="23"/>
      <c r="AS40" s="23"/>
      <c r="AT40" s="23"/>
      <c r="BK40" s="23"/>
    </row>
  </sheetData>
  <sheetProtection selectLockedCells="1" selectUnlockedCells="1"/>
  <mergeCells count="55">
    <mergeCell ref="AT11:AT12"/>
    <mergeCell ref="AU11:AX11"/>
    <mergeCell ref="AY11:BB11"/>
    <mergeCell ref="BC11:BF11"/>
    <mergeCell ref="BG11:BJ11"/>
    <mergeCell ref="AF11:AH11"/>
    <mergeCell ref="AI11:AI12"/>
    <mergeCell ref="AJ11:AJ12"/>
    <mergeCell ref="AK11:AQ11"/>
    <mergeCell ref="AR11:AR12"/>
    <mergeCell ref="AA11:AA12"/>
    <mergeCell ref="AB11:AB12"/>
    <mergeCell ref="AC11:AC12"/>
    <mergeCell ref="AD11:AD12"/>
    <mergeCell ref="AE11:AE12"/>
    <mergeCell ref="B9:AT9"/>
    <mergeCell ref="AU9:BJ9"/>
    <mergeCell ref="X11:Y11"/>
    <mergeCell ref="B11:B12"/>
    <mergeCell ref="C11:C12"/>
    <mergeCell ref="D11:D12"/>
    <mergeCell ref="E11:G11"/>
    <mergeCell ref="H11:J11"/>
    <mergeCell ref="K11:M11"/>
    <mergeCell ref="N11:P11"/>
    <mergeCell ref="Q11:S11"/>
    <mergeCell ref="U11:U12"/>
    <mergeCell ref="V11:V12"/>
    <mergeCell ref="W11:W12"/>
    <mergeCell ref="AS11:AS12"/>
    <mergeCell ref="Z11:Z12"/>
    <mergeCell ref="B10:D10"/>
    <mergeCell ref="E10:T10"/>
    <mergeCell ref="U10:AT10"/>
    <mergeCell ref="AU10:BJ10"/>
    <mergeCell ref="R5:AI6"/>
    <mergeCell ref="AJ5:AU6"/>
    <mergeCell ref="B7:C7"/>
    <mergeCell ref="D7:Z7"/>
    <mergeCell ref="AA7:AB7"/>
    <mergeCell ref="AC7:AJ7"/>
    <mergeCell ref="AK7:AL7"/>
    <mergeCell ref="AM7:AT7"/>
    <mergeCell ref="AU7:BJ8"/>
    <mergeCell ref="B8:C8"/>
    <mergeCell ref="D8:AL8"/>
    <mergeCell ref="AN8:AT8"/>
    <mergeCell ref="B2:B5"/>
    <mergeCell ref="AV6:BJ6"/>
    <mergeCell ref="C5:Q6"/>
    <mergeCell ref="R2:AI4"/>
    <mergeCell ref="AJ2:AU2"/>
    <mergeCell ref="AJ3:AU3"/>
    <mergeCell ref="AJ4:AU4"/>
    <mergeCell ref="C2:Q4"/>
  </mergeCells>
  <dataValidations count="11">
    <dataValidation allowBlank="1" showInputMessage="1" showErrorMessage="1" errorTitle="Error de Selección" error="Seleccionar de la lista desplegable únicamente " sqref="C15:C16 V15:V16"/>
    <dataValidation type="list" operator="equal" allowBlank="1" showErrorMessage="1" sqref="AP18:AQ40">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Z18:Z40">
      <formula1>"Eficacia,Eficiencia,Efectividad,"</formula1>
      <formula2>0</formula2>
    </dataValidation>
    <dataValidation operator="equal" allowBlank="1" showErrorMessage="1" sqref="AK7">
      <formula1>0</formula1>
      <formula2>0</formula2>
    </dataValidation>
    <dataValidation type="list" operator="equal" allowBlank="1" showErrorMessage="1" sqref="AK18:AK40">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operator="equal" allowBlank="1" showErrorMessage="1" sqref="AB13:AB40">
      <formula1>"Alcaldía Local,Central,Sectorial,"</formula1>
      <formula2>0</formula2>
    </dataValidation>
    <dataValidation type="list" operator="equal" allowBlank="1" showErrorMessage="1" sqref="AC13:AC40">
      <formula1>"Coeficiente,Índice o razón,Porcentaje,Tasa,Valor absoluto"</formula1>
      <formula2>0</formula2>
    </dataValidation>
    <dataValidation type="list" operator="equal" allowBlank="1" showErrorMessage="1" sqref="AD13:AD40">
      <formula1>"Diario,Semanal,Mensual,Bimestral ,Trimestral,Semestral ,Anual"</formula1>
      <formula2>0</formula2>
    </dataValidation>
    <dataValidation type="list" operator="equal" allowBlank="1" showErrorMessage="1" sqref="AE13:AE40">
      <formula1>"Alta ,Media ,Baja"</formula1>
      <formula2>0</formula2>
    </dataValidation>
    <dataValidation type="list" operator="equal" allowBlank="1" showErrorMessage="1" sqref="AI13:AI40">
      <formula1>"Gestión"</formula1>
      <formula2>0</formula2>
    </dataValidation>
    <dataValidation type="list" operator="equal" allowBlank="1" showErrorMessage="1" sqref="AJ13:AJ40">
      <formula1>",Distrital ,Dsitrital-Rural ,Distrital- Urbano,Entidad ,Localidad,UPZ,Departamental,Regional,Nacional"</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'D:\AAA SDSCJ CPAD\OAP\POA\[1.6 Matriz Contexto Estrégico C4 19-01-22.xlsx]datos'!#REF!</xm:f>
          </x14:formula1>
          <xm:sqref>AO13:AO17 AK13:AK17</xm:sqref>
        </x14:dataValidation>
        <x14:dataValidation type="list" operator="equal" allowBlank="1" showErrorMessage="1">
          <x14:formula1>
            <xm:f>'D:\AAA SDSCJ CPAD\OAP\POA\[1.6 Matriz Contexto Estrégico C4 19-01-22.xlsx]datos'!#REF!</xm:f>
          </x14:formula1>
          <xm:sqref>AP13:AQ17</xm:sqref>
        </x14:dataValidation>
        <x14:dataValidation type="list" allowBlank="1" showInputMessage="1" showErrorMessage="1">
          <x14:formula1>
            <xm:f>'C:\Users\luis.arias\Downloads\[F-DS-524_V.xlsx]datos'!#REF!</xm:f>
          </x14:formula1>
          <xm:sqref>AM7:AT7</xm:sqref>
        </x14:dataValidation>
        <x14:dataValidation type="list" errorStyle="information" operator="equal" showInputMessage="1" showErrorMessage="1" prompt="Escoja el Proceso del Menú desplegable">
          <x14:formula1>
            <xm:f>'C:\Users\luis.arias\Downloads\[F-DS-524_V.xlsx]datos'!#REF!</xm:f>
          </x14:formula1>
          <xm:sqref>D7:Z7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64D2EBFBACC4BC42B0C6063573E4A8C4" ma:contentTypeVersion="15" ma:contentTypeDescription="Crear nuevo documento." ma:contentTypeScope="" ma:versionID="0276f98f105a3647e96b23563fec7ada">
  <xsd:schema xmlns:xsd="http://www.w3.org/2001/XMLSchema" xmlns:xs="http://www.w3.org/2001/XMLSchema" xmlns:p="http://schemas.microsoft.com/office/2006/metadata/properties" xmlns:ns1="http://schemas.microsoft.com/sharepoint/v3" xmlns:ns2="954f3693-2a6f-4e84-bdd5-9ed64d0d3018" xmlns:ns3="95222908-3492-4fb1-8c0b-2d69d8b95be4" targetNamespace="http://schemas.microsoft.com/office/2006/metadata/properties" ma:root="true" ma:fieldsID="edce082898fd57964e009d0fcdb5193b" ns1:_="" ns2:_="" ns3:_="">
    <xsd:import namespace="http://schemas.microsoft.com/sharepoint/v3"/>
    <xsd:import namespace="954f3693-2a6f-4e84-bdd5-9ed64d0d3018"/>
    <xsd:import namespace="95222908-3492-4fb1-8c0b-2d69d8b95be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4f3693-2a6f-4e84-bdd5-9ed64d0d30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5222908-3492-4fb1-8c0b-2d69d8b95be4"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F71B13F2-84C2-4F09-AFEC-5E00C66C3259}">
  <ds:schemaRefs>
    <ds:schemaRef ds:uri="http://schemas.microsoft.com/sharepoint/v3/contenttype/forms"/>
  </ds:schemaRefs>
</ds:datastoreItem>
</file>

<file path=customXml/itemProps2.xml><?xml version="1.0" encoding="utf-8"?>
<ds:datastoreItem xmlns:ds="http://schemas.openxmlformats.org/officeDocument/2006/customXml" ds:itemID="{7D3095BF-02FA-4360-8D8F-1415F84448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54f3693-2a6f-4e84-bdd5-9ed64d0d3018"/>
    <ds:schemaRef ds:uri="95222908-3492-4fb1-8c0b-2d69d8b95b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55F669-8C02-4A8A-9670-D3F18AF2056A}">
  <ds:schemaRefs>
    <ds:schemaRef ds:uri="http://schemas.microsoft.com/office/2006/metadata/properties"/>
    <ds:schemaRef ds:uri="http://schemas.microsoft.com/office/2006/documentManagement/types"/>
    <ds:schemaRef ds:uri="http://purl.org/dc/terms/"/>
    <ds:schemaRef ds:uri="95222908-3492-4fb1-8c0b-2d69d8b95be4"/>
    <ds:schemaRef ds:uri="http://schemas.microsoft.com/office/infopath/2007/PartnerControls"/>
    <ds:schemaRef ds:uri="http://www.w3.org/XML/1998/namespace"/>
    <ds:schemaRef ds:uri="http://schemas.openxmlformats.org/package/2006/metadata/core-properties"/>
    <ds:schemaRef ds:uri="954f3693-2a6f-4e84-bdd5-9ed64d0d3018"/>
    <ds:schemaRef ds:uri="http://schemas.microsoft.com/sharepoint/v3"/>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26</vt:i4>
      </vt:variant>
      <vt:variant>
        <vt:lpstr>Rangos con nombre</vt:lpstr>
      </vt:variant>
      <vt:variant>
        <vt:i4>32</vt:i4>
      </vt:variant>
    </vt:vector>
  </HeadingPairs>
  <TitlesOfParts>
    <vt:vector size="58" baseType="lpstr">
      <vt:lpstr>Plan Acción</vt:lpstr>
      <vt:lpstr>Misión Visión </vt:lpstr>
      <vt:lpstr>Índice</vt:lpstr>
      <vt:lpstr>Planeación</vt:lpstr>
      <vt:lpstr>Comunicaciones</vt:lpstr>
      <vt:lpstr>Control Interno</vt:lpstr>
      <vt:lpstr>Control Disciplinario Interno</vt:lpstr>
      <vt:lpstr>Estudios Estratégicos</vt:lpstr>
      <vt:lpstr>C4</vt:lpstr>
      <vt:lpstr>Sub Seguridad Convivencia</vt:lpstr>
      <vt:lpstr>D. Prevención</vt:lpstr>
      <vt:lpstr>D. Seguridad</vt:lpstr>
      <vt:lpstr>Sub Acceso Justicia</vt:lpstr>
      <vt:lpstr>D. Acceso Justicia</vt:lpstr>
      <vt:lpstr>D. Responsabilidad Penal Adoles</vt:lpstr>
      <vt:lpstr>Cárcel Distrital</vt:lpstr>
      <vt:lpstr>Sub Inversiones Fortalecimiento</vt:lpstr>
      <vt:lpstr>Dir. Técnica</vt:lpstr>
      <vt:lpstr>D.Operaciones Fortalecimien</vt:lpstr>
      <vt:lpstr>D Bienes SCAJ</vt:lpstr>
      <vt:lpstr>Sub Gestión Institucional</vt:lpstr>
      <vt:lpstr>D TIC</vt:lpstr>
      <vt:lpstr>DGH</vt:lpstr>
      <vt:lpstr>D. Jurídica Contratos</vt:lpstr>
      <vt:lpstr>D.Recursos Físicos Documental</vt:lpstr>
      <vt:lpstr>D. Financiera</vt:lpstr>
      <vt:lpstr>'C4'!Área_de_impresión</vt:lpstr>
      <vt:lpstr>'Cárcel Distrital'!Área_de_impresión</vt:lpstr>
      <vt:lpstr>'Control Disciplinario Interno'!Área_de_impresión</vt:lpstr>
      <vt:lpstr>'Control Interno'!Área_de_impresión</vt:lpstr>
      <vt:lpstr>'D Bienes SCAJ'!Área_de_impresión</vt:lpstr>
      <vt:lpstr>'D TIC'!Área_de_impresión</vt:lpstr>
      <vt:lpstr>'D. Acceso Justicia'!Área_de_impresión</vt:lpstr>
      <vt:lpstr>'D. Responsabilidad Penal Adoles'!Área_de_impresión</vt:lpstr>
      <vt:lpstr>'D.Operaciones Fortalecimien'!Área_de_impresión</vt:lpstr>
      <vt:lpstr>'D.Recursos Físicos Documental'!Área_de_impresión</vt:lpstr>
      <vt:lpstr>DGH!Área_de_impresión</vt:lpstr>
      <vt:lpstr>'Dir. Técnica'!Área_de_impresión</vt:lpstr>
      <vt:lpstr>'Estudios Estratégicos'!Área_de_impresión</vt:lpstr>
      <vt:lpstr>Planeación!Área_de_impresión</vt:lpstr>
      <vt:lpstr>'Sub Acceso Justicia'!Área_de_impresión</vt:lpstr>
      <vt:lpstr>'Sub Gestión Institucional'!Área_de_impresión</vt:lpstr>
      <vt:lpstr>'Sub Inversiones Fortalecimiento'!Área_de_impresión</vt:lpstr>
      <vt:lpstr>'C4'!Títulos_a_imprimir</vt:lpstr>
      <vt:lpstr>'Cárcel Distrital'!Títulos_a_imprimir</vt:lpstr>
      <vt:lpstr>'Control Disciplinario Interno'!Títulos_a_imprimir</vt:lpstr>
      <vt:lpstr>'Control Interno'!Títulos_a_imprimir</vt:lpstr>
      <vt:lpstr>'D Bienes SCAJ'!Títulos_a_imprimir</vt:lpstr>
      <vt:lpstr>'D. Acceso Justicia'!Títulos_a_imprimir</vt:lpstr>
      <vt:lpstr>'D. Responsabilidad Penal Adoles'!Títulos_a_imprimir</vt:lpstr>
      <vt:lpstr>'D.Operaciones Fortalecimien'!Títulos_a_imprimir</vt:lpstr>
      <vt:lpstr>'D.Recursos Físicos Documental'!Títulos_a_imprimir</vt:lpstr>
      <vt:lpstr>DGH!Títulos_a_imprimir</vt:lpstr>
      <vt:lpstr>'Dir. Técnica'!Títulos_a_imprimir</vt:lpstr>
      <vt:lpstr>'Estudios Estratégicos'!Títulos_a_imprimir</vt:lpstr>
      <vt:lpstr>Planeación!Títulos_a_imprimir</vt:lpstr>
      <vt:lpstr>'Sub Acceso Justicia'!Títulos_a_imprimir</vt:lpstr>
      <vt:lpstr>'Sub Inversiones Fortalecimiento'!Títulos_a_imprimir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Claudia Patricia Ardila Díaz</dc:creator>
  <cp:keywords/>
  <dc:description/>
  <cp:lastModifiedBy>carolina sanchez sandino</cp:lastModifiedBy>
  <cp:revision/>
  <dcterms:created xsi:type="dcterms:W3CDTF">2022-01-19T19:42:47Z</dcterms:created>
  <dcterms:modified xsi:type="dcterms:W3CDTF">2022-05-12T16:29:54Z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0x01010064D2EBFBACC4BC42B0C6063573E4A8C4</vt:lpwstr>
  </property>
</Properties>
</file>