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4\PLAN DE ACCIÓN - POA\"/>
    </mc:Choice>
  </mc:AlternateContent>
  <bookViews>
    <workbookView xWindow="0" yWindow="0" windowWidth="28800" windowHeight="117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00" i="1" l="1"/>
  <c r="X100" i="1"/>
  <c r="W100" i="1"/>
  <c r="X99" i="1"/>
  <c r="Y99" i="1" s="1"/>
  <c r="Z99" i="1" s="1"/>
  <c r="W99" i="1"/>
  <c r="X98" i="1"/>
  <c r="Y98" i="1" s="1"/>
  <c r="Z98" i="1" s="1"/>
  <c r="W98" i="1"/>
  <c r="X97" i="1"/>
  <c r="Y97" i="1" s="1"/>
  <c r="Z97" i="1" s="1"/>
  <c r="W97" i="1"/>
  <c r="W96" i="1"/>
  <c r="X96" i="1" s="1"/>
  <c r="Y96" i="1" s="1"/>
  <c r="Z96" i="1" s="1"/>
  <c r="W95" i="1"/>
  <c r="X95" i="1" s="1"/>
  <c r="Y95" i="1" s="1"/>
  <c r="Z95" i="1" s="1"/>
  <c r="W94" i="1"/>
  <c r="X94" i="1" s="1"/>
  <c r="Y94" i="1" s="1"/>
  <c r="Z94" i="1" s="1"/>
  <c r="X93" i="1"/>
  <c r="Y93" i="1" s="1"/>
  <c r="Z93" i="1" s="1"/>
  <c r="W93" i="1"/>
  <c r="W92" i="1"/>
  <c r="X92" i="1" s="1"/>
  <c r="Y92" i="1" s="1"/>
  <c r="Z92" i="1" s="1"/>
  <c r="W91" i="1"/>
  <c r="X91" i="1" s="1"/>
  <c r="Y91" i="1" s="1"/>
  <c r="Z91" i="1" s="1"/>
  <c r="X90" i="1"/>
  <c r="W90" i="1"/>
  <c r="Q90" i="1"/>
  <c r="W89" i="1"/>
  <c r="X89" i="1" s="1"/>
  <c r="Y89" i="1" s="1"/>
  <c r="Z89" i="1" s="1"/>
  <c r="W88" i="1"/>
  <c r="X88" i="1" s="1"/>
  <c r="Y88" i="1" s="1"/>
  <c r="Z88" i="1" s="1"/>
  <c r="W87" i="1"/>
  <c r="X87" i="1" s="1"/>
  <c r="Y87" i="1" s="1"/>
  <c r="Z87" i="1" s="1"/>
  <c r="X86" i="1"/>
  <c r="Y86" i="1" s="1"/>
  <c r="Z86" i="1" s="1"/>
  <c r="W86" i="1"/>
  <c r="X85" i="1"/>
  <c r="Y85" i="1" s="1"/>
  <c r="Z85" i="1" s="1"/>
  <c r="W85" i="1"/>
  <c r="X84" i="1"/>
  <c r="Y84" i="1" s="1"/>
  <c r="Z84" i="1" s="1"/>
  <c r="W84" i="1"/>
  <c r="X83" i="1"/>
  <c r="Y83" i="1" s="1"/>
  <c r="Z83" i="1" s="1"/>
  <c r="W83" i="1"/>
  <c r="X82" i="1"/>
  <c r="Y82" i="1" s="1"/>
  <c r="Z82" i="1" s="1"/>
  <c r="W82" i="1"/>
  <c r="W81" i="1"/>
  <c r="X81" i="1" s="1"/>
  <c r="Y81" i="1" s="1"/>
  <c r="Z81" i="1" s="1"/>
  <c r="T81" i="1"/>
  <c r="Y80" i="1"/>
  <c r="Z80" i="1" s="1"/>
  <c r="X80" i="1"/>
  <c r="W80" i="1"/>
  <c r="X79" i="1"/>
  <c r="Y79" i="1" s="1"/>
  <c r="Z79" i="1" s="1"/>
  <c r="W79" i="1"/>
  <c r="X78" i="1"/>
  <c r="Y78" i="1" s="1"/>
  <c r="Z78" i="1" s="1"/>
  <c r="W78" i="1"/>
  <c r="X77" i="1"/>
  <c r="Y77" i="1" s="1"/>
  <c r="Z77" i="1" s="1"/>
  <c r="W77" i="1"/>
  <c r="Y76" i="1"/>
  <c r="Z76" i="1" s="1"/>
  <c r="X76" i="1"/>
  <c r="W76" i="1"/>
  <c r="X75" i="1"/>
  <c r="Y75" i="1" s="1"/>
  <c r="Z75" i="1" s="1"/>
  <c r="W75" i="1"/>
  <c r="Q75" i="1"/>
  <c r="X74" i="1"/>
  <c r="W74" i="1"/>
  <c r="Q74" i="1"/>
  <c r="X73" i="1"/>
  <c r="W73" i="1"/>
  <c r="Q73" i="1"/>
  <c r="Y72" i="1"/>
  <c r="Z72" i="1" s="1"/>
  <c r="X72" i="1"/>
  <c r="W72" i="1"/>
  <c r="Q72" i="1"/>
  <c r="X71" i="1"/>
  <c r="W71" i="1"/>
  <c r="Q71" i="1"/>
  <c r="X70" i="1"/>
  <c r="Y70" i="1" s="1"/>
  <c r="Z70" i="1" s="1"/>
  <c r="W70" i="1"/>
  <c r="Q70" i="1"/>
  <c r="W69" i="1"/>
  <c r="X69" i="1" s="1"/>
  <c r="Y69" i="1" s="1"/>
  <c r="Z69" i="1" s="1"/>
  <c r="X68" i="1"/>
  <c r="Y68" i="1" s="1"/>
  <c r="Z68" i="1" s="1"/>
  <c r="W68" i="1"/>
  <c r="X67" i="1"/>
  <c r="Y67" i="1" s="1"/>
  <c r="Z67" i="1" s="1"/>
  <c r="W67" i="1"/>
  <c r="W66" i="1"/>
  <c r="X66" i="1" s="1"/>
  <c r="Y66" i="1" s="1"/>
  <c r="Z66" i="1" s="1"/>
  <c r="X65" i="1"/>
  <c r="Y65" i="1" s="1"/>
  <c r="Z65" i="1" s="1"/>
  <c r="W65" i="1"/>
  <c r="X64" i="1"/>
  <c r="Y64" i="1" s="1"/>
  <c r="Z64" i="1" s="1"/>
  <c r="W64" i="1"/>
  <c r="X63" i="1"/>
  <c r="Y63" i="1" s="1"/>
  <c r="Z63" i="1" s="1"/>
  <c r="W63" i="1"/>
  <c r="X62" i="1"/>
  <c r="Y62" i="1" s="1"/>
  <c r="Z62" i="1" s="1"/>
  <c r="W62" i="1"/>
  <c r="X61" i="1"/>
  <c r="Y61" i="1" s="1"/>
  <c r="Z61" i="1" s="1"/>
  <c r="W61" i="1"/>
  <c r="W60" i="1"/>
  <c r="X60" i="1" s="1"/>
  <c r="Y60" i="1" s="1"/>
  <c r="Z60" i="1" s="1"/>
  <c r="X59" i="1"/>
  <c r="W59" i="1"/>
  <c r="Q59" i="1"/>
  <c r="X58" i="1"/>
  <c r="W58" i="1"/>
  <c r="Q58" i="1"/>
  <c r="X57" i="1"/>
  <c r="Y57" i="1" s="1"/>
  <c r="Z57" i="1" s="1"/>
  <c r="W57" i="1"/>
  <c r="Q57" i="1"/>
  <c r="W56" i="1"/>
  <c r="X56" i="1" s="1"/>
  <c r="Y56" i="1" s="1"/>
  <c r="Z56" i="1" s="1"/>
  <c r="X55" i="1"/>
  <c r="Y55" i="1" s="1"/>
  <c r="Z55" i="1" s="1"/>
  <c r="W55" i="1"/>
  <c r="Q55" i="1"/>
  <c r="W54" i="1"/>
  <c r="X54" i="1" s="1"/>
  <c r="Y54" i="1" s="1"/>
  <c r="Z54" i="1" s="1"/>
  <c r="X53" i="1"/>
  <c r="W53" i="1"/>
  <c r="Q53" i="1"/>
  <c r="Y52" i="1"/>
  <c r="Z52" i="1" s="1"/>
  <c r="X52" i="1"/>
  <c r="W52" i="1"/>
  <c r="Q52" i="1"/>
  <c r="Y51" i="1"/>
  <c r="Z51" i="1" s="1"/>
  <c r="X51" i="1"/>
  <c r="W51" i="1"/>
  <c r="Q51" i="1"/>
  <c r="Y50" i="1"/>
  <c r="Z50" i="1" s="1"/>
  <c r="X50" i="1"/>
  <c r="W50" i="1"/>
  <c r="Q50" i="1"/>
  <c r="X49" i="1"/>
  <c r="Y49" i="1" s="1"/>
  <c r="Z49" i="1" s="1"/>
  <c r="W49" i="1"/>
  <c r="Q49" i="1"/>
  <c r="X48" i="1"/>
  <c r="Y48" i="1" s="1"/>
  <c r="Z48" i="1" s="1"/>
  <c r="W48" i="1"/>
  <c r="Q48" i="1"/>
  <c r="Z47" i="1"/>
  <c r="Y47" i="1"/>
  <c r="W47" i="1"/>
  <c r="Q47" i="1"/>
  <c r="W46" i="1"/>
  <c r="Q46" i="1"/>
  <c r="Y46" i="1" s="1"/>
  <c r="Z46" i="1" s="1"/>
  <c r="W45" i="1"/>
  <c r="X45" i="1" s="1"/>
  <c r="Y45" i="1" s="1"/>
  <c r="Z45" i="1" s="1"/>
  <c r="X44" i="1"/>
  <c r="Y44" i="1" s="1"/>
  <c r="Z44" i="1" s="1"/>
  <c r="W44" i="1"/>
  <c r="X43" i="1"/>
  <c r="W43" i="1"/>
  <c r="Q43" i="1"/>
  <c r="W42" i="1"/>
  <c r="X42" i="1" s="1"/>
  <c r="Y42" i="1" s="1"/>
  <c r="Z42" i="1" s="1"/>
  <c r="Y41" i="1"/>
  <c r="Z41" i="1" s="1"/>
  <c r="X41" i="1"/>
  <c r="W41" i="1"/>
  <c r="Q41" i="1"/>
  <c r="W40" i="1"/>
  <c r="X40" i="1" s="1"/>
  <c r="Y40" i="1" s="1"/>
  <c r="Z40" i="1" s="1"/>
  <c r="X39" i="1"/>
  <c r="W39" i="1"/>
  <c r="Q39" i="1"/>
  <c r="X38" i="1"/>
  <c r="Y38" i="1" s="1"/>
  <c r="Z38" i="1" s="1"/>
  <c r="W38" i="1"/>
  <c r="Q38" i="1"/>
  <c r="X37" i="1"/>
  <c r="Y37" i="1" s="1"/>
  <c r="Z37" i="1" s="1"/>
  <c r="W37" i="1"/>
  <c r="Q37" i="1"/>
  <c r="X36" i="1"/>
  <c r="Y36" i="1" s="1"/>
  <c r="Z36" i="1" s="1"/>
  <c r="W36" i="1"/>
  <c r="Q36" i="1"/>
  <c r="W35" i="1"/>
  <c r="X35" i="1" s="1"/>
  <c r="Y35" i="1" s="1"/>
  <c r="Z35" i="1" s="1"/>
  <c r="W34" i="1"/>
  <c r="X34" i="1" s="1"/>
  <c r="Y34" i="1" s="1"/>
  <c r="Z34" i="1" s="1"/>
  <c r="X33" i="1"/>
  <c r="Y33" i="1" s="1"/>
  <c r="Z33" i="1" s="1"/>
  <c r="W33" i="1"/>
  <c r="X32" i="1"/>
  <c r="Y32" i="1" s="1"/>
  <c r="Z32" i="1" s="1"/>
  <c r="W32" i="1"/>
  <c r="X31" i="1"/>
  <c r="Y31" i="1" s="1"/>
  <c r="Z31" i="1" s="1"/>
  <c r="W31" i="1"/>
  <c r="X30" i="1"/>
  <c r="Y30" i="1" s="1"/>
  <c r="Z30" i="1" s="1"/>
  <c r="W30" i="1"/>
  <c r="X29" i="1"/>
  <c r="Y29" i="1" s="1"/>
  <c r="Z29" i="1" s="1"/>
  <c r="W29" i="1"/>
  <c r="X28" i="1"/>
  <c r="Y28" i="1" s="1"/>
  <c r="Z28" i="1" s="1"/>
  <c r="W28" i="1"/>
  <c r="W27" i="1"/>
  <c r="X27" i="1" s="1"/>
  <c r="Y27" i="1" s="1"/>
  <c r="Z27" i="1" s="1"/>
  <c r="Z26" i="1"/>
  <c r="Y26" i="1"/>
  <c r="Y25" i="1"/>
  <c r="Z25" i="1" s="1"/>
  <c r="X25" i="1"/>
  <c r="W25" i="1"/>
  <c r="Q25" i="1"/>
  <c r="X24" i="1"/>
  <c r="Y24" i="1" s="1"/>
  <c r="Z24" i="1" s="1"/>
  <c r="W24" i="1"/>
  <c r="Q24" i="1"/>
  <c r="X23" i="1"/>
  <c r="Y23" i="1" s="1"/>
  <c r="Z23" i="1" s="1"/>
  <c r="W23" i="1"/>
  <c r="Q23" i="1"/>
  <c r="W22" i="1"/>
  <c r="X22" i="1" s="1"/>
  <c r="Y22" i="1" s="1"/>
  <c r="Z22" i="1" s="1"/>
  <c r="W21" i="1"/>
  <c r="X21" i="1" s="1"/>
  <c r="Y21" i="1" s="1"/>
  <c r="Z21" i="1" s="1"/>
  <c r="X20" i="1"/>
  <c r="Y20" i="1" s="1"/>
  <c r="Z20" i="1" s="1"/>
  <c r="W20" i="1"/>
  <c r="X19" i="1"/>
  <c r="Y19" i="1" s="1"/>
  <c r="Z19" i="1" s="1"/>
  <c r="W19" i="1"/>
  <c r="X18" i="1"/>
  <c r="Y18" i="1" s="1"/>
  <c r="Z18" i="1" s="1"/>
  <c r="W18" i="1"/>
  <c r="W17" i="1"/>
  <c r="X17" i="1" s="1"/>
  <c r="Y17" i="1" s="1"/>
  <c r="Z17" i="1" s="1"/>
  <c r="X16" i="1"/>
  <c r="Y16" i="1" s="1"/>
  <c r="Z16" i="1" s="1"/>
  <c r="W16" i="1"/>
  <c r="X15" i="1"/>
  <c r="W15" i="1"/>
  <c r="Q15" i="1"/>
  <c r="W14" i="1"/>
  <c r="X14" i="1" s="1"/>
  <c r="Y14" i="1" s="1"/>
  <c r="Z14" i="1" s="1"/>
  <c r="W13" i="1"/>
  <c r="X13" i="1" s="1"/>
  <c r="Y13" i="1" s="1"/>
  <c r="Z13" i="1" s="1"/>
  <c r="X12" i="1"/>
  <c r="Y12" i="1" s="1"/>
  <c r="Z12" i="1" s="1"/>
  <c r="W12" i="1"/>
  <c r="X11" i="1"/>
  <c r="Y11" i="1" s="1"/>
  <c r="Z11" i="1" s="1"/>
  <c r="W11" i="1"/>
  <c r="Q11" i="1"/>
  <c r="W10" i="1"/>
  <c r="X10" i="1" s="1"/>
  <c r="Y10" i="1" s="1"/>
  <c r="Z10" i="1" s="1"/>
  <c r="X9" i="1"/>
  <c r="Q9" i="1"/>
  <c r="Y9" i="1" s="1"/>
  <c r="Z9" i="1" s="1"/>
  <c r="X8" i="1"/>
  <c r="Q8" i="1"/>
  <c r="Y8" i="1" s="1"/>
  <c r="Z8" i="1" s="1"/>
  <c r="X7" i="1"/>
  <c r="Y7" i="1" s="1"/>
  <c r="Z7" i="1" s="1"/>
  <c r="Q7" i="1"/>
  <c r="X6" i="1"/>
  <c r="Q6" i="1"/>
  <c r="Y6" i="1" l="1"/>
  <c r="Z6" i="1" s="1"/>
  <c r="Y15" i="1"/>
  <c r="Z15" i="1" s="1"/>
  <c r="Y58" i="1"/>
  <c r="Z58" i="1" s="1"/>
  <c r="Y39" i="1"/>
  <c r="Z39" i="1" s="1"/>
  <c r="Y43" i="1"/>
  <c r="Z43" i="1" s="1"/>
  <c r="Y71" i="1"/>
  <c r="Z71" i="1" s="1"/>
  <c r="Y53" i="1"/>
  <c r="Z53" i="1" s="1"/>
  <c r="Y59" i="1"/>
  <c r="Z59" i="1" s="1"/>
  <c r="Y73" i="1"/>
  <c r="Z73" i="1" s="1"/>
  <c r="Y90" i="1"/>
  <c r="Z90" i="1" s="1"/>
  <c r="Y74" i="1"/>
  <c r="Z74" i="1" s="1"/>
</calcChain>
</file>

<file path=xl/sharedStrings.xml><?xml version="1.0" encoding="utf-8"?>
<sst xmlns="http://schemas.openxmlformats.org/spreadsheetml/2006/main" count="2288" uniqueCount="875">
  <si>
    <t>PLAN DE ACCIÓN - POA</t>
  </si>
  <si>
    <t>F-DE-1375
V.3</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</si>
  <si>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</si>
  <si>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</si>
  <si>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</si>
  <si>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</si>
  <si>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</si>
  <si>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</si>
  <si>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</si>
  <si>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</si>
  <si>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</si>
  <si>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</si>
  <si>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 xml:space="preserve">No. </t>
  </si>
  <si>
    <t>OFICINA / OFICINA ASESORA / SUBSECRETARÍA</t>
  </si>
  <si>
    <t>DEPENDENCIA</t>
  </si>
  <si>
    <t>PROCESO</t>
  </si>
  <si>
    <t>OBJETIVO ESTRATÉGICO</t>
  </si>
  <si>
    <t>PROYECTO DE INVERSIÓN</t>
  </si>
  <si>
    <t>POLÍTICA MIPG</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</si>
  <si>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</si>
  <si>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</si>
  <si>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</si>
  <si>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</si>
  <si>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</si>
  <si>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</si>
  <si>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</si>
  <si>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</si>
  <si>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</si>
  <si>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</si>
  <si>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</si>
  <si>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</si>
  <si>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</si>
  <si>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</si>
  <si>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</si>
  <si>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</si>
  <si>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</si>
  <si>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</si>
  <si>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Subsecretaria de Inversión y Fortalecimiento de Capacidades Operativas</t>
  </si>
  <si>
    <t>Subsecretaria de Inversiones y Fortalecimiento de Capacidades Operativas</t>
  </si>
  <si>
    <t>Administración de Bienes Muebles e Inmuebles para el Fortalecimiento de la Capacidades Operativas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</si>
  <si>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</si>
  <si>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7783  Fortalecimiento de los equipamientos y capacidades del Sistema Distrital de Justicia en Bogotá</t>
  </si>
  <si>
    <t>Política 14 – Seguimiento y evaluación del desempeño institucional</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</si>
  <si>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</si>
  <si>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</si>
  <si>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</si>
  <si>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</si>
  <si>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</si>
  <si>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No programada</t>
  </si>
  <si>
    <t>NA</t>
  </si>
  <si>
    <t>Sí</t>
  </si>
  <si>
    <t>Actividad no programada para el primer trimestre</t>
  </si>
  <si>
    <t>Durante el segundo trimestre del 2024 se  elaboró 1 reportes de conciliación de información del seguimiento frente al cumplimiento de metas entre las Subsecretarías de Acceso a la Justicia e Inversiones cumpliendo asi lo programado para el primer semestre.</t>
  </si>
  <si>
    <t xml:space="preserve">No se presentaron </t>
  </si>
  <si>
    <t xml:space="preserve">
Acta de reunión10 de abril 2024</t>
  </si>
  <si>
    <t>Se observa que la dependecia realizó cargue de evidencias y registro información.</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</si>
  <si>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</si>
  <si>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</si>
  <si>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</si>
  <si>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Durante el primera trimestre del 2024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</si>
  <si>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8 de marzo</t>
  </si>
  <si>
    <t>Se evidenció que el 8 de marzo de 2024 se realizó esas de trabajo técnicas con organismos de seguridad en el que se realizó  seguimiento a la planeación, ejecución y necesidades de adquisición de bienes y servicios</t>
  </si>
  <si>
    <t>Durante el segundo trimestre del 2024 se Realizó  2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</si>
  <si>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Acta de reunión 7 y 14 de mayo 2024</t>
  </si>
  <si>
    <t xml:space="preserve">Se observa que la dependecia realizó cargue de evidencias  de las actas de las mesas de trabajo técnicas con organismos de seguridad y registro información. </t>
  </si>
  <si>
    <t>10. Fortalecer la capacidad Institucional y la gestión administrativa que permita el cumplimiento de la misión institucional.</t>
  </si>
  <si>
    <t>3. Elaborar informe de seguimiento trimestral a la ejecución de los proyectos de inversión que gerencia la Subsecretaría de Inversiones</t>
  </si>
  <si>
    <t>Durante el primera trimestre del 2024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</si>
  <si>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</si>
  <si>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Se evidenció que se elaboró informe de seguimiento trimestral al cumplimiento de la meta de los proyectos de inversión que gerencia la Subsecretaría de Inversiones</t>
  </si>
  <si>
    <t>Durante el segundo trimestre del 2024 se Requirieron informes trimestrales a los responsables de meta y a las Direcciones, para el seguimiento a la planeación y ejecución de las mismas, de los proyectos que gerencia la Subsecretaría de Inversiones.</t>
  </si>
  <si>
    <t>Informe SPI 7792 JUNIO consolidado
Informe SPI 7797 JUNIO Consolidado
Correo de solicitud de la Información a las áreas</t>
  </si>
  <si>
    <t xml:space="preserve">Se observa que la dependecia realizó cargue de evidencias, informes de seguimiento trimestral a la ejecución de los proyectos de inversión que gerencia la Subsecretaría y registro información. </t>
  </si>
  <si>
    <t>4. Efectuar 4 reuniones de control y seguimiento a la ejecución de las metas de los proyectos de inversión que gerencia la Subsecretaría de Inversiones con su respectiva acta.</t>
  </si>
  <si>
    <t>Durante el primera trimestre del 2024 se realizaron  reuniones de control y seguimiento a la planeación y ejecución de las metas de los proyectos de inversión que gerencia la Subsecretaría de Inversiones con su respectiva acta.</t>
  </si>
  <si>
    <t>Acta de reunión 11 de marzo</t>
  </si>
  <si>
    <t>Se evidenció que el 11 de marzo se realizó reunión para realizar control y seguimiento a la ejecución de las metas de los proyectos de inversión que gerencia la Subsecretaría de Inversiones con su respectiva acta.</t>
  </si>
  <si>
    <t>Durante el segundo trimestre del 2024 se realizaron  reuniones de control y seguimiento a la planeación y ejecución de las metas de los proyectos de inversión que gerencia la Subsecretaría de Inversiones con su respectiva acta.</t>
  </si>
  <si>
    <t>Acta de reunión 7 de junio</t>
  </si>
  <si>
    <t xml:space="preserve">Se observa que la dependencia realizó cargue de la  evidencia, acta de reunión de seguimiento de metas  de los proyectos de inversión a cargo de la Subsecretaría  y  registro de información.  </t>
  </si>
  <si>
    <t>Oficina asesora</t>
  </si>
  <si>
    <t>Dirección Jurídica y Contractual</t>
  </si>
  <si>
    <t>Gestión Jurídica</t>
  </si>
  <si>
    <t>7776  Fortalecimiento de la gestión institucional y la participación ciudadana en la Secretaría Distrital de Seguridad, Convivencia y Justicia en Bogotá</t>
  </si>
  <si>
    <t>Política 9 – Defensa jurídica</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</si>
  <si>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</si>
  <si>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</si>
  <si>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</si>
  <si>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</si>
  <si>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En el primer trimestre fueron respondidas 9 demandas en tiempo de las notificadas</t>
  </si>
  <si>
    <t>base de datos procesos</t>
  </si>
  <si>
    <t>Se evidenció mediante base de datos que se dio respuesta  7 demandas</t>
  </si>
  <si>
    <t>En el segundo trimestres se responden la 15 demandas,  que fueron notificadas en tiempo</t>
  </si>
  <si>
    <t>Base excel de procesos</t>
  </si>
  <si>
    <t xml:space="preserve">Se evidenció en la base en la base de datos excel las demandas que fueron notificadas </t>
  </si>
  <si>
    <t>Subsecretaria de Gestión Institucional</t>
  </si>
  <si>
    <t>Política 15 – Gestión documental</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</si>
  <si>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</si>
  <si>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</si>
  <si>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El equipo de archivo adelantó el inventario de 840 carpetas de un total de 312 como se identifica en la columna A</t>
  </si>
  <si>
    <t>Ninguna</t>
  </si>
  <si>
    <t>Base de inventario</t>
  </si>
  <si>
    <t>Se evidenció que se realizó transferencia documental, según base de inventario</t>
  </si>
  <si>
    <t>Para el segundo trimestre, se organiza la información, se extraen los cds correspondientos, se agrupan y se deja la evidencia con los 4809 cds donde se registra la informacion del avance</t>
  </si>
  <si>
    <t xml:space="preserve">Se evidenció en la base de inventario Formato Único de Inventario Documental - FUID  la transferencia primaria de los expedientes físicos de la vigencia 2019 </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</si>
  <si>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</si>
  <si>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</si>
  <si>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En el primer trimestre fueron emitidas 18 resoluciones</t>
  </si>
  <si>
    <t xml:space="preserve">Resoluciones </t>
  </si>
  <si>
    <t>Se evidenció que se emitieron 18 resoluciones por parte de la Dirección Juridica</t>
  </si>
  <si>
    <t xml:space="preserve">Para el segundo trimestre, se emitieron 19 resoluciones </t>
  </si>
  <si>
    <t>Resoluciones</t>
  </si>
  <si>
    <t xml:space="preserve">Gestión Contractual </t>
  </si>
  <si>
    <t>Política 10 – Mejora normativa</t>
  </si>
  <si>
    <t>4. Impulsar los procesos disciplinarios en etapa de juzgamiento</t>
  </si>
  <si>
    <t>( Número de expedientes impulsados/Número de expedientes activos en termino legal para impulsar)*100</t>
  </si>
  <si>
    <t>En el primer trimestre fueron gestionados un total de 15 acciones acciones: fallo de primera instancia 1, auto de pruebas 1,auto de tramite 5,traslado de autos de conclusion 3,autos de fijacion 5</t>
  </si>
  <si>
    <t>base de datos con acciones en los procesos</t>
  </si>
  <si>
    <t>Se evidenció que se gestionaron los  procesos disciplinarios que se encuentran en etapa de juzgamiento</t>
  </si>
  <si>
    <t>Durante el perido se gestionaron de los 16 expedientes  impulsados  de los cuales con 15 se tramitaron con  autos de tramite y uno con  fallo de primera instancia</t>
  </si>
  <si>
    <t>Base de datos con acciones de proceso</t>
  </si>
  <si>
    <t>Se evidenció las actuaciones disciplinarias segundo trimestre 2024</t>
  </si>
  <si>
    <t>Política 5 – Compras y Contratación Pública</t>
  </si>
  <si>
    <t>5. Elaborar los procesos de contratación que sean competencia de la Dirección Jurídica y Contractual de la vigencia 2024.</t>
  </si>
  <si>
    <t>(Numero de contrato elaborados/No. de solicitudes de contratos recibidas)*100</t>
  </si>
  <si>
    <t>En el primer tirmestre fueron suscritos 456 contratos</t>
  </si>
  <si>
    <t>base de datos</t>
  </si>
  <si>
    <t>Se evidenció que se elaboraron minutas de contratación que se encuentran a cargo de la Dirección Juridica</t>
  </si>
  <si>
    <t xml:space="preserve">En el periodo fueron suscritos 609 contratos </t>
  </si>
  <si>
    <t>Se evidenció en la base de datos el  cumplimiento de la actividad  número de contratos suscritos.  actuaciones disciplinarias segundo trimestre 2024</t>
  </si>
  <si>
    <t>Oficina</t>
  </si>
  <si>
    <t xml:space="preserve">Oficina de Análisis de Información y Estudios Estratégicos </t>
  </si>
  <si>
    <t>Gestión y Análisis de la Información</t>
  </si>
  <si>
    <t>3.Prevenir, atender, proteger y sancionar las violencias contra las mujeres por razón de género y generar las condiciones necesarias para que mujeres y niñas vivan de manera autónoma, libre y segura.</t>
  </si>
  <si>
    <t>7781  Generación de conocimiento para la implementación de la política pública de seguridad, convivencia y acceso a la justicia en Bogotá</t>
  </si>
  <si>
    <t>Política 17 – Gestión de la información estadística</t>
  </si>
  <si>
    <t>1. Realizar seguimiento al cumplimiento de la programación definida para la generación de Documentos de Política Pública para la vigencia 2024.</t>
  </si>
  <si>
    <t>Se realizó el seguimiento a la programación de actividades para el desarrollo del documento de política pública definido para el 2024, en el cual se evidencia que se están cumpliendo de acuerdo a lo estipulado.</t>
  </si>
  <si>
    <t>20240320_ActaReunión_ComitéEditorial
Adjunto. Programación Policy Paper 2024</t>
  </si>
  <si>
    <t>Se evidenció que se dio cumplimiento a las actividades programa para el primer trimestre, según programación de actividades para la implementación de la política</t>
  </si>
  <si>
    <t>Se realiza seguimiento en los meses de abril, mayo y  junio a la programación de actividades para el desarrollo del documento de política pública definido para el 2024 “Metodología de priorización de entornos educativos”, en estos seguimientos se evidencia que se cumplieron las actividades definidas y el producto se encuentra finalizado a la fecha.</t>
  </si>
  <si>
    <t>30042024_ActaReunión_ComitéEditorial
Adjunto. 30042024 Seguimiento Policy Paper
28052024_ActaReunión_ComitéEditorial
Adjunto. 28052024 Seguimiento Policy Paper
26062024_ActaReunión_ComitéEditorial
Adjunto. 26062024 Seguimiento Policy Paper</t>
  </si>
  <si>
    <t>Se evidenció el cumplimiento de la actividad para el desarrollo del documento de política pública, según  programación</t>
  </si>
  <si>
    <t>2. Realizar seguimiento al cumplimiento de la programación definida para la generación de Investigaciones para la vigencia 2024.</t>
  </si>
  <si>
    <t>Se realizó el seguimiento a la programación de actividades para el desarrollo de la investigación liderada por la OAIEE  para el 2024, en el cual se evidencia el cumplimiento de acuerdo a lo estipulado.</t>
  </si>
  <si>
    <t>20240320_ActaReunión_ComitéEditorial
Adjunto. Programación Investigación 2024</t>
  </si>
  <si>
    <t>Se evidenció que se dio cumplimiento a las actividades programa para el primer trimestre, según programación de actividades definidas para la generación de Investigaciones</t>
  </si>
  <si>
    <t>Se realiza seguimiento en el segundo trimestre del 2024 a la generación del documento asociado a la investigación sobre “Nuevos consumos de sustancias psicoactivas”; a la fecha se cumplieron con las actividades programadas y el documento se encuentra finalizado.</t>
  </si>
  <si>
    <t>30042024_ActaReunión_ComitéEditorial
Adjunto. 30042024 Seguimiento Investigación
28052024_ActaReunión_ComitéEditorial
Adjunto. 28052024  Seguimiento Investigación
26062024_ActaReunión_ComitéEditorial
Adjunto. 26062024  Seguimiento Investigación</t>
  </si>
  <si>
    <t>Se evidenció el cumplimiento de la actividades para la generación de investigaciones, según  programación</t>
  </si>
  <si>
    <t>Dirección de Tecnologías y Sistemas de la Información</t>
  </si>
  <si>
    <t xml:space="preserve">Gestión de Tecnologías de la Información </t>
  </si>
  <si>
    <t>7777  Fortalecimiento de la gestión de las Tecnologías de la Información en la Secretaría de Seguridad, Convivencia y Justicia en el marco de las políticas de gobierno y seguridad digital en Bogotá</t>
  </si>
  <si>
    <t>Política 7 – Gobierno digital</t>
  </si>
  <si>
    <t>1. Ejecutar las actividades  definidas el Plan Estratégico de Tecnologías de Información - PETI, de acuerdo con lo programado. (Decreto 612 de 2018 PI_10)</t>
  </si>
  <si>
    <t>(Número de actividades ejecutadas en el Plan Estrategico PETI / Número de actividades programadas en el PETI)*100</t>
  </si>
  <si>
    <t>Constante</t>
  </si>
  <si>
    <t>De acuerdo a lo definido en la actividad, se ejecutaton al 100 % las accciones definidas en el Plan Estrategico de Tecnologias de la Información - PETI de acuerdo a lo programado</t>
  </si>
  <si>
    <t>N/A</t>
  </si>
  <si>
    <t>Cronograma complementario  medicción porcentaje de aance  PETI</t>
  </si>
  <si>
    <t>Se evidenció el cargue de la información oportunamente.</t>
  </si>
  <si>
    <t>De acuerdo a lo definido en la actividad, se ejecutaton al 100 % las accciones  relacionadas con el Plan Estrategico de Tecnologias de la Información - PETI de acuerdo a lo programado para el segundo trimestre del 2024</t>
  </si>
  <si>
    <t xml:space="preserve">Plan Estrategico de Tecnologias de la Información - PETI </t>
  </si>
  <si>
    <t>Política 8 – Seguridad digital</t>
  </si>
  <si>
    <t>2. Ejecutar nueve actividades  definidas en el Plan de Seguridad y Privacidad de la Información , de acuerdo con lo programado (Decreto 612 de 2018 PI_12)</t>
  </si>
  <si>
    <t>De acuerdo a lo definido en la actividad, se  avanza en   las accciones definidas en el Plan de Seguridad y Privacidad de la Información de acuerdo a lo programado</t>
  </si>
  <si>
    <t xml:space="preserve">Plan de de Seguridad y Privacidad de la Información </t>
  </si>
  <si>
    <t xml:space="preserve">De acuerdo a lo definido en la actividad, se  cumplió en   las accciones definidas en el Plan de Seguridad y Privacidad de la Información de acuerdo a lo programado para el segundo trimestre del 2024. en lo que respecta: 
1. Definir e implementar indicadores de Gestión de Seguridad y privacidad de la Información,  realizando el reporte de los indicadores de los meses de abril, mayo y junio del 2024, por otra parte, se tiene la propuesta del indicadores de Seguridad de la Información. 
2. Actualizar, publicar y realizar seguimiento al Manual de Seguridad y Privacidad de la Información.  dicho Manual fue actualizado en noviembre del 2023, en lo respecto al seguimiento;  se anexan soportes de cumplimiento de los items 1 al 8. </t>
  </si>
  <si>
    <t>3. Ejecutar cinco  actividades  definidas en el Plan de Tratamiento de Riesgos de Seguridad de la Información), de acuerdo con lo programado (Decreto 612 de 2018 PI_11)</t>
  </si>
  <si>
    <t>De acuerdo a lo definido en la actividad, se  avanza en  las accciones definidas en el Plan  de Tratamiento de Riesgos de Seguridad de  la Información de acuerdo a lo programado</t>
  </si>
  <si>
    <t xml:space="preserve">Plan de Tratamiento de Riesgos de Seguridad y Privacidad de la Información </t>
  </si>
  <si>
    <t>De acuerdo a lo definido en la actividad, se  avanzó en  las acciones definidas en el Plan  de Tratamiento de Riesgos de Seguridad de  la Información de acuerdo a lo programado para el segundo trimestre del 2024; 
1. Actualización de activos de información
2. socialización del seguimiento a los controles a los riesgos de seguridad de la información</t>
  </si>
  <si>
    <t>4. Atender los requerimientos recibidos de las dependencias a través  de mesa de servicio de TI, conforme al procedimiento definido para esto.</t>
  </si>
  <si>
    <t>(Número de requerimientos atendidos / Número de requerimientos recibidos) *100</t>
  </si>
  <si>
    <t>Se realizá la atención y solución de los  requerimientos a través de la mesa de servicios de TI. Es importante mencionar que,  se cerraron completamente  los casos de acuerdo a los tiempos definidos,  quedando pendiente casos  aún están dentro de los tiempos establecidos.</t>
  </si>
  <si>
    <t xml:space="preserve">Reporte de seguimiento Dirección de Tecnologias de la Información </t>
  </si>
  <si>
    <t>En el periodo, se realizó el registro y atención de los  requerimientos a través de la mesa de servicios de TI. Es importante mencionar que  se solucionaron completamente  los casos de acuerdo a los tiempos definidos,  quedando pendiente casos  que aún están en gestión.</t>
  </si>
  <si>
    <t>Dirección de Recursos Físicos y Gestión Documental</t>
  </si>
  <si>
    <t>Gestión de Recursos Físicos al Servicio de la Entidad</t>
  </si>
  <si>
    <t>Política 16– Transparencia, acceso a la información pública y lucha contra la corrupción</t>
  </si>
  <si>
    <t>1. Atender los requerimientos para la entrada de los bienes de la SSCJ.</t>
  </si>
  <si>
    <t>(No. de requerimientos atendidos en el periodo/No. de requerimientos radicados para ingreso en el periodo)*100</t>
  </si>
  <si>
    <t xml:space="preserve">Durante el primer trimestre de 2024, la Dirección de Recursos Fisicos y Gestión Documental recibió diecisiete (17) solicitudes de entrada a almacen con documentación completa, las cuales fueron atendidas en su totalidad para realizar su respectiva entrada. </t>
  </si>
  <si>
    <t>Los funcionarios no realizan la radicación de la documetación completa para la solicitud de ingresos de bienes.</t>
  </si>
  <si>
    <t>Se realiza la devolución de las solicitudes que tienen documetación incompleta, indicando la relación de documentos requeridos para proceder con el trámite de ingreso de bienes.</t>
  </si>
  <si>
    <t xml:space="preserve">Se adjuntan comprobantes de entrada a almacén de las solicitudes realizadas durante el periodo. </t>
  </si>
  <si>
    <t>Mediante formato de comprobante de ingreso de elementos, se evidenció que durante el primer trimestre se realizó ingreso al almacen de los bienes requeridos</t>
  </si>
  <si>
    <t xml:space="preserve">Durante el segundo trimestre de 2024, la Dirección de Recursos Fisicos y Gestión Documental recibió treinta y dos (32) solicitudes de entrada a almacen con documentación completa, las cuales fueron atendidas en su totalidad para realizar su respectiva entrada. </t>
  </si>
  <si>
    <t xml:space="preserve">Se han realizado solicitudes de ajustes de algunos documentos radicados por los supervisores, lo cual ha retrasado un poco el proceso de ingreso al almacén de los bienes para que puedan tramitar adecuadamente los pagos. </t>
  </si>
  <si>
    <t xml:space="preserve">El 27 de Junio de 2024 se realizó capacitación virtual para exponer los principales lineamientos, procedimientos y formatos para solicitar adecuadamente los ingresos al almacén. </t>
  </si>
  <si>
    <t>1. Entradas Almacén
2. Invitación a la Capacitación Virtual
3. Presentación - Capacitación Ingresos y Cuidado de Bienes
4. Listado de Asistencia</t>
  </si>
  <si>
    <t xml:space="preserve">2. Atender las necesidades de mantenimiento y mejoramiento de la sede administrativa. </t>
  </si>
  <si>
    <t>(No. de necesidades de mantenimiento atendidos en el periodo/No. de requerimientos recibidos en el periodo)*100</t>
  </si>
  <si>
    <t xml:space="preserve">Durante el primer trimestre de 2024, la Dirección de Recursos Fisicos y Gestión Documental recibió quince (15) solicitudes de de mantenimiento en la sede administrativa, las cuales fueron atendidas en su totalidad para realizar su respectiva adecuación. </t>
  </si>
  <si>
    <t>Solicitudes incompletas o que no correspondian a la competencia de esta dependencia</t>
  </si>
  <si>
    <t>Se devolvian las solicitudes incompletas o que no correspondias indicando la información requerida para su atención o el área encargada de atender el requerimeinto.</t>
  </si>
  <si>
    <t xml:space="preserve">Se adjunta relación de las solicitudes de mantenimeinto atendidas durante el periodo. </t>
  </si>
  <si>
    <t xml:space="preserve">Se evidenció mediante documento de controll en el que se reporta la atencicón realizada a las necesidades de mantenimiento y mejoramiento de la sede administrativa. </t>
  </si>
  <si>
    <t xml:space="preserve">Durante el segundo trimestre de 2024, la Dirección de Recursos Fisicos y Gestión Documental recibió dieciseis (16) solicitudes de de mantenimiento en la sede administrativa, las cuales fueron atendidas en su totalidad para realizar su respectiva adecuación. </t>
  </si>
  <si>
    <t>Gestión Documental</t>
  </si>
  <si>
    <t>3. Atender las transferencias documentales primarias de la SCJ de acuerdo a la TRD.   (Decreto 612 de 2018 PI_01)</t>
  </si>
  <si>
    <t>(No. de actividades ejecutadas para la transferencias primarias /No. de actividades programadas para la transferencias primarias)*100</t>
  </si>
  <si>
    <t>Se realizo el cronograma de transferencia primaria en el cual se identifican las fechas en las cuales se realizaran las visitas a los archivos de gestión</t>
  </si>
  <si>
    <t>1. Reporte de memorandos dirigidos a todas las dependencia, donde se notifica las fechas de transferencias a cada una de las dependencias.
2. Matriz seguimiento Visitas.</t>
  </si>
  <si>
    <t>Se evidenció que ser realizó la transferencia de documentos conforme al cronograma establecido para el primer trimestre</t>
  </si>
  <si>
    <t>Se realizó el cronograma de transferencia primaria en el cual se identifican las fechas en las cuales se realizaran las visitas a los archivos de gestión</t>
  </si>
  <si>
    <t>Disponibilidad de las dependencias para atender las visitas con relaciona a la transferencia primaria</t>
  </si>
  <si>
    <t>Establecer mesas de trabajo en las cuales se brinden los lineamientoa para la correcta entrega de la Transferencia Primaria</t>
  </si>
  <si>
    <t>1.  Transferencias recepcionadas.
2. Matriz seguimiento Visitas.
3.Actas de Reunión Visita de Seguimiento</t>
  </si>
  <si>
    <t>4. Implementación de los Programas del Sistema Integrado de Conservación.   (Decreto 612 de 2018 PI_01)</t>
  </si>
  <si>
    <t>(No. de actividades ejecutadas en el sistema integrado de conservación /No. de actividades programadas en el sistema integrado de conservación)*100</t>
  </si>
  <si>
    <t>1. Plan de Conservación Programa de capacitación y sensibilización: Se realizó la solicitud de las piezas comunicacionales de la estrategia de sensibilización “Conservando Ando”, mediante formato código F-GC-571, en el cual se describe el contenido a socializar en cada uno de los meses iniciando en febrero hasta diciembre 2024. Programa de monitoreo de condiciones ambientales: El proveedor del Archivo central presentó los resultados del monitoreo ambiental mediante informe correspondiente al último trimestre del 2023. Se recibieron los equipos de monitoreo y control ambiental en la sede del Archivo Central: 2Hidroaspiradoras, 1 Luxómetro, 2 purificadores de aire, 2 deshumidificadores y 4 dataloggers, para rotar en los espacios de archivo de las sedes de la SD-SCJ. Plan de Preservación Digital: Para el primer trimestre de la vigencia 2024, no se realizaron actividades asociadas a este componente, por demora en la contratación del personal con el perfil correspondiente</t>
  </si>
  <si>
    <t xml:space="preserve">1.ReporteMonitoreo
2.Solicitud Piezas Comunicación
3.Piezas Febrero
4. Plan de Trabajo </t>
  </si>
  <si>
    <t>Se evidenció que se realizaron las actividades para la implementación de los Programas del Sistema Integrado de Conservación, conforme al cronograma establecido</t>
  </si>
  <si>
    <t>conforme al plan de trabajo archivístico para el segundo trimestre de la vigencia 2024 se presenta el siguiente avance para cada uno de los componentes del sistema: 1. Plan de Conservación Programa de capacitación y sensibilización: Se realizó el seguimiento a la publicación de las piezas comunicacionales de la estrategia de sensibilización “Conservando Ando”, para los meses de mayo y junio del 2024. Programa de monitoreo de condiciones ambientales: Se instalaron los equipos de monitoreo de humedad relativa y temperatura en el archivo de PPL, así como los equipos de control de condiciones ambientales como 1 purificador de aire y 1 deshumidificador. Programa de Saneamiento Ambiental: Coordinación y rotación de la hidroaspiradora para limpieza de cajas en espacios de archivo.  Coordinación y revisión técnica con la Dirección de Talento Humano las jornadas de desinfección y monitoreo de carga microbiológica en las sedes de archivo. Programa de Inspección y Mantenimiento: Visitas de verificación de condiciones de infraestructura y mobiliario para archivo, en casas de justicia de Usaquén, barrios unidos, chapinero, suba ciudad jardín, suba la campiña, mártires, Engativá y Fontibón. Plan de Preservación Digital: Para el segundo trimestre de la vigencia 2024, no se realizaron actividades asociadas a este componente, por prioridad al SIGA</t>
  </si>
  <si>
    <t xml:space="preserve">Retraso en la contratación del equipo de trabajo. </t>
  </si>
  <si>
    <t xml:space="preserve">Ajustar Plan de Trabajo </t>
  </si>
  <si>
    <t>1. Programa inspección
2. Programa Capacitación
3.Programa Monitoreo Ambiental
4. Programa Saneamiento Ambiental</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</si>
  <si>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</si>
  <si>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</si>
  <si>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 xml:space="preserve">Se realizo la primera reunion con la Dirección de Tecnologias , con el fin de identificar la metologia de trabajo para el levantamiento de activos de información. </t>
  </si>
  <si>
    <t>1. agendamiento activos de Información</t>
  </si>
  <si>
    <t>Se evidenció   que se realizó actividad actualización e implementación de los instrumentos archivísticos, conforme a la agenda</t>
  </si>
  <si>
    <t xml:space="preserve">Se establecio plan de trabajo, con el fin de realizar mesas de trabajo con las dependencias productoras con el fin de brindar contexto frente al diligenciamiento del formato F-GD-1081 </t>
  </si>
  <si>
    <t xml:space="preserve">Disponibilidad de tiempo de las dependencias productoras </t>
  </si>
  <si>
    <t xml:space="preserve">Cumplimiento al plan de Trabajo </t>
  </si>
  <si>
    <t>1.Plan de Trabajo General.</t>
  </si>
  <si>
    <t>Subsecretaria de Acceso a la Justicia</t>
  </si>
  <si>
    <t>Dirección de Acceso a la Justicia</t>
  </si>
  <si>
    <t>Acceso y Fortalecimiento a la Justicia</t>
  </si>
  <si>
    <t>7692  Consolidación de una ciudadanía transformadora para la convivencia y la seguridad en Bogotá</t>
  </si>
  <si>
    <t xml:space="preserve">Política 3 – Planeación Institucional </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</si>
  <si>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</si>
  <si>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</si>
  <si>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Se definió el cronograma de trabajo para la vigencia, y siguiendo la guía de formulación de política públicas del Distrito, se elaboró el documento de Estructración de "la Política pública para el fortalecimiento de la labor ejercida por jueces y juezas de paz, jueces de reconsideración, conciliadores/as y mediadores/as en el Distrito Capital"</t>
  </si>
  <si>
    <t xml:space="preserve">Cronograma de trabajo Acuerdo 900
Documento Estructuración de la Política pública </t>
  </si>
  <si>
    <t xml:space="preserve">Durante el segundo trimestre del año se han realizado las siguientes actividades establecidas para cumplir con el plan de trabajo para adelantar la formulación de la política pública:
1.	El 20 de mayo se asiste al segundo comité interinstitucional distrital de justicia de paz.
2.     El 21 de junio se realiza reunión para la verificación y observaciones del cronograma planteado del acuerdo 900.
3.	El 26 de junio se asiste al Comité Nacional De Coordinación Interinstitucional De La Jurisdicción De Paz por delegación del señor Alcalde.
4.     El 26 de junio se realiza reunión entre la DAJ, OAP y OAIEE, con el fin de dar seguimiento a las actividades que se desprenden de la PPJC del AD 900.
5.	Se avanza en la construcción del documento contexto y actualización del cronograma de trabajo del acuerdo 900.
</t>
  </si>
  <si>
    <t>Actualmente no hay suficientes espacios físicos en el distrito para el trabajo de la justicia de paz.
Corto tiempo para construir la política pública distrital frente a los actores de justicia de No Formal y Comunitaria</t>
  </si>
  <si>
    <t>Se adelantó la gestión para ampliar el plazo de formulación de la política pública ante la Secretaría Distrital de Planeación.</t>
  </si>
  <si>
    <t xml:space="preserve">1. Documento para el Comité Nacional de coordinación de la Jurisdicción de Paz.
2. Documento para el Segundo Comité Interinstitucional de la Jurisdicción de Paz del Distrito.
3. acta de la reunión - II sesión virtual comité de coordinación interinstitucional de la jurisdicción de paz del distrito capital de Bogotá. D.C.
4. Listado Cronograma AD 900
5. Listado Formulación Política Pública Justicia Comunitaria.
6. Documento Borrador Estructuración Política Pública AD 900
7. Plan de trabajo </t>
  </si>
  <si>
    <t>Se evidenciaron que las actividades del plan de trabajo para la formulación de la "Política Pública para el fortalecimiento de la labor ejercida por jueces y juezas de paz, jueces de reconsideración, conciliadores/as y mediadores/as en el Distrito Capital". el cargue de la información oportunamente.</t>
  </si>
  <si>
    <t xml:space="preserve">Política 11 – Servicio al ciudadano </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</si>
  <si>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</si>
  <si>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</si>
  <si>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 xml:space="preserve">Durante el I trimestre se realizaron 14 jornadas de semilleros de acceso a la justicia con la participación de 316 asistentes.  en las localidades de Ciudad Bolívar, Usaquén, Engativá, Barrios Unidos, Tunjuelito, Usme, Puente Aranda, Chapinero, San Cristóbal y Kennedy. Los temas fueron: derechos y deberes fundamentales, derechos de petición y Arrendamiento. </t>
  </si>
  <si>
    <t xml:space="preserve">En el mes de marzo no se programaron jornadas de semilleros ante la contingencia de contratación. </t>
  </si>
  <si>
    <t xml:space="preserve">Informes mensuales de las jornadas de Semilleros de acceso a la justicia, incluidas las listas de asistencia. </t>
  </si>
  <si>
    <t xml:space="preserve">Durante el segundo trimestre del año se han realizado las siguientes actividades para el fortalecimiento de la estrategia: 
i) operativo, ii) articulación interna, ii) articulación externa, iv) implementación módulo SIDIJUS.
Frente a la parte operativa, se logró consolidar la vinculación del personal a la estrategia, con un total de 15 profesionales abogados. A medida que se perfeccionaba su vinculación se daba apertura a la atención en Casas de Justicia, contando actualmente con la cobertura de las 16 Casas de Justicia de la ciudad. 
Como parte del retomar las actividades y el servicio prestado por parte de los Facilitadores, se realizaron sesiones de capacitación al personal nuevo, se realizó reunión de equipo para dar indicaciones de operación, se realizó jornada para el fortalecimiento de sesiones de semillero, se participó en diferentes espacios de socialización y articulación, entre ellos, Comités de Casas de Justicia, con el fin de promover el servicio, sesiones de articulación entre los facilitadores y jueces de pequeñas causas de localidades.
De igual forma, se participó en sesiones de articulación con entidades externas, tanto para la socialización y difusión de la estrategia como para dar aperturas de jornadas de semilleros.
Por otra parte, se han adelantado reuniones sobre la primera fase para la implementación de módulo de Facilitadores en el Sistema de información -SIDIJUS-
</t>
  </si>
  <si>
    <t>La contingencia contractual de la entidad generó que no se contara con el servicio de facilitadores el mes de abril y mitad de mayo. Hasta mediados de mayo es que se cuenta con personal para retomar la atención.</t>
  </si>
  <si>
    <t>Una vez retomada la vinculación contractual, se han desarrollado las actividades para cumplir con el servicio y las acciones indicadas en la sección de avance.</t>
  </si>
  <si>
    <t>1. Excel con la relación del personal contratado y la programación para la prestación del servicio y cuadro consolidado con las reuniones internas y territoriales para la articulación y promoción de la estrategia
2. PDF de actas y listados de reuniones territoriales e internas
3. Actas y avances para SIDIJUS
4. Plan de trabajo</t>
  </si>
  <si>
    <t>Se evidencióque se realizaron  actividades para el fortalecimiento de la estrategia de Facilitadores para el Acceso a la Justicia. y el cargue de la información oportunamente.</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</si>
  <si>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</si>
  <si>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</si>
  <si>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 xml:space="preserve">Durante el periodo reportado se definieron los documentos a elaborar: el Modelo de atención de Centros de Traslado por Protección y la actualización del Procedimiento </t>
  </si>
  <si>
    <t xml:space="preserve">Las evidencias se constituyen en los listados de asistencia de las reuniones relaizadas y el plan de trabajo elaborado. </t>
  </si>
  <si>
    <t>Durante el segundo trimestre del año se realizó el proyecto del nuevo procedimiento del Centro de Traslado por Protección, en el marco del proyecto de protocolo de aplicación del medio material de policía "Traslado por Protección", el cual fue revisado por el grupo de calidad de la Dirección de Acceso a la Justicia, realizando retroalimentaciones y ajustes para proyectar el documento definitivo y formalizarlo ante el portal MIPG de la OAP.</t>
  </si>
  <si>
    <t>A las personas encargadas de elaborar los documentos relacionados en la meta se les terminó el contrato de prestación de servicios el 31 de marzo del año 2024 e iniciaron labores nuevamente en los últimos meses de mayo.</t>
  </si>
  <si>
    <t>Una vez los profesionales retomaron vinculo contractual, se adelantó la proyección y revisión del documento para cumplir con la acción establecida.</t>
  </si>
  <si>
    <t>1. Avance Procedimiento Centro de Traslado por Protección 19.06.2024  
2. Correo avance en el nuevo procedimiento CTP
3. Plan de trabajo</t>
  </si>
  <si>
    <t>Se evidenció  las actividades  para elaborar los documentos asociados al modelo preventivo pedagógico en los Centros de Traslado por Protección (CTP). el cargue de la información oportunamente.</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</si>
  <si>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</si>
  <si>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</si>
  <si>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Durante el primer trimestre se realizaron en el Centro de Recepción e  Información CRI 45.941 atenciones de las 47.159 remitidas desde Recepción, lo cual constituye el 97% de las remisiones realizadas.</t>
  </si>
  <si>
    <t xml:space="preserve">Base de datos del sistema de información SICAS con el registro de atenciones CRI y el registro de remisiones de Recepción. </t>
  </si>
  <si>
    <t>Durante el segundo trimestre del 2024 se realizaron en el Centro de Recepción e Información CRI 39.637 atenciones, de las 40.970 remisiones hechas desde Recepción. Esto implica que el 97% de las remisiones realizadas por Recepción son efectivamente orientadas desde el CRI.</t>
  </si>
  <si>
    <t>No se presentaron dificultades para el periodo reportado</t>
  </si>
  <si>
    <t>No aplica.</t>
  </si>
  <si>
    <t>1. Archivo Excel con las bases de datos de Recepción y CRI</t>
  </si>
  <si>
    <t>Se evidenció la orientación a los ciudadanos(as) que lo solictaron en el marco del funcionamiento del Programa Nacional de Casas de Justicia. y l cargue de la información oportunamente.</t>
  </si>
  <si>
    <t>Oficina Asesora de Comunicaciones</t>
  </si>
  <si>
    <t>Gestión de Comunicaciones Estratégicas</t>
  </si>
  <si>
    <t>1. Diseñar e implementar cuatro (4) campañas estrategicas de comunicación externa, de acuerdo al plan de acción de la entidad y al cumplimiento de los objetivos de la misma.</t>
  </si>
  <si>
    <t>Se implementó la campaña "100 Días por Bogotá" que tuvo gran alcance en redes sociales, medios masivos y otros medios digitales y alternativos, donde se destacaron los resultados de los operativos, capturas e incautaciones hechas por la Policía Metropolitana de Bogotá cpn el caompñamiento de la SCJ y acciones contundentes contra el delito en todas sus modalidades.</t>
  </si>
  <si>
    <t>Se anexa una carpeta por cada mes, evidenciando los diferentes productos y publicaciones realizadas</t>
  </si>
  <si>
    <t>Se implementó la campaña Pago Comparendos para divulgar a la ciudadania una nueva forma de liquidar los comparendos por comportamientos contrarios a la convivencia, dando a conocer la plataforma LICO (Liquidación de Comparendos), incentivar el pago de los comparendos a personas que tienen pendientes por pago y dar a conocer el uso de esta nueva herramienta a la ciudadanía.</t>
  </si>
  <si>
    <t>Se anexa informe evidenciando los diferentes productos y publicaciones realizadas de la campaña.</t>
  </si>
  <si>
    <t>Se evidenció la campañas extena  - Pago Comparendo - y   el cargue de la información y las evidencias oportunamente.</t>
  </si>
  <si>
    <t xml:space="preserve">Oficina asesora de </t>
  </si>
  <si>
    <t>2. Aumentar el 28% del total de seguidores en las redes sociales de la entidad frente a la vigencia anterior</t>
  </si>
  <si>
    <t>(No. de seguidores nuevos en el periodo/ No. De seguidores en el periodo anterior)*100</t>
  </si>
  <si>
    <t xml:space="preserve">El crecimiento de seguidores aumentó más que lo planeado, destacando el crecimiento significativo, especialmente en la red social X y gracias a los diferentes resultados operativos en materia de seguridad.  </t>
  </si>
  <si>
    <t>Aunque el crecimiento de seguidores es positivo, no es posible controlar las variables de crecimiento</t>
  </si>
  <si>
    <t>Se anexa una carpeta por cada mes con el reporte de redes, evidenciando los diferentes productos y publicaciones que tuvieron gran alcance.</t>
  </si>
  <si>
    <t>Cabe destacar que las redes de la SSCJ ocupan los primeros lugares en alcance y aumento de seguidores del Distrito, como por ejemplo la red social TIK TOK que ocupa el primer lugar de todas las entidades. 
Esto se logra teniendo en cuenta la innovación de los productos y la segmentación de los mismos, de acuerdo al público objetivo de cada red. 
Este incremento de seguidores en redes sociales de 252.363 a 284.817 correspondiente a un aumento del 12,86% frente al periodo anterior. Este logro se atribuye al contenido atractivo, innovador, a las estrategias de marketing digital efectivas y cercanas a los ciudadanos y que generan interés en la audiencia, de igual forma en el informe adjunto se evidencian las campañas y publicaciones mas influyentes durante el periodo.</t>
  </si>
  <si>
    <t>Se evidencia que en los reportes presenta un incremento mayor al programado.</t>
  </si>
  <si>
    <t>3. Diseñar e implementar cuatro (4) campañas estrategicas de comunicación interna, de acuerdo a los objetivos internos de la entidad.</t>
  </si>
  <si>
    <t xml:space="preserve">Se implementó a nivel interno  la campaña "100 Días por Bogotá" en los diferentes canales de comunicación, a travé de concursos, pioezas graficas y otros incentivos para que los funcionarios y contratistas  se apropiaran de los nuevos planes y metas del gobierno distrital. </t>
  </si>
  <si>
    <t xml:space="preserve">Se implementó a nivel interno  la campaña de la "Dirección Financiera" en los diferentes canales de comunicación, a través de piezas graficas, donde el propósito de esta campaña, es doble, por un lado, ser más cercanos a contratistas y servidores, con una atención semi-personalizada para atender dudas, inquietudes o ampliar información sobre algún trámite o servicio a cargo de ellos.                                                   
                                                                                                            Por otro lado, dar a conocer que la dirección es más que “pagos”, cuando tiene otros componentes y/o servicios que dar a conocer, además de información que es de utilidad para todos en la entidad.   </t>
  </si>
  <si>
    <t>Se evidencio la campaña de comunicación interna, de la Dirección Financiera</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</si>
  <si>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</si>
  <si>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</si>
  <si>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En el trimestre la OAC recibió 72 solicitudes por medio del formato F- GC-571 de las diferentes dependencias para la elaboración de productos comunicacionales, los cuales fueron divulgados en canales internos y externos.</t>
  </si>
  <si>
    <t>Se anexa una carpeta por cada mes con la evidencia de las solicitudes recibidas y otra con los productos realizados. Además se anexa la matriz de seguimiento de las solicitudes.</t>
  </si>
  <si>
    <t>En el trimestre la OAC recibió 108 solicitudes por medio del formato F- GC-571 de las diferentes dependencias para la elaboración de productos comunicacionales, los cuales fueron divulgados en canales internos y externos, cumpliendo con todos los productos entregados en distintos formatos, obteniendo un nivel de cumplimiento del 100%, esto se debe al rápido proceso interno de asignación de piezas para nuestros diseñadores y ademas que no se recibieron solicitudes de las diferentes areas en los ultimos 4 dias del mes de junio,lo que genero este nivel de cumplimiento</t>
  </si>
  <si>
    <t>Es de aclarar que la Oficina determino un 90% de cumplimiento para evitar que las solicitudes allegadas en los ultimos dias del trimestre, generara incumplimiento de entrega</t>
  </si>
  <si>
    <t xml:space="preserve">Se evidencia  las solicitudes internas y externas  recibidas por la OAC se atendieron en su totalidad, </t>
  </si>
  <si>
    <t>Oficina Asesora de Planeación</t>
  </si>
  <si>
    <t>Direccionamiento Estrategico</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</si>
  <si>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</si>
  <si>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</si>
  <si>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 xml:space="preserve">Dentro de la vigencia del primer trimestre 2024, se remitiron todos los reportes de cierre del cuarto trimestre del año 2023. Se adelantó la gestión de solicititud de información, acompañamiento y orientación para los reportes y articulación institucional. Con ello, se hicieron los envíos de los reportes a las Entidades Distritales sobre los planes de acción en los que tiene compromisos la Entidad. </t>
  </si>
  <si>
    <t>Documento con reporte y enlace con evidenciar del respectivo seguimiento</t>
  </si>
  <si>
    <t>Para el segundo trimestre de 2024, la Secretaría Distrital de Seguridad, Convivencia y Justicia presentó los reportes requeridos para el primer trimestre de 2024, sobre políticas públicas Distritales aprobadas y con solicitud de reporte, en las cuales tiene compromisos la SDSCJ y ante las Entidades líderes de las políticas, según correspondiera.</t>
  </si>
  <si>
    <t>Documento con reporte y enlace con evidencias del respectivo seguimiento</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</si>
  <si>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</si>
  <si>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</si>
  <si>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En noviembre de 2023, se aprobó la política pública de Seguridad, Convivencia y Justicia, dando inicio al proceso de solicitud del primer informe a las Entidades Distritales y a las áreas de la SDSCJ que previamente habían establecido metas de producto para el año 2023. Desde enero de 2024, se implementaron los formatos necesarios, los cuales se distribuyeron a través de archivos compartidos para recopilar los primeros aportes. Tras consolidar la información hasta el 20 de marzo, se remitió el informe a la Secretaría Distrital de Planeación.</t>
  </si>
  <si>
    <t>Correo electronico donde se reportó ante la Secretaría Distrital de Planeación el respectivo seguimiento</t>
  </si>
  <si>
    <t>Durante el segundo trimestre de 2024, la OAP tramitó las acciones para presentar el reporte total consolidado de la política distrital de seguridad, convivencia, justicia, y construcción de paz, con corte al 31 de diciembre de 2023 y lo presentó ante la Secretaría Distrital de Planeación</t>
  </si>
  <si>
    <t>3. Realizar un monitoreo bimestral al Programa de transparencia y ética pública de la entidad (Decreto 612 de 2018 PI_09)</t>
  </si>
  <si>
    <t>Se realizó el primer monitoreo al Programa de Transparencia y ética pública, en el que se verificó el cumplimiento de las actividades programadas para el primer cuatrimestre de la vigencia 2024</t>
  </si>
  <si>
    <t>Se adjunta correo electonico donde se solicito información a los responsible de cumplir con las actividad, y excel donde se evidencia el reporte y seguimiento realizado</t>
  </si>
  <si>
    <t>Se realizó el segundo monitoreo al Programa de Transparencia y ética pública, en el que se verificó el cumplimiento de las actividades programadas para el periodo de marzo y abril de la vigencia 2024</t>
  </si>
  <si>
    <t xml:space="preserve"> -  correo electonico de solicitud a lideres operativos del Segundo reporte Programa de Transparencia y Ética Pública 2024- Versión 2-
- Archivo de Excel PTEP V2 donde se evidencia el reporte registrado por los responsables de las actividades y el monitoreo realizado por parte de la OAP.</t>
  </si>
  <si>
    <t>4. Realizar un monitoreo trimestral al Plan de Acción de MIPG de la entidad.</t>
  </si>
  <si>
    <t>Se realizó el seguimiento al plan de acción MIPG del primer trimestre del vigencia 2024, el cual se realizó mediante el portal MIPG.</t>
  </si>
  <si>
    <t>Se adjunta pantallazos del seguimiento realizado al plan de acción MIPG</t>
  </si>
  <si>
    <t>Se realizó el seguimiento al plan de acción MIPG correspondiente al segundo trimestre de 2024 a través del portal MIPG. Es importante señalar que se cumplieron las tres acciones propuestas para este trimestre, las cuales son: 1. Actualizar la caracterización del proceso de Gestión Estratégica del Talento Humano; 2. Actualizar la caracterización del proceso de Gestión de Emergencias; 3. Formular y socializar el cronograma de reportes ante la Oficina Asesora de Planeación.</t>
  </si>
  <si>
    <t>5. Apoyar la formulación de los proyectos de inversión en el marco del plan de desarrolo 2024-2028 y realizar la armonización presupuestal de los proyectos de inversión</t>
  </si>
  <si>
    <t>(No. de formulación de proyectos de inversión apoyados y armonizados/No. de proyectos de inversión del plan de desarrollo 2024-2028)*100</t>
  </si>
  <si>
    <t>La actividad no esta programada para el periodo</t>
  </si>
  <si>
    <t xml:space="preserve">En el marco del plan de desarrollo "Bogotá camina segura" y de la armonización presupuestal 2024-2027 se formularon 12 proyectos de inversión </t>
  </si>
  <si>
    <t>Se adjintan 12 fichas MGA de los proyectos de inversión</t>
  </si>
  <si>
    <t>6. Realizar seguimiento a los proyectos de inversión asociados a los planes de desarrollo vigente</t>
  </si>
  <si>
    <t>Se realizó seguimiento con corte a 31 de diciembre de 2023 a los proyectos de inversión, remitiendo los respectivos alertamientos</t>
  </si>
  <si>
    <t>Se adjunta memorando con los respectivos alertamiento realizados</t>
  </si>
  <si>
    <t>Se realizó seguimiento con corte a 31 de mayo de 2024 a los proyectos de inversión, remitiendo los respectivos alertamientos</t>
  </si>
  <si>
    <t>Se adjuntan memorandos con los respectivos alertamiento realizados</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</si>
  <si>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</si>
  <si>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</si>
  <si>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 xml:space="preserve">Durante el primer trimestre de la vigencia se recibieron 3 solicitudes para dar respuesta o realizar acompañamiento a los fondos de desarrollo local de Ciudad Bolivar, Suba y Bosa. </t>
  </si>
  <si>
    <t>Evidencias en archivos PDF y grabaciones de reunión adjuntas en la carpeta de esta actividad</t>
  </si>
  <si>
    <t>Durante el periodo comprendido de abril a junio se recibieron y atendieron 29 solicitudes de asesoría o acompañaiento técnico de las localidades de  Rafael Uribe Uribe, Teusaquillo, Suba Engativá, Sumapaz, Usaquén, Chapinero, Santa Fe, Kennedy, la Candelaria, Ciudad Bolivar y Tunjuelito.</t>
  </si>
  <si>
    <t>8. Realizar el seguimiento al Plan Estratégico institucional de la SDSCJ</t>
  </si>
  <si>
    <t>Se realizó seguimiento al Plan Estrategico Institucional con corte a 31 de diciembre del 2023.</t>
  </si>
  <si>
    <t>Se adjunto documento PEI con seguimiento realizado</t>
  </si>
  <si>
    <t>Se realizó seguimiento al Plan Estrategico Institucional con corte a 31 de marzo del 2024,</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</si>
  <si>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</si>
  <si>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</si>
  <si>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1. Se reiteró solicitud a los organismos y dependencias para la actualización de las hojas de vida de equipamientos
2. Se realizaron gestiones con la Oficina de Análisis de la Información para avanzar en la georeferenciación de equipamientos 
3. Se presentó a la Secretaría Distrital de Planeación -SDP-, el estado de avance de la actualización de equipamientos, estableciendo como plazo de entrega, el inicio del segundo semestre del año en curso.
4. Se remitió el "manual de estándares de calidad" la SDP, esperando retroalimentación en el marco la actualización anual, de conformidad a lo concluido en reunión de trabajo. 
5. Se elaboró material de apoyo con "ABC" de las reglamentaciones y metas programáticas del POT en el marco de la elaboración del PDD 2024-2028</t>
  </si>
  <si>
    <t>1. Oficios y correos electrónicos de solicitudes a organismos
2. Correos electrónicos y archivo Excel con matriz de datos
3. Evidencia de reunión con SDP 
4. remisión de documento ECE
5. Presentaciones PPT y otros documentos de soporte</t>
  </si>
  <si>
    <t>1. Se consolidó matriz de datos de las hojas de vida de equipamientos y se iniciaron gestionaes con TICS para optimizar la administración y reportes del PCSS.
2. Se culminaron las gestiones de coordinación y actualización del  Manual de Estándares de Calidad.
3. Se inició la revisión de la estructura funcional de los procedimientos pre contractuales para de equipamientos nuevos con enfoque en el POT-555</t>
  </si>
  <si>
    <t>1. Oficios y correos electrónicos de gestión y entrega de datos
2. Soportes de gestión y documentos del manual
3. Presentaciones PPT y otros documentos de soporte</t>
  </si>
  <si>
    <t>Política 6 – Fortalecimiento organizacional y simplificación de procesos</t>
  </si>
  <si>
    <t xml:space="preserve">10. Realizar seguimiento al estado de los requerimientos de actualización documentos del Sistema Gestión de Calidad, recibidos a través del Portal MIPG. </t>
  </si>
  <si>
    <t xml:space="preserve">Se realiza tramite de 230 solicitudes de creación y actualización de los documentos del sistema de gestión  cargadas al sistema Portal MIPG para el primer trimestre de la vigencia. 
Para lo cual se realizaron 2  verificaciones de los documentos publicados para los meses de enero y febrero y  el mes de marzo lo cual se evidencia en el listado maestro de documentos. </t>
  </si>
  <si>
    <t xml:space="preserve">1. Reporte documentos enero febrero 2024. 
2. Reporte documentos marzo 2024. 
</t>
  </si>
  <si>
    <t xml:space="preserve">Se realiza tramite de 72 solicitudes de creación, actualización y eliminación de los documentos del sistema de gestión cargadas al sistema Portal MIPG para el segundo trimestre de la vigencia. 
Para lo cual se realizaron 3 verificaciones de los documentos publicados para los meses de abril, mayo y junio lo cual se evidencia en el listado maestro de documentos. </t>
  </si>
  <si>
    <t xml:space="preserve">1. Reporte documentos abril 2024. 
2. Reporte documentos mayo 2024. 
3. Reporte documentos junio 2024. 
</t>
  </si>
  <si>
    <t>Gestión del Conocimiento y la Innovación Publica</t>
  </si>
  <si>
    <t>Política 18 – Gestión del conocimiento y la innovación</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</si>
  <si>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</si>
  <si>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</si>
  <si>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Se realizaron las actividades programas para realizar en el primer trimestre conforme a lo programado</t>
  </si>
  <si>
    <t>Se adjunta documentos elaborados y actividades programadas</t>
  </si>
  <si>
    <t xml:space="preserve">Durante el periodo en cuestión, se llevaron a cabo las siguientes actividades: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</si>
  <si>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NInguna</t>
  </si>
  <si>
    <t xml:space="preserve">Evidencias:
1.	Primera reunión de equipos transversales de gestión del conocimiento del distrito.
2.	Elaboración del documento de propuesta de política de gestión del conocimiento.
3.	Elaboración del documento de propuesta de cultura de innovación.
4.	Visita al pabellón del conocimiento.
</t>
  </si>
  <si>
    <t>Fortalecimiento Institucional</t>
  </si>
  <si>
    <t>12.  Realizar seguimiento al plan de acción del Plan Institucional de Gestión Ambiental - PIGA.</t>
  </si>
  <si>
    <t>(Número de actividades ejecutadas PIGA / Número de actividades programadas PIGA) *100</t>
  </si>
  <si>
    <t>Durante el primer trimestre se ejecutaron las siguientes actividades programadas en el plan de acción del PIGA:
* Conmemoración del día mundial del agua mediante divulgación de pieza gráfica y nota comunicativa en intranet. 
* Seguimiento a los consumos de agua y energía del segundo semestre 2023
* Divulgación de mensajes para el uso eficiente y responsable del agua
* Entrega del material reciclable a la Organización de reciclaje El Porvenir
* Reporte de la generación de residuos peligrosos vigencia 2023 en el aplicativo RUA RESPEL del IDEAM. 
*Elaboración y presentación del informe trimestral de aprovechamiento correspondiente al cuarto trimestre de la vigencia 2024 y del informe de ejecución del Plan de acción interno para el aprovechamiento de los residuos (PAI) del segundo semestre 2023.
*Seguimiento al cumplimiento normativo sobre la gestión de los residuos de construcción y demolición en el marco de los contratos de obra (mantenimiento preventivo y correctivo de equipamientos)
*Promoción del día de la movilidad sostenible "primer jueves del mes", conforme lo establecido en el Decreto 037 de 2019 y del día sin carro. 
*Divulgación de piezas gráficas con ocasión del calendario ambiental nacional y mundial, como medida de sensibilización. 
*Seguimiento a la inclusión de criterios ambientales legales y de sostenibilidad en los procesos de contratación
*Seguimiento al cumplimiento normativo ambiental de los talleres de mantenimiento de vehículos
*Elaboración y presentación de los informes periódicos del PIGA, conforme Resolución 242 de 2014.</t>
  </si>
  <si>
    <t>Se anexa documentos evidencias de las actividades realizadas</t>
  </si>
  <si>
    <t xml:space="preserve">Durante el segundo trimestre se desarrollaron las siguientes actividades, conforme lo formulado en el plan de acción del PIGA: sensibilización sobre el uso eficiente del agua y el cuidado del sistema de alcantarillado de la ciudad (ruta del desagüe) con el apoyo de la Empresa de Acueducto y Alcantarillado de Bogotá; seguimiento a la gestión integral de los residuos aprovechables mediante la entrega a la organización de reciclaje El Porvenir y elaboración del informe de aprovechamiento del primer trimestre; seguimiento a la gestión de residuos de riesgo biológico generados en la Cárcel Distrital y en el Centro Especial de Reclusión – CER; entrega de residuos peligrosos y especiales en la reciclatón liderada por la Secretaría Distrital de Ambiente, después de verificación de la generación en las diferentes sedes; seguimiento a la presentación del informe trimestral de aceite vegetal usado; validación a la inclusión de requisitos ambientales y criterios de sostenibilidad en la contratación, conforme solicitud de la Dirección Técnica; visita de seguimiento ambiental a las Casas de Justicia Ciudad Jardín, La Campiña, Barrios Unidos, Usaquén, Mártires, Tunjuelito, Puente Aranda, San Cristóbal, Usme, Bosa, Ciudad Bolívar y en Casa Libertad, CESPA, Centro Juvenil La Victoria, Nivel Central, Cárcel Distrital, URI Puente Aranda, Campo Verde, Centro Especial de Reclusión CER; difusión del día de la movilidad sostenible el primer jueves de cada mes; conmemoración de fechas del calendario ambiental mundial y nacional como el día de la tierra, día del Río Bogotá, día del reciclaje y día del medio ambiente; campaña de botellas de amor para fortalecer la reducción de plásticos de un solo uso en la entidad; ejecución de la semana ambiental en cumplimiento del Acuerdo 197  de 2005, en la cual se desarrolló caminata ecológica en el sendero Quebrada la Vieja, capacitación en gestión integral de residuos, posconsumo, uso eficiente y cuidado del agua mediante la correcta disposición del aceite usado, taller en mecánica básica de bicicleta, plantas medicinales, hierbas aromáticas y agricultura urbana. </t>
  </si>
  <si>
    <t>Demoras en el suminsitro de información requerida en el componente ambiental por parte de otras dependencias</t>
  </si>
  <si>
    <t>Requerimiento a través de memorandos internos y gestión del Jefe de Oficina</t>
  </si>
  <si>
    <t>Soporte de las actividades en ruta del SharePoint</t>
  </si>
  <si>
    <t>Dirección de Gestión Humana</t>
  </si>
  <si>
    <t>Gestión Estratégica del Talento Humano</t>
  </si>
  <si>
    <t>Política 1 – Gestión Estratégica del Talento Humano</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</si>
  <si>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</si>
  <si>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r>
      <rPr>
        <b/>
        <sz val="11"/>
        <color rgb="FF000000"/>
        <rFont val="Arial"/>
      </rPr>
      <t>BIENESTAR, INCENTIVOS, ESTÍMULOS Y RECONOCIMIENTOS</t>
    </r>
    <r>
      <rPr>
        <sz val="11"/>
        <color rgb="FF000000"/>
        <rFont val="Arial"/>
      </rPr>
      <t xml:space="preserve"> 
 Se realizan 17 actividades del cronograma de bienestar e incentivos, dando cumplimiento en un 100% de las actividades programas
Se realizan 15 actividades del plan de clima organizacional de acuerdo con lo programado para el primer trimestre 2024
"Enero: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íntegra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Se envía correo en marzo de 2024 para realizar entrevista de retiro al ex servidor CARLOS NORBERTO BOTIA JAIME
</t>
    </r>
    <r>
      <rPr>
        <b/>
        <sz val="11"/>
        <color rgb="FF000000"/>
        <rFont val="Arial"/>
      </rPr>
      <t xml:space="preserve">FORMACIÓN Y CAPACITACIÓN
</t>
    </r>
    <r>
      <rPr>
        <sz val="11"/>
        <color rgb="FF000000"/>
        <rFont val="Arial"/>
      </rPr>
      <t xml:space="preserve">Para el primer trimestre 2024 se inicia con las siguientes capacitaciones: Contratación Pública, Justicia Juvenil Restaurativa, Indicadores, Acreditación ACA, Herramientas tecnológicas especializadas de C4, Sentencias judiciales condenatorias, Prevención del delito, Toma de decisiones y análisis de Datos
</t>
    </r>
    <r>
      <rPr>
        <b/>
        <sz val="11"/>
        <color rgb="FF000000"/>
        <rFont val="Arial"/>
      </rPr>
      <t>HABITOS SALUDABLE</t>
    </r>
    <r>
      <rPr>
        <sz val="11"/>
        <color rgb="FF000000"/>
        <rFont val="Arial"/>
      </rPr>
      <t xml:space="preserve">S 
Se realizan 41 actividades del cronograma de SST para dar cumplimiento a lo programado en el primer trimestre de 2024, se realizaron las siguientes actividades: enero de 11 actividades, febrero 13 actividades y marzo 15 actividades.
</t>
    </r>
    <r>
      <rPr>
        <b/>
        <sz val="11"/>
        <color rgb="FF000000"/>
        <rFont val="Arial"/>
      </rPr>
      <t xml:space="preserve">PLAN DE EQUIDAD
</t>
    </r>
    <r>
      <rPr>
        <sz val="11"/>
        <color rgb="FF000000"/>
        <rFont val="Arial"/>
      </rPr>
      <t xml:space="preserve">"Enero: Se realiza publicación de ruta de acceso al repositorio de discapacidad.
Se realiza reunión con el equipo de SST y Atención al Ciudadano para dar respuesta a la Directiva 004 de 2023Se realiza publicación de fecha especial: día mundial del braile.
Febrero: Se asiste de forma virtual a las sesiones del comité técnico distrital de discapacidad los días 23 , 26 y 27 de febrero: Se solicita la actualización del repositorio virtual de discapacidad.
Marzo: Se realiza reunión con el equipo de Atención al Ciudadano y el módulo de formación y capacitación para articular acciones de divulgación de oferta en capacitación de lenguaje claro.
Se publica pieza comunicativa sobre la diferencia en los conceptos de incapacidad y discapacidad
Se envia a los equipos de trabajo de los módulos de SST- Bienestar y Capacitación el listado de servidores públicos autoreconocidos como personas con discapacidad en la plataforma SIDEAP
Se incio la articulaciòn con la Secretaria Distrital de Cultura, Recreación y Deporte, para el desarrollo de las diferentes estrategias de la Escuela Hombres al Cuidado: 
1. Se establece plan de trabajo para el desarrollo de actividades presenciales en algunos centros de trabajo de la SCJ.
2. Se coordina con el CER , y la SDCRD, el desarrollo de las estrategia "" Conversatorio Parchese en confianza"" en los meses de abril y se establece la periodicidad de las demas sesiones en el transcurso del año.
3. Se remite a comuniciones, piezas audivisuales de la mini serie calma y clips del cuidado con la programaciòn para su publicación, en el año.
Febrero: Se solicita la elaboración de piezas comunicativas de fechas conmemorativas de la PPLBGTI para el mes de marzo: 1 de marzo día internacional de la cero discriminación
8 de marzo día internacional de la mujer trabajadora
31 de marzo día de la visibilidad trans
Marzo: Publicación fechas conmemorativas:
1 de marzo: día de la cero discriminación
31 de marzo día de la visibilidad trans ( se publica el 4 de abril por que la fecha del 31 de marzo fue un domingo, festivo de semana santa)
Febrero: Se solicita la elaboración de las piezas comunicativas de las rutas de atención a mujeres victimas de violencia de género
Marzo: Se socializa y lleva a cabo la actividad de semana de género con el calendario de las actividades programadas del 5 al 8 de marzo: concurso de dibujo, charlas virtuales, entrega souvenir, pausa activa
Se publican piezas comunicativas en sinergia con el distrito sobre la conmemoración del 8 de marzo referente a acoso sexual laboral.
Se actualiza la presentación del acuerdo 828: prevención de violencias en entornos familiar 
Se realiza entrega de souvenir con ocasión de la semana de género. 
Enero: Bienestar: Se realiza publicaciones de cumpleaños, condolencias
Se realiza publicación de formato virtual de identificación de necesidades del programa de bienestar.
SST: Se realiza publicación del sobre prevención de covid
Se realiza publicación día mundial contra la depresión
Sinergia Distrito: Se realiza publicación día de la movilidad sostenible
Febrero: Bienestar: Se realiza publicaciones de cumpleaños, fechas especiales, condolencias, convenios educativos, alianzas distritales
Hábitos Saludables: se publica invitación para la actividad termales
Sinergia Distrito: Se realiza publicación sobre información de acoso laboral
Marzo: *Publicación fechas especiales:
1 de marzo: día del contador
1 de marzo: día de la cero discriminación
10 de marzo: día de la felicidad
21 de marzo: día internacional de la eliminación de la discrimación racial 
*Publicación cumpleaños
*Se publican piezas comunicativas de: alianzas y beneficios caja de compensación y distrito
*Gestión de la charla lenguaje claro con el equipo de Atención al Ciudadano y Veeduría Distrital
*Se publican piezas comunicativas en sinergia con el distrito sobre la conmemoración del 8 de marzo referente a acoso sexual laboral.
*Se realiza publicación de actividad del módulo de secretaría en familia: charlas en familia.
*Se realiza publicación de actividad del módulo de secretaría sostenible: actividad ciclistas
*Se realiza publicación de actividad del módulo de bienestar: día de la felicidad
*Se realiza publicación de SST prevención consumo sustancias psicoactivas
Enero: Se realiza publicaciones de cumpleaños.
Se realiza publicación de formato virtual de identificación de necesidades del programa de bienestar.
Febrero: Sinergia Distrito: Se realiza publicación sobre información de acoso laboral y lenguaje incluyente.
Se realiza actualización del documento: política de equidad laboral
Marzo: Publicación de fechas conmemorativa:
1 de marzo día internacional de la cero discriminación
8 de marzo día internacional de la mujer trabajadora
21 de marzo: día internacional de la eliminación de la discrimación racial 
31 de marzo día de la visibilidad trans
Gestión de actividad para la vigencia 2024 acerca de lenguaje claro con apoyo del equipo de Atención al Ciudadano y Veeduría Distrital
Se publica sinergia del distrito en conmemoración del 8 de marzo con temas de acoso laboral. 
Se actualiza la presentación de equidad laboral para los procesos de inducción y capacitación "
</t>
    </r>
    <r>
      <rPr>
        <b/>
        <sz val="11"/>
        <color rgb="FF000000"/>
        <rFont val="Arial"/>
      </rPr>
      <t xml:space="preserve">PROGRAMA DE TRANSPARENCIA Y ÉTICA PÚBLICA
</t>
    </r>
    <r>
      <rPr>
        <sz val="11"/>
        <color rgb="FF000000"/>
        <rFont val="Arial"/>
      </rPr>
      <t xml:space="preserve">"Enero: Se publica la ruta del repositorio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r>
      <rPr>
        <b/>
        <sz val="11"/>
        <color rgb="FF000000"/>
        <rFont val="Arial"/>
      </rPr>
      <t xml:space="preserve">SECRETARÍA EN FAMILIA
</t>
    </r>
    <r>
      <rPr>
        <sz val="11"/>
        <color rgb="FF000000"/>
        <rFont val="Arial"/>
      </rPr>
      <t xml:space="preserve">*Se adjunta la pieza de comunicaciones informando el lanzamiento del programa.  Se envia copia de uno de los correos enviando las boletas de cine a los servidores 
* Se adjunta archivo con la relacòn de los servidores a los cuales se les envìo el beneficio. 
* Se desarrollo actividad virtual el pasado 02 de abril a las 4 pm,  donde se desarrollo una interesante charla sobre Por una crianza que nuestros hij@s no tengan que sanar.
Teniendo una asistencia de 42  personas de las cuales 25 firmaron asistencia y encuesta.
</t>
    </r>
    <r>
      <rPr>
        <b/>
        <sz val="11"/>
        <color rgb="FF000000"/>
        <rFont val="Arial"/>
      </rPr>
      <t xml:space="preserve">SECRETARÍA SOSTENIBLE
</t>
    </r>
    <r>
      <rPr>
        <sz val="11"/>
        <color rgb="FF000000"/>
        <rFont val="Arial"/>
      </rPr>
      <t xml:space="preserve"> * Gestión y tramite de novedades, solicitudes de vinculación a la modalidad de Teletrabajo, manejo de carpetas Digitales personales y de informacion con SST.(Gestion de Visitas ARL Informes)-informacion personal
* Reportes trimestral a la Secretraria Mayor de la Alcaldia.
* Reporte semestral 2023 a Mintrabajo.
* Acuerdos de Teletrabajo nuevos - modificaciones - CD información personal
* Resoluciones de nuevos  Resoluciones de modificaciones,y reversibilidades 
*Actualización de la base de TT al día
*Gestion de comunicacion y seguimiento de participacion 1 cohorte curso de Teletrabajo
* Carpetas Digitales de TT, actualizadas (nuevos y cambios)- PANTALLAZOS
* Control de renovaciones TT
</t>
    </r>
    <r>
      <rPr>
        <b/>
        <sz val="11"/>
        <color rgb="FF000000"/>
        <rFont val="Arial"/>
      </rPr>
      <t xml:space="preserve">SISTEMA DE INFORMACIÓN PARA LA PLANEACIÓN Y GESTIÓN DEL EMPLEO
</t>
    </r>
    <r>
      <rPr>
        <sz val="11"/>
        <color rgb="FF000000"/>
        <rFont val="Arial"/>
      </rPr>
      <t xml:space="preserve">Se elaborará los planes estratégicos del proceso de gestión humana y presenta para aprobación ante las instancias respectivas, así: Plan Institucional de Capacitación, Programa de Bienestar e incentivos, Plan Anual de Vacantes, Plan de Previsión de Necesidades de Talento Humano, Plan de SST, Plan Estratégico de Talento Humano. Posteriormente se realiza publicación de los mismo en el portal MIPG el 30/01/2024.
"Enero: Plan de Bienestar 2024, Prevención Covid, Día Mundial Contra la Depresión, Jornada de Fumigación
Febrero: Jornada de fumigación, Termales, Prevención consumo de sustancias psicoactivas
Marzo: Semana de la Salud física y mental, Jornada de fumigación, Inscripción Taller Universidad El Bosque, Prevención consumo de sustancias psicoactivas
Enero: Cumpleaños, Plan Bienestar 2024, Condolencias, Beneficios compensar
Condolencias, Febrero: Beneficios Compensar
Cumpleaños, Condolencias
Marzo: Beneficios Compensar, Cumpleaños, Zumbatón, Cine en familia, Charlas en familia, Feria Financiera
Febrero: Oferta educativa Escuela de Postgrados Policía Nacional
Enero: Novedades de nómina
Programación novedades
Febrero: Novedades de nómina
Programación novedades
Marzo: Novedades de nómina
Novedades de nómina programación vacaciones Certificado de ingresos y retenciones Certificado de alivios tributarios Novedades de nómina
Enero: Lineamientos Circular 005 Concertación de compromisos Solicitud Financiación Educativa 
Charlas con Talento Consulta sitio internet Gestión Humana Plan anticorrupciónActualización formatos Publicación guía metodológica para el otorgamiento de incentivos pecuniarios y no pecuniarios Día Mundial del Braile
Febrero
Teletrabajo para teletrabajadores Rutas de Atención Violencia de Género
Marzo
Concurso de dibujo, Semana de género, Actualización documentos Conflicto de interés,
Día de la Felicidad, Día Internacional de la Eliminación de la Discriminación Racial, Diferencia entre discapacidad e incapacidad
Se reubicaron unidades de conservación (carpetas) que contienen los expedientes laborales a fin de distribuir de una mejor manera cada carpeta para prevenir el deterioro por hacinamiento.
Se ha realizado inserción de los documentos que se generan con destino a las respectivas historias laborales a fin de poder entregar la información que se requiera de las mismas de manera oportuna
Se actualizó el formato de inventario único documental de en donde se registran la serie de Historias Laborales de acuerdo a los movimientos en la planta de personal y siguiendo los lineamientos establecidos por el Sistema de Gestión Documental de la entidad.  De la misma manera actualizaron las bases de datos de apoyo compartidas en One Drive generadas entre los meses de enero y marzo.
Se realizaron los respectivo préstamo de expedientes laborales en el archivo de la Dirección de Gestión Humana y se verificaron tiempos de entrega oportunos, diligenciando el formato de consulta y préstamo establecido para esta actividad.
Se elaboró para su respectiva validación un formato de préstamo y consulta documental ajustado a las necesidades del archivo de Historias Laborales con el fin de realizar los registros físicos y verificar seguimiento de los expedientes que se entregan en calidad de préstamo dentro de la Dirección de Gestión Humana y además se revisó y modifico el instructivo para la organización de Historias Laborales presentado en el mes de enero.
 En el mes de marzo de 2024 se realizó en envió de dos correos electrónicos solicitando seguimiento de los diferentes planes de la DGH
POA: Se envió reporte I trimestre a la Ofician Asesora de Planeación
Riesgo de corrupción: Durante el periodo de ejecución de la actividad se dio posesión a 37 servidores públicos en calidad de titulares de sus empleos y en encargos del nivel directivo en calidad de libre nombramiento y remoción como en empleos con vocación de carrera administrativa. Los procesos de encargo de esta última denominación se consignan en el banner de encargos de la intranet y página Web www.scj.gov.co que es abierta y de consulta permanente. Al respecto se procedió a desarrollar un total de diecieciocho (18) procesos registrados al termino del mes de marzo de 2024 ubicados en el siguiente link: https://scj.gov.co/proceso-encargo
Riesgo Proceso Nomina R1: Durante el primer trimestre se diligenciaron los soportes correspondientes a cada nómina, se adjuntan evidencias
Riesgo Proceso SST R2: Enero: Para el periodo en mención se programaron y ejecutaron 11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Febrero: Para este periodo se programaron y se ejecutaron 13 actividades encaminadas a cumplir con el subprograma de Medicina de Preventiva del Trabajo: Evaluaciones médicas ocupacionales, actividades del SVE de Riesgo Psicosocial, Biomecánico, Cardiovascular y Biológico, Mesa laboral, seguimiento a casos médicos, Subprograma de Higiene y Seguridad Industrial:17 investigaciones de accidentes. entrega de EPP, inspecciones a centros de trabajo.""
Marzo: Para este periodo se programaron 18 y se ejecutaron 16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8 investigaciones de accidentes. entrega de EPP, inspecciones a centros de trabajo y se reprogramaron dos actividades para el mes de abril(SVE Auditivo y campaña de reporte de accidente
Riesgo Proceso Plan Estrategico de Talento Humano R3: Enero, Febrero, Marzo: Se adjunto evidencia de matriz de seguimiento al Plan Estrategico de Talento Humano, donde se ejecutaron 60 actividades planeadas
Plan Anual de caja PAC: Para iniciar la vigencia 2024, se envió a la Dirección Financiera (DF), la programación del PAC de enero a diciembre, con base en la apropiación presupuestal aprobada para la vigencia 2024.
En marzo, se envió por correo electrónico a la DF, la reprogramación del PAC para los meses de abril, mayo y junio de 2024.
* Archivo con los rubros de gastos de funcionamiento - gastos de personal.
* Archivo con los rubros de gastos de funcionamiento - adquisición de bienes y servicios.
* Archivo con los rubros de gastos de funcionamiento en reservas presupuestales.
Seguimiento Presupuesto Vigente: Para los rubros de gastos de personal:
En enero se realizó la programación de la ejecución presupuestal para la vigencia 2024.
En enero, febrero y marzo se generó el seguimiento de la ejecución presupuestal.
Para los rubros de adquisición de bienes y servicios:
En enero se realizó la programación de la ejecución presupuestal para la vigencia 2024.
En febrero se realizó una justificación y solicitud de traslado presupuestal para acreditar algunos rubros para pago a proveedores.
Seguimiento Reservas: En enero se envió la justificación de la constitución de las reservas correspondientes a los procesos contractuales de la DGH.
En marzo se realizó la reprogramación de pagos de reservas presupuestales para los meses de abril, mayo y junio de 2024.
Plan Anual de Adquisiciones: En Febrero y Marzo de 2024, se envio la modificación al PAA al responsable de la Subdirección de Gestion Institucional.
Plan de Austeridad: En febrero se envió a la SGI la definición del plan de austeridad para la vigencia 2024, para los componentes de horas extras y recargos, viáticos, actividades de bienestar y actividades de capacitación.
En marzo se realizó la consolidación de la información para el reporte de austeridad del primer trimestre.
Indicador Efectividad SST: Enero: Se aplicaron 11 encuestas de satisfacción enmarcads en el SVE de Riesgo Biomécanico, a los cuales repondieron el 81,82% con excelente(9 personas) y un 18,18% con Bueno(2 personas).
Febrero:  Se aplicaron 81 encuestas de satistafcción  relacionads con el SVE Biomecanico, Biológico y Psicooscial,a así como actividdaes relacionadas con el Plan de Emergencia a los cuales respodieron 76,54% con excelente(62 personas) , 20,99% con bueno (17 personas) , 1,23% con regular(1 persona) y 1,23% con malo(1 persona).
Marzo: Se aplicaron 485  encuestas de satistafcción  relacionads con Medicina Preventiva relacionadas con el SVE Biomecanico, Cardiovascular,  Psicooscial e Higiene y Segurida Industrial  a los cuales respodieron 82,89 % con excelente (402 personas), 15,67 % con bueno (76 personas), 1,03% con regular(5 personas) y 0,41% con malo(2 peronas).
Indicador Eficacia: Durante el primer trimestre de 2024, en el marco del cumplimiento del Plan Estratégico de Talento Humano, se ejecutaron un total de 60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
Riesgos Seguridad de la informacion: Para los numerales 1 y 3, únicamente se presento novedad de ajustes de permisos de SIAP en el mes de marzo, se carga evidencia correspondiente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
SE INGRESAN 427 NOVEDADES ADMINISTRATIVAS EN EL MES DE ENERO DE LOS SERVIDORES PUBLICOS EN EL APLICATIVO SIDEAP. SE INGRESAN 500 NOVEDADES ADMINISTRATIVAS EN EL MES DE FEBRERO DE LOS SERVIDORES PUBLICOS EN EL APLICATIVO SIDEAP.E INGRESAN 435 NOVEDADES ADMINISTRATIVAS EN EL MES DE MARZO DE LOS SERVIDORES PUBLICOS EN EL APLICATIVO SIDEAP."
"Para el primer trimestre del año 2024 se realizaron 18 publicaciones de procesos de encargos. De los anteriores resultaron 9 actos administrativos que se publicaron conforme a la normatividad vigente y criterios de la CNSC. En igual sentido, todas las actuaciones permanecen abiertas a consulta pública en el vínculo: https://scj.gov.co/proceso-encargo
Proveer los empleos de la planta de personal en vacancia temporal o definitiva mediante proceso de selección o nombramiento provisional
Proveer los empleos de la planta de personal mediante nombramiento de libre nombramiento y remoción
La planta de empleos de la SDSCJ tiene un total de 811 cargos sobre los cuales se genera el reporte de la planta en tanto vacancias temporales y definitivas con sus respectivas identificaciones, el cual sirve de insumo para las decisiones que debe tomar la Alta Dirección."
 Se realiza validación de hojas de vida en SIDEAP durante el primer trimestre 2024.
 Durante el primer trimestre se dligencio el control de novedades de cada mes y se realizaron oprtunamente las reuniones de pre nómina.
 Las incapacidades de los meses de enero, febero y marzo fueron afectadas en las respectivas nóminas, asi mismo se elaboro el informe de recobro de enero y febrero, y el del mes de marzo se realizará la primera semana se abril, teniendo en cuenta que los pagos de las incapacidades los reportan mes vencido.
 Durante el primer trimestre, se realizó el seguimiento correspondiente con el área de SST frente a los servidores con incapacidades mayores a 90 días
 Durante el primer trimestre se gestionaron los requerimientos de sentencias requeridos por la Dirección Jurídica
 Se realizó el seguimiento presupuestal a los rubros de gastos de personal, dejando evidencia en los meses de enero, febrero y marzo.
No aplica
 Para los meses de enero febrero y marzo se adjunta Excel con las evidencias de los puntos de los acuerdo sindicales 
Se registra las novedades y situaciones administrativas de los servidores durante del primer trimestre 2024
 Se radico en la Dirección Jurídica los procesos de Dotación de prendas (para quienes ganan hasta 2 smmlv) y el proceso de Auditoria de Calidad.
</t>
    </r>
  </si>
  <si>
    <t>Las evidencias reposan en la carpeta de Sharpoint asignada por la oficina Asesora de Planeación</t>
  </si>
  <si>
    <t>Se evidenció mediante documento de seguimeinto que se reporto el avance y cumplimiento de las actividades programadas en los diferentes planes que lidera la Dirección de Gestión Humana</t>
  </si>
  <si>
    <r>
      <rPr>
        <b/>
        <sz val="11"/>
        <color rgb="FF000000"/>
        <rFont val="Arial"/>
      </rPr>
      <t xml:space="preserve">Planeación
</t>
    </r>
    <r>
      <rPr>
        <sz val="11"/>
        <color rgb="FF000000"/>
        <rFont val="Arial"/>
      </rPr>
      <t xml:space="preserve">Seguimiento siguientes documentos de la vigencia 2024: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(85 publicaciones) y Plan de Gestión Documental (15 actividades).
Seguimiento y ejecución a los siguientes planes: Plan de Comunicaciones (15 actividades), Plan de Gestión Documental (15 actividades). 
Seguimiento y ejecución a los siguientes planes: Plan Anual de Vacantes (7 actividades), Plan de Previsión de Necesidades (12 actividades).
Validación 38 hojas de vida del SIDEAP acorde con lo dispuesto en la Circular Externa 001 del DASCD de 18 de enero de 2021.
Reporte de 90 teletrabajadores con la novedad de 3 nuevos teletrabajadores en el portal de SIDEAP y en el aplicativo del Ministerio de Trabajo.
</t>
    </r>
    <r>
      <rPr>
        <b/>
        <sz val="11"/>
        <color rgb="FF000000"/>
        <rFont val="Arial"/>
      </rPr>
      <t xml:space="preserve">Nómina
</t>
    </r>
    <r>
      <rPr>
        <sz val="11"/>
        <color rgb="FF000000"/>
        <rFont val="Arial"/>
      </rPr>
      <t xml:space="preserve">Procesamiento de 6771 novedades p ara el pago de factores salariales y prestacionales a los servidores públicos que conforman la Planta de Personal permanente y temporal de la SCJ, dentro de los plazos establecidos.
Consolidación de la información de 121 incapacidades para adelantar la gestión de recobros ante las EPS.
Durante el segundo trimestre, se realizaron las liquidaciones de sentencias de contrato realidad, y se gestionaron las respuestas a los requerimientos que fueron necesarias
Se realizó el seguimiento presupuestal a los rubros de gastos de personal, dejando evidencia en los meses de abril, mayo y junio
</t>
    </r>
    <r>
      <rPr>
        <b/>
        <sz val="11"/>
        <color rgb="FF000000"/>
        <rFont val="Arial"/>
      </rPr>
      <t xml:space="preserve">Jurídico
</t>
    </r>
    <r>
      <rPr>
        <sz val="11"/>
        <color rgb="FF000000"/>
        <rFont val="Arial"/>
      </rPr>
      <t xml:space="preserve">Durante el segundo trimestre de 2024 no hubo Acuerdo Laboral vigente. La negociación terminó en el mes de junio, pero no se ha firmado del Acta final de acuerdos y no acuerdos.
Se expidieron los actos administrativos correspondiente a las novedades y situaciones administrativas de los servidores durante del segundo trimestre 2024
Se realizó la vinculación formativa en la entidad de los estudiantes que realizan sus prácticas laborales las cuales culminaran el mes de junio 2024.
 Se envió correo personalizado a cada servidor con el asunto "EVALUACIÓN DEFINITIVA DE LA VIGENCIA 2023-2024 y CONCERTACIÓN DE NUEVOS COMPROMISOS 2024-2025" informando sobre los lineamientos que se deben tener en cuenta en la fase de concertación de compromisos 2024-2025. 
Se Enviaron dos correos uno masivo y otro personalizado a los servidores de la SCJ informando sobre la fase de seguimiento correspondiente al primer semestre de la vigencia 2024-202.
 Se Envió de correo personalizado a cada servidor informando sobre los lineamientos establecidos para la fase de seguimiento de Evaluaciones del primer semestre de la vigencia 2024-2025"
Se radicó en la Dirección Jurídica el Proceso de Bienestar, el proceso de Capacitación PIC-2024 y la Dotación de prendas (para quienes ganan hasta 2 smmlv) - vigencia 2024
</t>
    </r>
    <r>
      <rPr>
        <b/>
        <sz val="11"/>
        <color rgb="FF000000"/>
        <rFont val="Arial"/>
      </rPr>
      <t xml:space="preserve">Bienestar, Incentivos, Estímulos y Reconocimiento
</t>
    </r>
    <r>
      <rPr>
        <sz val="11"/>
        <color rgb="FF000000"/>
        <rFont val="Arial"/>
      </rPr>
      <t xml:space="preserve">Ejecución de 33 actividades del Plan de Bienestar e Incentivos, de acuerdo con el cronograma establecido, obteniendo un nivel de satisfacción del 100%.
Ejecución de 4 actividades del Plan de Secretaría en Familia, de acuerdo con el cronograma establecido, obteniendo un nivel de satisfacción del 100%.
Ejecución de 7 actividades del Plan de Trabajo del módulo de Hábitos Saludables, obteniendo un nivel de satisfacción del 100%.
Ejecución de 12 actividades del Plan de Intervención de clima organizacional, de acuerdo con el cronograma establecido, obteniendo un nivel de satisfacción del 97%.
Ejecución de 3 actividades del Plan de Trabajo de Cultura de Integridad.
Ejecución de 7 actividades del Plan de equidad.
</t>
    </r>
    <r>
      <rPr>
        <b/>
        <sz val="11"/>
        <color rgb="FF000000"/>
        <rFont val="Arial"/>
      </rPr>
      <t xml:space="preserve">Formación y Capacitación
</t>
    </r>
    <r>
      <rPr>
        <sz val="11"/>
        <color rgb="FF000000"/>
        <rFont val="Arial"/>
      </rPr>
      <t xml:space="preserve">En el marco del Plan Institucional de Capacitación se realizaron las siguientes capacitaciones: Identificación y conocimiento de la política de gestión documental, Bienvenida a Contratistas, Manejo y generación de SISCOS o certificados de cumplimientos, Plan institucional de gestión ambiental, Política uso eficiente del papel, Plan integral de movilidad sostenible, Manual de compras verdes, Inducción general – CDVAM, Inducción, Cuerpo de Custodia y Vigilancia, Reinducción administrativos CDVAM, Reentrenamiento Cuerpo de Custodia y Vigilancia, Polígono, Sentencia T-259-20, Guía Canino, Instructor en DDHH y Uso de la Fuerza, Reseña y Dactiloscopia, Transporte y Traslado de Personas, Privadas de la Libertad, Policía Judicial, Premier One (Mapa - Reportes - Campos, Funcionalidades - Manuales, etc.), VESTA, VERINT, RedBox, Evaluación y Aseguramiento de la Calidad con una satisfacción promedio del 100%.
Programa de desvinculación asistida
Se enviaron 11 Correos, con la solicitud de diligenciamiento de la entrevista de Retiro, la cual únicamente se recibió respuesta de 3 personas.
</t>
    </r>
    <r>
      <rPr>
        <b/>
        <sz val="11"/>
        <color rgb="FF000000"/>
        <rFont val="Arial"/>
      </rPr>
      <t xml:space="preserve">Seguridad y Salud en el Trabajo
</t>
    </r>
    <r>
      <rPr>
        <sz val="11"/>
        <color rgb="FF000000"/>
        <rFont val="Arial"/>
      </rPr>
      <t xml:space="preserve">En el marco del Plan de Trabajo de Seguridad y Salud en el Trabajo se realizaron 44 actividades obteniendo un nivel de satisfacción del 98.94%.
</t>
    </r>
  </si>
  <si>
    <t>Política 2- Integridad</t>
  </si>
  <si>
    <t>2. Realizar reporte a la Oficina Asesora de Planeación de las actividades  a cargo de la Dirección de Gestión Humana, definidas en el Programa de transparencia y etica pública (Decreto 612 de 2018 PI_09)</t>
  </si>
  <si>
    <r>
      <t xml:space="preserve">PROGRAMA DE TRANSPARENCIA Y ÉTICA PÚBLICA 
</t>
    </r>
    <r>
      <rPr>
        <sz val="11"/>
        <color rgb="FF000000"/>
        <rFont val="Arial"/>
      </rPr>
      <t xml:space="preserve">Enero: Se publica la ruta del respositorio de conflicto de interés a través de correo masivo
Ingresa un servidor público el 10 de enero y se realiza envío de cursos virtual de integridad que debe cursar
Febrero: No se realiza proceso de inducción  institucional.
Marzo: No se realiza proceso de inducción institucional 
Febrero:• Revisión de la base de datos de los servidores (a) que se inscribieron para conformar el grupo de gestores de integridad.
• Proyección de correo para los jefes de equipos de trabajo de las personas que se inscribieron para conformar el grupo de gestores de integridad
• Proyección de la resolución de reconocimiento del grupo de gestores de integridad, la cuál envió al líder del grupo jurídico de la Dirección de Gestión Humana para que la revise y gestione con firma del Secretario de la entidad. 
Marzo: *Se reitera a través de correo a los directivos de las dependencias en las cuales se inscribieron servidores para hacer parte del grupo de gestores de integridad: Dirección de Cárcel Distrital
CER
C4
Dirección de Acceso a la Justicia
Dirección Técnica
Dirección de Gestión Humana
*Se recopilan dilemas éticos con el fin de generar piezas comunicativas masivas para análisis de servidores y contratistas.
*Se publica el valor de la honestidad en correo masivo - mailing y grupos de whastsapp de los centros de trabajo que no tienen acceso directo al correo por necesidad del servicio: cárcel distrital, CER y C4.
*Se actualiza la presentación de código de integridad
*Se presenta a la Dirección de Gestión Humana la propuesta de campaña de valores, con la actividad de reconocimiento a la persona integra del mes para socializar de forma trimestral.
Se prepara presentación para la 1° sesión del grupo de gestores de integridad
Se proyecta resolución con apoyo del grupo jurídico de la dirección de gestión humana para reconocer al grupo de gestores de integridad de la vigencia 2024. 
Febrero: Actualización del repositorio de conflicto de interés incluyendo la circular 019 de 2021. 
Marzo: Se publica pieza comunicativa sobre ruta de repositorio de conflicto de interés
</t>
    </r>
  </si>
  <si>
    <t>Se evidenció reporte del cumplimiento de las actividades a cargo de la Dirección de Gestión Humana definidas den el programa de transparencia y éticapública</t>
  </si>
  <si>
    <r>
      <rPr>
        <b/>
        <sz val="10"/>
        <color rgb="FF000000"/>
        <rFont val="Arial"/>
      </rPr>
      <t xml:space="preserve">PROGRAMA DE TRANSPARENCIA Y ÉTICA PÚBLICA
</t>
    </r>
    <r>
      <rPr>
        <sz val="10"/>
        <color rgb="FF000000"/>
        <rFont val="Arial"/>
      </rPr>
      <t xml:space="preserve">Junio: se realiza publicación de pieza comunicativa sobre curso virtual de transparencia de la Veeduría.
Se realiza publicación de correo masivo con la convocatoria al curso de la plataforma Soy10 aprende sobre: Líderes de cultura de integridad.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 
Durante el mes de abril se divulgan las actividades: dilemas eticos y persona integra. 
Se socializa y publica en correo masivo de la entidad y gaceta distrital la Resolución 0058 de 2024 la cual reconoce al Grupo de Gestores de Integridad de la vigencia 2024
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
Se publica en intranet nota sbre el inicio de actividades del grupo de gestores de integridad. 
Mayo: Se publican las actividades: reconocimiento persona integra mes de mayo y dilemas eticos mes de mayo
Se realiza publicación del Plan de Cultura de Integridad en lugar de consulta virtual de la Dirección de Gestión Humana en intranet
Se realiza publicación en la página web de la entidad el informe de gestión de integridad de la vigencia 2023. 
La Dirección de Gestión Humana asiste a la invitación de la Veeduría Distrital para la socialización de informe de recomendaciones para la implementación y fortalecimiento de los lineamientos anticorrupción en las entidades del distrito (vigencia 2023)
Se realiza premiación a las 4 personas que diligenciaron en primeros lugares el dilema ético del mes de abril. 
Se realiza publicación del valor del respeto
Se realiza contacto con las 4 personas que obtuvieron mayor puntaje en el mes de abril en la actividad de reconocimiento de persona integra.
Se envia correo a los jefes de oficina y directores para confirmar miembors y/o delegados de la Mesa Técnica de Integridad.
El grupo de gestores de integridad realizan propuesta de la actividad: tienda de valores para ser presentada con la Mesa Técnica de Integridad, para lo cual realiza una reunión extraordinaria. 
Y se ´publica pieza comunicativa de expectativa de la activdad tienda de valores.
Junio: Se realizan publicaciones de las actividades: dilemas eticos y persona integra del mes de junio, expectativa tienda de valores
Se realiza la premiación de las personas que participaron de los dilemas eticos del mes de mayo.
Se realiza reconocimiento social en correo masivo finalizando el mes de junio de las personas que fueron reconocidas como personas integras del mes de mayo.
Se publica pieza comunicativa del valor del compromiso.
Se publican de forma física en las oficinas de nivel central pisos: 6, 13 y 14 los valores del compromiso, respeto y justicia. 
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
Se publica en la intranet sinergia de la entidad sobre canales de denuncia 
Mayo: Se realiza publicación de:
*Ruta del repositorio de integridad y conflicto de interés: consulta procedimiento declaración conflicto de interés.
*Conceptos de: ¿qué es corrupción? 
*Consulta Circular 019: Lineamientos antifraude y antisoborno. 
Junio: Se realizan publicaciones en sinergia con el distrito como el diligenciamiento de las declaraciones de bienes y rentas y declaración de conflictos de interés de la plataforma SIDEAP.
Se publicsa pieza comunicativa a traves de correo masivo sobre los canales de denuncia para casos de corrupción en el distrito.
</t>
    </r>
  </si>
  <si>
    <t>Dirección de Operaciones para el Fortalecimiento</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</si>
  <si>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</si>
  <si>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</si>
  <si>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Teniendo en cuenta que la Dirección de Operaciones para el Fortalecimiento tiene como meta realizar dos transferencias documentales en la presente vigencia, el equipo de Gestión Documental realizó en el primer trimestre el alistamiento de los expedientes de vigencia 2021 aplicando los lineamientos de administración de archivo y las tablas de retención documental, para dar cumplimiento a la activadad propuesta ejecutada en el primer semestre de 2024.</t>
  </si>
  <si>
    <t>Para el primer trimestre no se cuenta con medio de verificación, teneindo en cuenta que la formula del indicador, es la transferencia realizada al culminar el primer semestre de la presente anualida</t>
  </si>
  <si>
    <t>De conformidad con los compromisos del POA y el cumplimiento del Cronograma Anual de Transferencias Documentales de la Entidad, la Dirección de Operaciones para el fortalecimiento, realiza la ejecución del plan de trabajo DOF, realizando las actividades de intervención (clasificación, ordenación, foliación, hoja de control, inventario documental y rotulación de unidades de conservación) correspondiente a la vigencia 2021.
Razón por la cual, en cumplimiento de los tiempos de retención establecidos en las TRD de la DOF, el día 30 de mayo se efectuó la transferencia documental de 93 cajas de referencia x-200 compuestas por 550 carpetas para un total de 16.44 metros lineales documentales adicional junto con la transferencia se realizó la entrega de 1326 CDS que corresponden a la información de soportes y anexos de cada expediente.</t>
  </si>
  <si>
    <t>No se presentaron dificultades para la realización de la transferencia</t>
  </si>
  <si>
    <t xml:space="preserve">Cronograma de transferencias / Acta de transferencia firmada </t>
  </si>
  <si>
    <t xml:space="preserve">2. Realizar mesas de seguimiento mensuales al interior de la Dirección de Operaciones, para revisar el avance en los procesos de contratación y de novedades contractuales radicados a la dependencia. </t>
  </si>
  <si>
    <t xml:space="preserve">Atendiendo las solicitudes de nuevos proceso de contratación en sus diferentes modalidades y de novedades contractuales radicadas a la Dirección de Operaciones para el Fortalecimiento, realizaró tres mesas de seguimiento mensual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primer trimestre.
</t>
  </si>
  <si>
    <t>No se presentaron dificultades para la realización de las mesas de seguimiento.</t>
  </si>
  <si>
    <t>Para el primer trimestre se anexan las respectivas actas de seguimiento (con el desarrollo de cada reunión) junto con el listado de asistencia.</t>
  </si>
  <si>
    <t>Atendiendo las solicitudes de nuevos proceso de contratación en sus diferentes modalidades y de novedades contractuales radicadas a la Dirección de Operaciones para el Fortalecimiento para el segundo trimestre, se realizaró tres mesas de seguimiento mensual (abril, mayo, junio) para verficar el avance de los trámtes solicitados por las dependencias y de esta manera garantizar que se elaboren en los terminos requeridos y oportuna suscripción, como balance se evidencia que la DOF elaboro y suscribio las novedades y/o contratos nuevos de manera oportuna en el segundo trimestre.</t>
  </si>
  <si>
    <t>Para el segundo trimestre se anexan las respectivas actas de seguimiento (con el desarrollo de cada reunión) junto con el listado de asistencia.</t>
  </si>
  <si>
    <t>3. Realizar un reporte trimestral a los Supervisores de los contratos de unidad ejecutara No. 2 que requieren liquidación.</t>
  </si>
  <si>
    <t>Con corte al 26-Mar-2024 se generó un reporte a cada una de las dependencias mediante el cual se remitió la relación de contratos que se encontraban ejecutados, y que no tenían proceso de liquidación y/o cierre del expediente en la plataforma SECOP o TVEC. En total se remitieron 16 comunicados con información de contratos que presentaban tal condición, con el fin de que las áreas realicen los procedimientos correspondientes.</t>
  </si>
  <si>
    <t>Para el primer trimestre se anexan 16 memorandos remitidos a cada uno de los supervisores de contratos.</t>
  </si>
  <si>
    <t>Con corte al 30-Jun-2024 se generó un reporte a cada una de las dependencias mediante el cual se remitió la relación de contratos que se encontraban ejecutados, y que no tenían proceso de liquidación y/o cierre del expediente en la plataforma SECOP o TVEC. En total se remitieron 14 comunicados con información de contratos que presentaban tal condición, con el fin de que las áreas realicen los procedimientos correspondientes.</t>
  </si>
  <si>
    <t>No se presentaron dificultades para la realización del reporte emitido a las areas.</t>
  </si>
  <si>
    <t>Para el segundo trimestre se anexan 14 memorandos remitidos a cada uno de los supervisores de contratos.</t>
  </si>
  <si>
    <t>4. Realizar reporte mensual a las dependencias informando el avance en la radicación de los procesos de contratación, para el cumplimiento del Plan Anual de Adquisiciones. (Decreto 612 de 2018 PI_02)</t>
  </si>
  <si>
    <t>En el periodo comprendido entre el 01-Ene-2024 al 31-Mar-2024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166 procesos que se debían radicar, se radicaron 95 y se encontraba pendiente la radicación de 71 procesos. Para el caso de las adiciones, habían 233 líneas de las cuales ya se habían radicado lo de 211 y se encuentra pendiente la radicación de 22.</t>
  </si>
  <si>
    <t>Para el primer trimestre se anexan tres memorandos de seguimiento del PAA  dirigido a las dependencias que cuentan con contratación que se debe suscribir en  la Unidad Ejecutora 2.</t>
  </si>
  <si>
    <t>En el periodo comprendido entre el 01-Abril-2024 al 30-Junio-2024 se desarrollaron tres momentos de seguimiento al cumplimiento en la radicación de procesos y/o adiciones según la programación en el PAA para la vigencia 2024. Por cada seguimiento se realizó un reporte a las áreas en la que se informa la cantidad de procesos y/o adiciones que fueron radicadas y las que no. En último reporte se notificó que, en el caso de procesos de contratación: de los 330 procesos que se debían radicar, se radicaron 229 y se encontraba pendiente la radicación de 101 procesos. Para el caso de las adiciones, habían 24 líneas de las cuales ya se habían radicado lo de 12 y se encuentra pendiente la radicación de 12.</t>
  </si>
  <si>
    <t>Para el segundo trimestre se anexan tres memorandos de seguimiento del PAA  dirigido a las dependencias que cuentan con contratación que se debe suscribir en  la Unidad Ejecutora 2.</t>
  </si>
  <si>
    <t>5. Realizar solicitud de copias de seguridad de los expedientes digitales de la vigencias 2022 en adelante.</t>
  </si>
  <si>
    <t>La Dirección de Operaciones para el Fortalecimiento, tiene como meta para presente anualidad, solicitar que la información contractual producida y almaceada en el sitio 420 de SharePoint cuente con una copia de seguridad y de esta manera salvaguardar la documentación que soporta cada una de las actuaciones contractuales en sus diferentes etapas.</t>
  </si>
  <si>
    <t>Documento solicitud</t>
  </si>
  <si>
    <t>No se presentaron dificultades para la realización de la solicitud de bachup.</t>
  </si>
  <si>
    <t>Memorando de solicitud de Backup.</t>
  </si>
  <si>
    <t>Oficina de Control Disciplinario Interno</t>
  </si>
  <si>
    <t>Control Disciplinario</t>
  </si>
  <si>
    <t>1. Realizar 3 capacitaciones en temas que permitan  prevenir las conductas con incidencia disciplinaria</t>
  </si>
  <si>
    <t>La OCDI, con ocación a la solicitud enviada por medio de correo electrónico por la Directora de la Cárcel Distrital de realizar una capacitación dirigiada a los funcionarios del cuerpo de Custodia y Vigilancia, esta oficina se encuentra diseñando una capacitación en temas relacionados con derechos humanos y temas relacionados con procedimientos, resoluciones, manuales e instructivos que rigen en el establecimiento y que son establecidos en la ley.</t>
  </si>
  <si>
    <t>Se llevó a cabo la capacitación solicitada por la Dirección de la Cárcel Distrital en " Derecho Disciplinario" actividad a cargo del Doctor Helmunt Dioney Vallejo Tunjo invitado de la Oficina de Control Disciplinario Interno y desarrollada de manera virtual por la plataforma de TEAMS, el día 25 de abril del 2024.</t>
  </si>
  <si>
    <t xml:space="preserve">Por medio de Teams se genero la reunión dirigida a los funcionarios del cuerpo de custodia y vigilancia de la Cárcel Distrital y CER, como se evidencia en el correo electrónico enviado por el area de capacitaciones de la SCJ
Listado de asistencia de los funcionarios que participaron en dicha capacitación. </t>
  </si>
  <si>
    <t>Se evidenció la capacitacion para prevenir las conductas con incidencia disciplinaria y el cargue de la información oportunamente.</t>
  </si>
  <si>
    <t>2. Instruir  los procesos disciplinarios que se encuentren en terminos y activos en la OCDI.</t>
  </si>
  <si>
    <t>(Número de Procesos en terminos / Número de procesos impulsados)*100</t>
  </si>
  <si>
    <t xml:space="preserve">De manera conjunta el equipo de la OCDI procede a realizar la revisión y seguimiento de todos y cada uno de los procesos disciplinarios activos que cursan tramite a la fecha en la Oficina, de 241 procesos activos se tomaron 73 decisiones de fondo y 23 decisiones de tramite dando como resultado el 100% de procesos impulsados en el trimestre. </t>
  </si>
  <si>
    <t xml:space="preserve">La matriz de autos y procesos activos, sin embargo, es importante aclarar que los procesos disciplinarios carecen de reserva de la información por ello, se deja la matriz con un solo dato, los otros campos quedan en blanco, y las actas de seguimiento mensual adelantadas en la OCDI. </t>
  </si>
  <si>
    <t xml:space="preserve">De manera conjunta el equipo de la OCDI procede a realizar la revisión y seguimiento de todos y cada uno de los procesos disciplinarios activos que cursan tramite a la fecha en la Oficina, de 242 procesos activos se tienen en terminos 159 y se tomaron 63 decisiones de fondo y 96 decisiones de tramite dando como resultado el 100% de procesos impulsados en el trimestre. </t>
  </si>
  <si>
    <t xml:space="preserve">La matriz de autos y procesos activos, sin embargo, es importante aclarar que los procesos disciplinarios cuentan con reserva de la información por ello, se deja la matriz con un solo dato, los otros campos quedan en blanco,.
Las actas de seguimiento mensual adelantadas en la OCDI. </t>
  </si>
  <si>
    <t>Se evidenció procesos disciplinarios que se encuentren en terminos y activos y el cargue de la información oportunamente.</t>
  </si>
  <si>
    <t xml:space="preserve">3. Realizar dos actividades de sensibilización y/o prevención de conductas con incidencia disciplinaria </t>
  </si>
  <si>
    <t>Fase preliminar de estructuración del material de apoyo de las campañas de sensibilización y/o prevención de conductas con incidencia disciplinaria, para su ejecución en el segundo trimestre del 2023.</t>
  </si>
  <si>
    <t xml:space="preserve">Coordinación conjunta entre la Oficina de Control Disciplinario Interno y la Oficina Asesora de Comunicaciones, para realizar la publicación de la pieza informativa, en la que se recalca la importancia de realizar la Declaración de Bienes y Rentas y conflicto de intereses y las consecuencias disciplinarias que se tendrian al no realizar las misma, enviada por medio del correo de comunicaciones a todos los funcionarios y contratistas de la entidad. </t>
  </si>
  <si>
    <t xml:space="preserve">Correos electrónicos enviados entre la Oficina Asesora de Comunicaciones y la Oficina de control Disciplinario interno, en la cual se definen los aspectos importantes que debe llevar la pieza informativa.                                     El correo electrónico enviado por comunicaciones con la pieza informativa a toda la entidad. </t>
  </si>
  <si>
    <t>se evidencio la actividad de sensibilización y/o prevención de conductas con incidencia disciplinaria</t>
  </si>
  <si>
    <t>Dirección Técnica</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</si>
  <si>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</si>
  <si>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</si>
  <si>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</si>
  <si>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</si>
  <si>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 xml:space="preserve">Durente el primer trimestre del 2024 se elaboraron los estudios Previos para el fortalecimento de las capacidades operativas de los organismos de seguridad, Convivencia  y justicia del distrito, de acuerdo con los requerimientos debidamente allegados </t>
  </si>
  <si>
    <t>Documento de relación de estudios previos elaborados</t>
  </si>
  <si>
    <t>Mediante reporte del primer trimestre del 2024 , se evidenciaron los listados de los  documentos de  estudios Previos elaborados que corresponden a contratación asociada a  el fortalecimento de las capacidades operativas de los organismos de seguridad, Convivencia  y justicia del distrito</t>
  </si>
  <si>
    <t xml:space="preserve">Durante el segundo trimestre del 2024 se elaboraron los estudios Previos para la contratación de bienes y servicios para el fortalecimento de las capacidades operativas de los organismos de seguridad, Convivencia  y justicia del distrito, de acuerdo con los requerimientos debidamente allegados. </t>
  </si>
  <si>
    <t>Debilidades en la Radicación con oportunidad y en debida forma de los requerimientos para la adquisición de bienes y servicios por parte de los clientes.</t>
  </si>
  <si>
    <t>En el reporte , se evidenciaron los listados de los  documentos de  estudios Previos elaborados que corresponden a contratación asociada a  el fortalecimento de las capacidades operativas de los organismos de seguridad, Convivencia  y justicia del distrito</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</si>
  <si>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</si>
  <si>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Durente el primer trimestre de 2024 se realiaron 3 mesas de trabajo de seguimiento y control que garanticen la elaboración de los estudios Previos</t>
  </si>
  <si>
    <t>Actas de reunión</t>
  </si>
  <si>
    <t>Se evidenció mediante actas de reunión que se realizaron seguimiento y control que garanticen la elaboración de los estudios Previos</t>
  </si>
  <si>
    <t>Durante el segundo trimestre de 2024 se realiaron 3 mesas de trabajo de seguimiento y control que garantizan la elaboración de los estudios Previos</t>
  </si>
  <si>
    <t>Se evidenció mediante actas de las mesas de trabajo en las que se realizaron seguimiento y control que garanticen la elaboración de los estudios Previos</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</si>
  <si>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</si>
  <si>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Durente el primer trimestre se realizaron dos mesas de trabajo con los clientes internos y externos para validar las especificaciones tecnicas</t>
  </si>
  <si>
    <t>Se evidenció mediante actas de reunión que se realizaron dos mesas de trabajo con los clientes internos y externos para validar las especificaciones tecnicas</t>
  </si>
  <si>
    <t xml:space="preserve">Durante el segundo trimestre se realizaron cuatro mesas de trabajo con los clientes internos y externos para validar las especificaciones tecnicas y requerimiento. </t>
  </si>
  <si>
    <t xml:space="preserve">Se evidenciaron las actas de las mesas de trabajo realizadas  con los clientes internos y externis de la Dirección para validar las especificaciones técnicas. </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</si>
  <si>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</si>
  <si>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Durente el primer trimestre de 2024 se realizaron 3 seguimiento al plan anual de adquisiciones</t>
  </si>
  <si>
    <t>Memorando</t>
  </si>
  <si>
    <t>Mediante documentos se observó que se realizaron 3 seguimientos al plan anual de adquisiciones</t>
  </si>
  <si>
    <t>Durente el segundo trimestre de 2024 se realizaron 3 seguimiento al plan anual de adquisiciones</t>
  </si>
  <si>
    <t>Matriz de seguimiento
Memorandos</t>
  </si>
  <si>
    <t>Los documentos presentados como evidencia se observó que se realizaron tres eguimientos al plan anual de adquisiciones</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</si>
  <si>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</si>
  <si>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</si>
  <si>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Se actualizó el procedimiento 	PD-GCT-04 etapa precontractual para el arrendamiento de bienes</t>
  </si>
  <si>
    <t>Procedimiento actualizado</t>
  </si>
  <si>
    <t>Se observó que se actualizó el procedimiento rocedimiento PD-GCT-04 Etapa precontractual para el arrendamiento de bienes</t>
  </si>
  <si>
    <t>Durante el segundo trimestre se revisaron y actualizaron los soguientes documentos los cuales se encuentran publicados en la intranet de la entidad.
-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</si>
  <si>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 Lineamientos Técnicos Etapa Precontractual para Proyectos de Obra
- Solicitud de Cotizaciones para Estudios de Mercado para la Adquisición de Bienes y Servicios
- Revisión de Áreas Objeto de Diseño en Contratos de Consultoría
- Manual para Adquisición de Predios
- Guía de Gestión para Determinar El Factor Multiplicador
- Metodología para la Revisión y Validación de Los Estudios y Diseños en Los Proyectos de Infraestructura</t>
  </si>
  <si>
    <t>Se observó que se actualizó  los documentos: Estudio de mercado para la adquisición de bienes y servicios, Revisión de áreas objeto de diseño en contratos de consultoria, Manual de adquisición de presios, Guia de gestión para determinar el factor multiplicador y lineamientos técnicos etapa precontractual para proyectos de obra.</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</si>
  <si>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</si>
  <si>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 /No. de seguimientos programados durante la vigencia 2024) * 100%</t>
  </si>
  <si>
    <t>Durante el primer trimestre de la vigencia 2024, se realizó lo siguiente:
- Se formuló la matriz de seguimiento al PAA de la vigencia 2024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2024.</t>
  </si>
  <si>
    <t>Soportes:
- 1 - Matriz del PAA - Seguimiento 31-03-2024
- 2 - Seguimiento al PAA – 01-2024
- 3 - Seguimiento al PAA – 02-2024
- 4 - Seguimiento al PAA – 03-2024</t>
  </si>
  <si>
    <t>Durante el segundo trimestre de la vigencia 2024, se realizó lo siguiente:
- Se realizaron tres seguimientos (abril, mayo y junio) al PAA y se socializaron al equipo directivo y sus grupos de apoyo mediante correo electrónico a través de Power Bi.
- Se realizó seguimiento a la matriz de excell del PAA, la cual cuenta con la información reportada al 30 de junio de 2024.</t>
  </si>
  <si>
    <t>Soportes:
- 1 - Matriz del PAA - Seguimiento 30-06-2024
- 2 - Seguimiento al PAA – 04-2024
- 3 - Seguimiento al PAA – 05-2024
- 4 - Seguimiento al PAA – 06-2024</t>
  </si>
  <si>
    <t xml:space="preserve">Se observa que la dependencia realizó cargue de la  evidencia: seguimientos PAA  de los meses de abril, mayo y junio y la matriz del PAA y  registro de información.  </t>
  </si>
  <si>
    <t>Atención y Relación con el Ciudadano</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</si>
  <si>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</si>
  <si>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</si>
  <si>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esta programada para el trimestre I.</t>
  </si>
  <si>
    <t>No aplica</t>
  </si>
  <si>
    <t xml:space="preserve">Durante el segundo trimestre de la vigencia 2024, se realizó lo siguiente:
Se realizó la medición de la calidad de las respuestas a las PQRSDF ciudadanas emitidas por la SDSCJ del periodo comprendido del 01 de enero al 31 de marzo de 2024, fue socializado durante los meses de abril, mayo y junio a través de la página web de la entidad; así como, por correo electrónico con los responsables de emitir respuestas.  Esto con el fin que conozcan las alertas al mismo que se realiza mediante las consideraciones generales que se exponen en el informe. </t>
  </si>
  <si>
    <t>Soportes:
-	1 -  Informe Evaluación Calidad de las Respuestas I Trimestre 2024
-	2 - Correo Socialización Informe Pag Web
-	3 - Correo socialización resultados - 29-04-2024
-	4 - Correo socialización resultados - 31-05-2024
-	5 - Correo socialización resultados - 26-06-2024</t>
  </si>
  <si>
    <t xml:space="preserve">Se observa que la dependencia realizó cargue de las  evidencias:  informe de evaluacuacíon  calidad de respuestas y correos de socialización y  registro de información.  </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</si>
  <si>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</si>
  <si>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</si>
  <si>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Durante el primer trimestre de la vigencia 2024, se realizó lo siguiente:
Se establecieron documentos con lineamientos precisos para la correcta atención a la ciudadanía en la SDSCJ y a para la gestión de PQRSDF, enmarcados en lo dispuesto en la Política Pública Distrital de Servicio a la Ciudadanía. Estos lineamientos se socializaron masivamente mediante correos electrónicos.</t>
  </si>
  <si>
    <t>Soportes:
- CE Divulgacion ABC respuesta peticiones.
- CE Divulgacion Manual de atención al ciudadano
- CE Instructivo canales y medios de atención.</t>
  </si>
  <si>
    <t>Durante el segundo trimestre de la vigencia 2024, se realizó lo siguiente: 
Se establecieron documentos con lineamientos precisos para la correcta atención a la ciudadanía en la SDSCJ y a para la gestión de PQRSDF, enmarcados en lo dispuesto en la Política Pública Distrital de Servicio a la Ciudadanía. Estos lineamientos del ABC de calidad de las respuestas se socializaron masivamente mediante correos electrónicos.</t>
  </si>
  <si>
    <t>Soportes:
- CE – Socialización 04-2024 – 1
- CE – Socialización 04-2024 – 2
- CE – Socialización 05-2024 – 1
- CE – Socialización 05-2024 – 2
- CE – Socialización 06-2024 – 1
- CE – Socialización 06-2024 – 2
- Lineamientos socializados.</t>
  </si>
  <si>
    <t xml:space="preserve">Se observa que la dependencia realizó cargue de la  evidencia los lineamientos socializados y socializaciones  realizadas de los “Lineamientos relacionados con la Política Pública Distrital  y  registro de información.  </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</si>
  <si>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</si>
  <si>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</si>
  <si>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Durante el primer trimestre de la vigencia 2024, se realizó lo siguiente:
Se convocó la Mesa Técnica de seguimiento al Plan Anual de Adquisiciones y Ejecución de Proyectos para el 27 de marzo de 2024.
Se llevó a cabo la Mesa Técnica de seguimiento al Plan Anual de Adquisiciones y Ejecución de Proyectos.</t>
  </si>
  <si>
    <t>Soportes:
-	Memorando reprogramando la Mesa Técnica de PAA y ejecución de Proyectos.
-	Orden del día.
-	Lista de Asistencia.</t>
  </si>
  <si>
    <t>Durante el segundo trimestre de la vigencia 2024, se realizó lo siguiente:
Se convocó la Mesa Técnica de seguimiento al Plan Anual de Adquisiciones y Ejecución de Proyectos para el 28 de junio de 2024.
Se llevó a cabo la Mesa Técnica de seguimiento al Plan Anual de Adquisiciones y Ejecución de Proyectos.</t>
  </si>
  <si>
    <t>Soportes:
- Convocatoria Mesa Técnica de PAA y ejecución de Proyectos.
- Orden del día.
- Lista de Asistencia.</t>
  </si>
  <si>
    <t xml:space="preserve">Se observa que la dependencia realizó cargue de la  evidencia: de la  Mesas Técnicas seguimiento PAA y ejecución de proyectos, convocatoria mesa de trabajo y ejecución de proyectos  lista de asistencia y orden del día. y  registro de información.  </t>
  </si>
  <si>
    <t>Oficina de Control Interno</t>
  </si>
  <si>
    <t>Evaluación al Sistema de Control Interno</t>
  </si>
  <si>
    <t>Política 19 – Control interno</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</si>
  <si>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</si>
  <si>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</si>
  <si>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Para el primer trimestre se tenían programadas 47,5 actividades, las cuales fueron realizadas en las fechas establecidas. Lo cual puede verificarse en el formato F-SM-946 Seguimiento Plan Anual de Auditoría</t>
  </si>
  <si>
    <t>Formato F-SM-946 Seguimiento Plan Anual de Auditoría, vigencia 2024</t>
  </si>
  <si>
    <t>Se evidenció que se dio cumplimiento a las actividades programas en el Plan Anual de Auditoría 2024</t>
  </si>
  <si>
    <t>Para el segundo trimestre de 2024 se programaron 44,7 actividades, las cuales fueron ejecutadas en las fechas establecidas. Esto puede verificarse en el formato F-SM-946 Seguimiento Plan Anual de Auditoría.</t>
  </si>
  <si>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</si>
  <si>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</si>
  <si>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Durante el I trimestre se alertaron 130 requerimientos, los cuales corresponden al número de requerimientos radicados en la Entidad, por los diferentes entes de control. Lo anterior, puede verificarse a través de la Matriz de seguimiento a requerimientos entes de control, con corte a 31 de marzo 2024.</t>
  </si>
  <si>
    <t>Base de seguimiento requerimientos entes de control</t>
  </si>
  <si>
    <t>Se evidenció mediante matriz que se realizó seguimiento a los requerimiento de entes de control</t>
  </si>
  <si>
    <t>Durante el segundo trimestre del año se alertaron 160 requerimientos de los diferentes entes de control. Lo anterior, puede verificarse a través de la Matriz de seguimiento a requerimientos entes de control, con corte a 28 de junio 2024.</t>
  </si>
  <si>
    <t>Dirección de Responsabilidad Penal Adolescente</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</si>
  <si>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</si>
  <si>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7640  Implementación de la justicia restaurativa y atención integral para adolescentes en conflicto con la ley y población pospenada en Bogotá</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</si>
  <si>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</si>
  <si>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Durante el primer trimestre de 2024, se elaboró informe cuantitativo que resume la ejecución de los programas y estrategias llevados a cabo por la Dirección de Responsabilidad Penal Adolescente en el marco del Sistema de Responsabilidad Penal para Adolescentes, consolidado de enero a diciembre de 2023.
En el año 2023 el Programa Distrital de Justicia Juvenil Restaurativa – PDJJR brindó atención a 1686 personas (592 jóvenes ofensores (as), 333 víctimas y 761 personas de la red de apoyo familiar y comunitaria); el Programa para la Atención y Prevención de la Agresión sexual – PASOS brindó atención a 1518 personas (504 jóvenes ofensores (as), 439 víctimas y 575 personas de la red de apoyo familiar y comunitaria); el Programa de Seguimiento Judicial al Tratamiento de Drogas – PSJTD brindó atención a 935 personas (470 jóvenes ofensores (as), 67 víctimas y 398 personas de la red de apoyo familiar y comunitaria); y la Estrategia de Reintegro Familiar y Atención en el Egreso brindó atención a 806 personas (66 jóvenes ofensores (as), 7 víctimas y 733 personas de la red de apoyo familiar y comunitaria).</t>
  </si>
  <si>
    <t>No se presentaron</t>
  </si>
  <si>
    <t>Informe cuantitativo programas y estrategias.pdf</t>
  </si>
  <si>
    <t xml:space="preserve">Durante el segundo trimestre de 2024, se elaboró informe cuantitativo que resume la ejecución de los programas y estrategias llevados a cabo por la Dirección de Responsabilidad Penal Adolescente en el marco del Sistema de Responsabilidad Penal para Adolescentes, consolidado de enero a marzo de 2024.
Entre enero a marzo de 2024 el Programa Distrital de Justicia Juvenil Restaurativa – PDJJR brindó atención a 736 personas (268 ofensores, 149 víctimas y 319 integrantes de redes familiares o del cuidado incluyendo a quienes ingresaron en años anteriores y continúan su proceso restaurativo o se encuentran en fase de seguimiento); el Programa para la Atención y Prevención de la Agresión sexual – PASOS brindó atención a 951 personas (351 adolescentes /jóvenes ofensores/as; 280 víctimas directas e indirectas y 320 personas en calidad de referentes significativos o familiares que ingresaron en este periodo y en años anteriores); el Programa de Seguimiento Judicial al Tratamiento de Drogas – PSJTD brindó atención a 463 personas (235 adolescentes/jóvenes ofensores, 50 víctimas y 178 integrantes de redes de apoyo); y la Estrategia de Reintegro Familiar y Atención en el Egreso brindó atención a 1.001 personas.
</t>
  </si>
  <si>
    <t>Política 4 – Gestión Presupuestal y Eficiencia del Gasto Público</t>
  </si>
  <si>
    <t>2. Realizar informe de seguimiento a las reservas y/o pasivos asociados a contratos supervisados por la DRPA</t>
  </si>
  <si>
    <t>Durante el primer trimestre de 2024, se elaboró un informe de seguimiento sobre las reservas y/o pasivos asociados a los contratos supervisados por la Dirección de Responsabilidad Penal Adolescente. En relación con el proyecto de inversión 7640, se ha alcanzado un avance del 54% en los giros, mientras que en el proyecto 7765 se ha logrado un avance del 67%.</t>
  </si>
  <si>
    <t xml:space="preserve">Informe reservas y pasivos.pdf
DRPA Informe reservas.xlsx
</t>
  </si>
  <si>
    <t>Durante el segundo trimestre de 2024, se elaboró un informe de seguimiento sobre las reservas y/o pasivos asociados a los contratos supervisados por la Dirección de Responsabilidad Penal Adolescente. En relación con el proyecto de inversión 7640, se ha alcanzado un avance del 74% en los giros, mientras que en el proyecto 7765 se ha logrado un avance del 77%.</t>
  </si>
  <si>
    <t>Informe reservas y pasivos.pdf
DRPA Informe reservas.xlsx
3-2024-20994_1 LIBERACIÓN SALDOS.pdf</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</si>
  <si>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</si>
  <si>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</si>
  <si>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En el primer trimestre según la programación acordada entre la Secretaría e ICBF se realizó una sesión del Comité de Coordinación Distrital de Responsabilidad Penal Adolescente. Agenda del Comité del 19 de marzo: (i) Verificación del quórum, (ii) Revisión y aprobación Plan de acción 2024-2025 (Salud, Educación, Inclusión Social, Política Pública y Desarrollo Normativo, Seguridad e Infraestructura, Justicia Restaurativa y Sistemas de la Información), (iii) Socialización Política Pública de prevención en el delito, (iv) Reglamento Interno, (v) Varios.</t>
  </si>
  <si>
    <t>20240214 Programacion Comites.pdf 
20240317 Agenda Comite 19 marzo.pdf</t>
  </si>
  <si>
    <t xml:space="preserve">En el segundo trimestre de acuerdo con la programación preliminar acordada entre la Secretaría e ICBF se tenía previsto realizar dos sesiones, sin embargo, se realizó una, el 30 de abril y la segunda se acordó realizar en julio. 
Agenda para comité 30 de abril: 1. Verificación del quórum, 2. Informe ICBF sobre desórdenes en Internamiento Preventivo, 3. Seguimiento a compromisos para hacer frente a los desórdenes en CAE El Redentor, 4. Seguimiento a otros compromisos, 5. Varios. El comité fue efectivamente realizado en la fecha acordada.
Agenda para comité 2 de julio, desde la SDSCJ se remitió agenda propuesta asi: 1. Verificación del quórum, 2. Aprobación Plan de Acción 2024-2025, 3. Socialización Reglamento Interno aprobado, 4. Presentación de informe solicitado a ICBF respecto a las evasiones que se han presentado desde diciembre de 2023 y otros temas críticos abordados en el comité del 12 de febrero, 5. Informe de los 19 adolescentes y jóvenes que presuntamente originaron el incendio y el amotinamiento en el Centro de Internamiento Preventivo "La acogida" tras ser recapturados luego de los incidentes del CAE El Redentor, 6. Varios, sin embargo ICBF finalmente manifestó que se reprogramaría la sesión. 
</t>
  </si>
  <si>
    <t>20240408 Agenda proximo comite.pdf
20240419 Concertacion ICBF.pdf
20240422 Invitacion CCDRPA 30 abril.pdf
20240617 Convocatoria sesion.pdf
20240624 Agenda comite 2 julio.pdf
20240624 Agenda proximo comite.pdf</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</si>
  <si>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</si>
  <si>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</si>
  <si>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Durante el primer trimestre se lograron compromisos del 26% del presupuesto de la vigencia para Subsecretaría de Acceso a la Justicia.  Frente a las reservas presupuestales se ha logrado el giro del 30% de las reservas constituidas,  donde las contrataciones supervisadas por la SAJ han logrado reducir considerablemente su porcentaje.  Frente a los pasivos exigibles, se realizaron gestiones para trámite de sustitucion de fuentes de 3 pasivos no obstante este fue devuleto por la Direccion Financiera considerando que la Resolucion de Reconocimiento de Pasivo generada en el 2023 establece en su clausulado la afectacion a la anterior vigencia, por lo tanto se inicio nuevamnete el trámite. </t>
  </si>
  <si>
    <t xml:space="preserve">Durante el trimestre se  realizaron tres informes de seguimiento presupuestal de los recursos asignados a la vigencia, reservas y pasivos exigibles de los proyectos a cargo de la SAJ.
Con corte al segundo trimestre se logró el compromisos del 48% del presupuesto de la vigencia para Subsecretaría de Acceso a la Justicia.  
Frente a las reservas presupuestales se ha logrado el giro del 48% de las reservas constituidas,  donde el 79% de las reservas corresponden a compromisos supervisador por la Dirección de Bienes.
Las contrataciones supervisadas por la SAJ han logrado reducir considerablemente su porcentaje.  
Se adelantaron algunas liberaciones de saldos, que se habìan constituido como pasivos exigibles, que no estaban sujetos a pago. 
</t>
  </si>
  <si>
    <t>.</t>
  </si>
  <si>
    <t>7765  Mejoramiento y protección de derechos de la población privada de la libertad en Bogotá</t>
  </si>
  <si>
    <t xml:space="preserve">2. Realizar caracterización de la población privada de la libertad en Centros Transitorios, por edad, gênero y situación jurídica. </t>
  </si>
  <si>
    <t>-</t>
  </si>
  <si>
    <t>Durante el trimiestre se realizó una caracterización caracterización de la población privada de la libertad en Centros Transitorios, por edad, gênero y situación jurídica, con corte a 31 de Mayo de 2024,</t>
  </si>
  <si>
    <t>3. Requerir trimestralmente, informe de logros y alertas, a los responsables de las metas del plan de desarrollo asociadas a los proyectos gerenciados por la Subsecretaría de Acceso a la Justicia.</t>
  </si>
  <si>
    <t xml:space="preserve">Para el corte del presente informe, los responsables de meta reitieron informes de los meses de enero y febrero, los cuales fueron remitidos a la OAP para consilidación.  a partir de estos informes, en conjunto con laOAP se remite memorando de alrtas para metas tales como: Construccion de URI y Primera fase de Carcel II </t>
  </si>
  <si>
    <t xml:space="preserve">No se presentan dificultades </t>
  </si>
  <si>
    <t xml:space="preserve">Para el corte del presente informe, los responsables de meta reitieron informes de los meses de abril y mayo, los cuales fueron remitidos a la OAP para consilidación.  A partir de estos informes, en conjunto con la OAP se remite memorando de alertas con radicado 3-2024-20378, el cual se remitió a través de correo electronico a las Direcciones de la Subsecretaría. </t>
  </si>
  <si>
    <t>Dirección Financiera</t>
  </si>
  <si>
    <t>Gestión Financiera</t>
  </si>
  <si>
    <t>1. Realizar 3 capacitaciones  para orientar a las áreas de la SDCJ del trámite de radicación de cuentas conforme a los procedimientos establecidos.</t>
  </si>
  <si>
    <t>Se realizó capacitación el dia 26 de febrero de 2024 a los enlaces de la SDSCJ en la que se socializó el Tramite para la radicación de cuentas en la Dirección Financiera, esto con el fin de que esta información se comunique a los contratistas de la entidad en pro del mejoramiento del proceso de pagos y evitar reprocesos.</t>
  </si>
  <si>
    <t>Presentación y listado de asistencia.</t>
  </si>
  <si>
    <t xml:space="preserve">Se evidenció mediante presentación y reporte de asistencia que se realizó capacitación el 26 de febrero de 2024 a los enlaces de la SDSCJ en la que se socializó el "Trámite para la radicación de cuentas" </t>
  </si>
  <si>
    <t>Se realizó 1 capacitación el dia 26 de junio de 2024 con el fin de orientar a las áreas de la SDCJ del trámite de radicación de cuentas y el debido diligenciamiento del formulario de Categoria Tributaria 2024, el cual hace parte de los requisitos para el tramite de pagos a contratistas de la entidad.</t>
  </si>
  <si>
    <t>2. Realizar 2 capacitaciones de orientación en los traslados presupuestales de acuerdo a la normatividad vigente   a las áreas de la SDCJ</t>
  </si>
  <si>
    <t>Actividad no programada para el periodo</t>
  </si>
  <si>
    <t>Se realizó 1 capacitación con el fin de orientar a las areas de la SDCJ respecto a las modificaciones presupuestales en el que se abarco temas como disminución, aumento y traslado de saldos.</t>
  </si>
  <si>
    <t>Presentación y acta de asistencia.</t>
  </si>
  <si>
    <t>3. Realizar 2 seguimientos  a los saldos  reportados en los Estados de Situación Financiera (Matriz de Seguimiento) ,con el fin de verificar la razonabilidad de las cifras reportadas en los Estados Financieros de la SDSCJ.</t>
  </si>
  <si>
    <t>Se realizó 1 seguimiento a los saldos reportados en la Matriz de los Estados Financieros con corte a marzo de 2024, analizando el comportamiento de las cuentas mas significativas para este periodo.</t>
  </si>
  <si>
    <t>Matriz Estados Financieros</t>
  </si>
  <si>
    <t>Dirección Cárcel Distrital de Varones y Anexo de Mujeres</t>
  </si>
  <si>
    <t>Gestión Integral a las Personas Privadas de la Libertad -PPL-</t>
  </si>
  <si>
    <t>1. Digitalizar las hojas de vida de las Personas privadas de la libertad que son trasladadas. (Trámite Jurídico).</t>
  </si>
  <si>
    <t>(No. de actividades realizadas / No. de actividades programadas)*100</t>
  </si>
  <si>
    <t>Se adelanta la digitalización de las Hojas de vida de las personas privadas de la libertad de la Cárcel Distrital en un Share point en cuenta institucional, se alimenta según el comportamiento del comportamiento presentado, cada uno de los meses cuenta con la información dispuesta de manera oportuna, por parte del Archivo de Trámites Jurídicos.
En cada uno de los meses del trimestre enero, febrero y marzo, se realizaron los egresos y de manera paralela se digitalizaron las hojas de vida de las personas que salen a otro establecimiento carcelario, el momento de su traslado se entrega la carpeta fisica de la hoja de vida física al INPEC y en la Carcel Distrital se queda únicmanete el archivo digital.</t>
  </si>
  <si>
    <t>Se tiene dificultades tecnológicas en razón a que el Scanner que se emplea para la digitalización de las hojas de vida de las personas privadas de la libertad que egresan, es antogua y presentan daños que retrasan esta actividad</t>
  </si>
  <si>
    <t>Trabajar con el recurso disponible</t>
  </si>
  <si>
    <t xml:space="preserve">Hojas de vida digitalizadas cargadas en Sharepoint </t>
  </si>
  <si>
    <t>Durante los meses de abril y mayo se digitalizaron las hojas de vida de las personas privadas de la libertad que fueron recibidas por el INPEC en otro establecimiento carcelario, al momento de trasladas la PPL, se entrega la carpeta física y el Distrito se queda con la copia Digital
Es de anotar que en el mes de junio no se presentaron  traslados, esto depende de la situación jurídica de las personas privadas de la libertad y el ordenamiento judicial.</t>
  </si>
  <si>
    <t>Aunque aún se adelanta esta actividad con el mismo scaner se tiene conocimiento que  la Secretaría adquirió nuevos equipos se espera la asignación para la Cárcel Distrital</t>
  </si>
  <si>
    <t>Hacer uso de los recursos disponibles</t>
  </si>
  <si>
    <t>"Traslados 2024", que alimentan continuamente el equipo de archivos del área jurídica de la Cárcel Distrital, según la demanda</t>
  </si>
  <si>
    <t>3. Gestionar con entidades externas el desarrollo de actividades  que fortalezcan el proceso de atención integral, que se efectúa en el establecimiento dejando registro en el formato  de acta formalizado. (Atención integral)</t>
  </si>
  <si>
    <t>Se inician las actividades para la generación y el fortalecimiento de las habilidades de las Personas Privadas de la libertad, principalmente en el tema del emprendimiento, las organizaciones externas involucradas son:
- Fundacion Flixmach
- Without Borders Corp
- Second Talent
- Acción Interna
- Cámara de Comercio de Bogotá
- Grupo de Emprendedores
- Zasca Renacer
- Texti y Modas
Con quienes se realizaron los primeros acercamientos, dentro de las instlaciones de la Cárcel Distrital (en pabellones con relacionamiento directo de las Personas Privadas de la Libertad) para comenzar la ejecución durante el 2do trimestre de 2024 hasta la terminación según la metodologia o procedimiento de cada entidad externa.
Estas entidades estuvieron en la Cárcel Distrital materializando el inicio del acercamiento.
Tambien hay contenidos de economía circular, identificar talentos, entre otros.</t>
  </si>
  <si>
    <t>No Aplica</t>
  </si>
  <si>
    <t>Oficios radicados formalmente de las organizaciones que ingresaron a la Cárcel distrital para delantar los primeros acercamientos con las personas privadas de la libertad que son potenciales en las actividades.</t>
  </si>
  <si>
    <t>Durante el 2do trimestre de 2024 se realizaron las actividades de  adelanto el contacto (1), se programa la reunión (2) y se ejecutó la reunión de acercamiento (3), con diferentes entidades externas, dentro de las cuales se encuentran:
Secretaria de la Mujer
Uni ECCI
Uni Sabana
Uni Javeriana
Uni Andes
Narcóticos anónimos
ONG temblores</t>
  </si>
  <si>
    <t>Las actividades se desarrollan según la disponibilidad de las entidades externas, el ritmo de avance depende de la disponibilidad que estas tengan</t>
  </si>
  <si>
    <t>Mantener el contacto con las entidades externas</t>
  </si>
  <si>
    <t>Actas de reunión con participación de las entidades externas y/o las personas privadas de la libertad cuando aplica en el transcursio de los 3 meses del trimestre</t>
  </si>
  <si>
    <t>Dirección del Centro Especial de Reclusion (CER)</t>
  </si>
  <si>
    <t>1. Realizar mínimo dos (2) muestras de artesanías y manualidades elaboradas por las Personas Privadas de la Libertad, en los talleres de ocupación del tiempo libre ofertados en el Centro Especial de Reclusión - CER. </t>
  </si>
  <si>
    <t>En el mes de febrero se llevó a cabo la primera muestra de artesanías y manualidades por las personas privadas de la libertad, en los talleres de ocupación del tiempo libre ofertados en el CER, con el fin que las personas que llevan poco tiempo en el centro conozcan lo que hacen sus compañeros y se motiven a realizar trabajos manuales y participar de los talleres.</t>
  </si>
  <si>
    <t>Evidencia Fotográfica</t>
  </si>
  <si>
    <t>Se llevó a cabo muestra de artesanías y manualidades elaboradas por las personas privadas de la libertad en los talleres de ocupación del tiempo libre ofertados en el Centro Especial de Reclusión. Con este se pretendía mostrar lo que hacen en los talleres y motivar a la población a seguir participando en las actividades.</t>
  </si>
  <si>
    <t>El centro especial de reclusión no cuenta con los elementos que requiere la tallerista de telares y tejidos para impartir su actividad, sin embargo, con sus propios medios y recursos económicos motiva a la población a participar del taller. Así mismo, la falta de espacios en el centro dificulta la realización de más talleres o actividades en las cuales se potencien habilidades de los privados.</t>
  </si>
  <si>
    <t>Garantizar los recursos y espacios para la realización de actividades. Generar alianzas estrategicas para ampliar la oferta de actividades.</t>
  </si>
  <si>
    <t>Registro fotográfico.</t>
  </si>
  <si>
    <t>2. Gestionar como mínimo dos (2) brigadas de atención integral (salud visual, odontología, atención psicosocial, entre otros) dirigidas a las Personas Privadas de la Libertad del Centro </t>
  </si>
  <si>
    <t>En la fecha 19 de marzo de 2024 se realizó invitación la Fundación Caminos de Libertad, con el ánimo de recibir su apoyo en la realización de una brigada integral de salud para la población privada de la libertad del Centro Especial de Reclusión. Se espera respuesta de la fundación para coordinar brigada en el primer semestre del año.</t>
  </si>
  <si>
    <t>Correo de invitación dirigido a la Fundación Caminos de Libertad.</t>
  </si>
  <si>
    <t>El 07 y 09 de mayo 2024 se realizaron dos (02) actividades con la Corporación Universitaria Iberoamericana, esta iniciativa ha contribuido significativamente a proporcionar a las Personas Privadas de la Libertad un espacio dedicado a la salud física y psicosocial, promoviendo su bienestar integral; así mismo este tipo de actividades ayudaron a mantener y mejorar la salud física, contribuyendo así a la rehabilitación de lesiones, alivio del dolor y recuperación de la movilidad. Igualmente se logró tener un impacto positivo en el bienestar psicológico ya que se proporcionó un espacio para el cuidado personal y se promuevió la autoestima.</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</si>
  <si>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</si>
  <si>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Durante el primer trimestre el año, se agendaron diferentes espacios de socialización de los Instructivos: Atención de Abogados, Actividades Espirituales, Reglamento Interno del CER, Actividades de Ocupación del Tiempo Libre.</t>
  </si>
  <si>
    <t>Listados de asistencia a espacios de reunión.</t>
  </si>
  <si>
    <t>Durante el segundo trimestre el año 2024, se solializaron los diferentes formatos e instructivos del Centro Especial de Reclusión  que se encuentran aprobados, a la fecha, por la Oficina Asesora de Planeación y publicados en la plataforma MIPG de la entidad.</t>
  </si>
  <si>
    <t>Correo electrónico como soporte de la socialización.</t>
  </si>
  <si>
    <t>4. Brindar atención jurídica al 100% de las Personas Privadas de la Libertad que lo soliciten.</t>
  </si>
  <si>
    <t>(Número de atención juridicas realizadas / Número total de solicitudes de atención recibidas)*100</t>
  </si>
  <si>
    <t>Durante los meses de enero, febrero y marzo de 2024, se programó los días martes y jueves, jornadas de atención jurídica a las personas privadas de la libertad recluídas en el Centro Especial de Reclusión.</t>
  </si>
  <si>
    <t>Planilas de atención a las personas privadas de la libertad.</t>
  </si>
  <si>
    <t>Durante los meses de abril, mayo y junio de 2024, se programó los días martes y jueves de 2:00 a 4:00 pm, jornada de atención jurídica a las personas privadas de la libertad recluídas en el Centro Especial de Reclusión.</t>
  </si>
  <si>
    <t>Si bien es cierto, se cumplio con el 100% de las solicitudes de atención jurídica a las personas privadas de la libertad, si hubo dificultades en la ejecución de la actividad, atendiendo a la falta de personal, con ocasión a la terminación y demora en la nueva vinculación de contratos de prestación de servicios de abogados que tenian designada dicha actividad.</t>
  </si>
  <si>
    <t>Se superó la dificultad con la suscripción del contrato de prestación de servicios que contempla esta actividad.</t>
  </si>
  <si>
    <t>5. Realizar charlas de sensibilización al cuerpo de custodia y vigilancia en temas relacionados con la prevención de posibles fugas  de las Personas Privadas de la Libertad recluídas en el Centro Especial de Reclusión CER</t>
  </si>
  <si>
    <t>Durante el primer trimestre el año se realizaron charlas de sensibilización al cuerpo de custodia y vigilancia en temas relacionados con la prevención de posibles fugas  de las Personas Privadas de la Libertad recluídas en el Centro Especial de Reclusión CER.</t>
  </si>
  <si>
    <t>Reporte realizado por el Profesional Especializado Cód. 222 Grado 24 respecto a las acciones realizadas para prevenir fugas.      Listados de asistencias a charlas de sensibilización drigidas al Cuerpo de Custodia y Vigilancia en temas relacionados con la prevención de posibles fugas.</t>
  </si>
  <si>
    <t>Durante el segundo trimestre el año 2024, se realizó una actividad al cuerpo de custodia y vigilancia en temas relacionados con la prevención de posibles fugas, el manejo y evasión de las mismas cuando se presenten con las Personas Privadas de la Libertad recluídas en el Centro Especial de Reclusión CER.</t>
  </si>
  <si>
    <t>Listado de asistencia y evidencia fotográfica.</t>
  </si>
  <si>
    <t>Dirección de Bienes para la Seguridad, Convivencia y Acceso a la Justicia</t>
  </si>
  <si>
    <t>1.Realizar mesas de trabajo trimestral para verificar la aplicación de la Metodología de Supervisión en 20 contratos en ejecución asignados a la Dirección de Bienes.</t>
  </si>
  <si>
    <t>28/03/24 Mesa de trabajo verificación aplicación de metodología en la supervisión de contratos responsabilidad de Bienes Evidencias</t>
  </si>
  <si>
    <t xml:space="preserve"> Acta 280324</t>
  </si>
  <si>
    <t>Se evidenció mediante acta de reunión que se realizó mesa de trabajo verificación aplicación de metodología en la supervisión de contratos</t>
  </si>
  <si>
    <t>28/06/24 Mesa de trabajo verificación aplicación de metodología en la supervisión de contratos responsabilidad de Bienes Evidencias</t>
  </si>
  <si>
    <t xml:space="preserve"> Acta 280624</t>
  </si>
  <si>
    <t>Se evidenció mediante acta de reunión que se realizó mesa de trabajo verificación aplicación de metodología en la supervisión de contratos y  el cargue de la información oportunamente.</t>
  </si>
  <si>
    <t>7792  Fortalecimiento de los organismos de seguridad y justicia en Bogotá</t>
  </si>
  <si>
    <t>2. Realizar seguimiento a los contratos de obras e interventoría en ejecución,  por medio de la ficha de seguimiento de obras</t>
  </si>
  <si>
    <t>08-03-24 Acta seguimiento y visita Construcción CTP. Semanas 2 y 3 Informes Interventoría Construcción CTP hasta 200324 20-03-24 Acta de Comité de seguimiento No. 19 SCJ Mantenimiento Equipamientos de Seguridad</t>
  </si>
  <si>
    <t xml:space="preserve"> Acta seguimiento y visita Construcción CTP</t>
  </si>
  <si>
    <t>Se evidenció mediante acta de reunión que se realizó seguimiento a los contratos de obras e interventoría en ejecución</t>
  </si>
  <si>
    <t>La Dirección de Bienes tiene a su cargo la supervisión de los contratos de 4 obras de construcción y su interventoría así:
1. CAI BOSA LIBERTAD
2. Centro de Traslado por Protección - CTP
3. Centro Especial de Reclusion - CER 
4. Comando de la Brigada XIII del Ejército
Para el segundo trimestre se cuenta con las 48 fichas de seguimiento semanales.</t>
  </si>
  <si>
    <t>Ficha de seguimeinto de obra semanal de CAI BOSA LIBERTAD, CTP, CER y Comando Brigada XIII</t>
  </si>
  <si>
    <t>Se evidenció el seguimiento a los contratos de obras e interventoría en ejecuciónel y cargue de la información oportunamente.</t>
  </si>
  <si>
    <t>3. Verificar mediante visitas aleatorias el uso y estado de 2.000 bienes que hacen parte de los contratos de comodatos vigentes</t>
  </si>
  <si>
    <t>(No. de bienes verificados/ No. de bienes programados a verificar)*100</t>
  </si>
  <si>
    <t>El 26 de marzo se realizó visita de bienes de tecnologia para verificar aleatoriamente el uso y estado de bienes</t>
  </si>
  <si>
    <t>26-03-24 Acta de visita de campo verificación Bienes de Tecnología</t>
  </si>
  <si>
    <t>Se evidenció mediante acta de reunión que el 26 de marzo se realizó visita de bienes de tecnologia  en el que se verificó el estado de los bienes</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</si>
  <si>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t>
  </si>
  <si>
    <t>Acta de visita de campo F-GCT-1152 de fechas 11-04-2024, 12-04-2024, 12-06-2024, 24-06-2024 y 26-06-2024.</t>
  </si>
  <si>
    <t xml:space="preserve"> Se evidenció mediante actas de reuniónes se realizó visita de bienes de tecnologia  en el que se verificó el estado de los bienes el cargue de la información oportunamente.</t>
  </si>
  <si>
    <t>4. Realizar el seguimiento financiero mensual de los contratos en ejecución a cargo de la Dirección de Bienes mediante el formato F-AB-1351</t>
  </si>
  <si>
    <t xml:space="preserve">Durante el primer trimestre de 2024 se realizaron tres seguimiento financiero mensual de los contratos en ejecución a cargo de la Dirección de Bienes </t>
  </si>
  <si>
    <t>Formato de seguimiento</t>
  </si>
  <si>
    <t>Se evidenció mediante acta de reunión y formato  F-AB-1351 que se realizó seguimeinto a la ejecución presupuestal del primer trimestre.</t>
  </si>
  <si>
    <t xml:space="preserve">Durante el segundo trimestre de 2024 se realizaron tres seguimiento financiero mensual de los contratos en ejecución a cargo de la Dirección de Bienes </t>
  </si>
  <si>
    <t>Formato de seguimiento F-AB-1351 de contratos a cargo de la Direccion de Bienes.</t>
  </si>
  <si>
    <t>Se evidenció el seguimiento  a los contrtos en ejecución  y el cargue de la información oportunamente.</t>
  </si>
  <si>
    <t>Subsecretaria de Seguridad y Convivencia</t>
  </si>
  <si>
    <t>Dirección de Seguridad</t>
  </si>
  <si>
    <t>Gestión de Seguridad y Convivencia</t>
  </si>
  <si>
    <t>4.Desarrollar programas especiales de protección para que los niños, niñas y jóvenes no sean cooptados e instrumentalizados por estructuras criminales.</t>
  </si>
  <si>
    <t>7695  Generación de entornos de confianza para la prevención y control del delito en Bogotá</t>
  </si>
  <si>
    <t>1. Realizar seguimiento a los planes de acción de las estrategias a cargo de la Dirección de Seguridad</t>
  </si>
  <si>
    <t>(Número de actividades realizadas en el periodo / Número de actividades programadas en el periodo)*100%</t>
  </si>
  <si>
    <t xml:space="preserve">Mediante el trabajo institucional de los equipos territoriales de la SDSCJ en articulación con la Policía Metropolitana de Bogotá – MEBOG y otras entidades, en los meses de enero a marzo de 2024 y de acuerdo a lo reportado en el sistema Progressus se desarrollaron 868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del periodo mensual marzo, en el marco del apoyo y la coordinación de acciones para el control del delito en los entornos mencionados, se realizaron 113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Por su parte desde lo equipo de nivel central, en el acumulado del año 2024 se adelantaron alrededor de 160 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</si>
  <si>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Seguridad que terminan por afectar el cumplimiento de acciones a razon de riesgos de emergencia ambiental por ejemplo</t>
  </si>
  <si>
    <t xml:space="preserve">•	Revisar con los equipos operativos y líderes de estrategia la pertinencia de mantener algunas de las metas que por circunstancias externas a la entidad no podrán ser gestionadas durante el periodo y que presentan alerta de incumplimiento durante el I Trimestre 2024.
•	Participar de reuniones con cada uno de los equipos de tal manera que se pueda direccionar y orientar sobre los lineamientos técnicos para la materialización de acciones en los territorios, armonizar las solicitudes en materia de operatividad provenientes del despacho y la Alcaldía Mayor.
•	Verificar con el equipo de Gestión de la Información de la Subsecretaria de Seguridad y Convivencia la posibilidad de reprogramar aquellas metas que presentan riesgo de incumplimiento para los casos que se requiera.
•	Reforzar con los líderes de estrategia el reporte oportuno en los sistemas de información de las acciones realizadas, a fin de minimizar hallazgos a razón de cargue extemporáneos que afectan el cumplimiento de la meta
</t>
  </si>
  <si>
    <t>* Informe de seguimiento a los planes de acción a las estrategias a cargo de la Dirección de Seguridad</t>
  </si>
  <si>
    <r>
      <t xml:space="preserve">Mediante el trabajo institucional de los equipos territoriales de la SDSCJ en articulación con la Policía Metropolitana de Bogotá – MEBOG y otras entidades, en los meses de abril a junio de 2024 y de acuerdo a lo reportado en el sistema Progressus se desarrollaron </t>
    </r>
    <r>
      <rPr>
        <b/>
        <sz val="11"/>
        <color rgb="FF000000"/>
        <rFont val="Arial"/>
      </rPr>
      <t>828</t>
    </r>
    <r>
      <rPr>
        <b/>
        <sz val="11"/>
        <color rgb="FFFF0000"/>
        <rFont val="Arial"/>
      </rPr>
      <t xml:space="preserve"> </t>
    </r>
    <r>
      <rPr>
        <sz val="11"/>
        <color rgb="FF000000"/>
        <rFont val="Arial"/>
      </rPr>
      <t xml:space="preserve">acciones de intervención a través de las estrategias para el control del delito enfocadas en entornos de instituciones educativas, transporte público, ciclo rutas, parques y zonas de rumba, entre otros espacios con posibles afectaciones de seguridad y sana convivencia. 
Por su parte desde lo equipo de nivel central, en el segundo trimestre de 2024 se adelantaron alrededor de </t>
    </r>
    <r>
      <rPr>
        <b/>
        <sz val="11"/>
        <color rgb="FF000000"/>
        <rFont val="Arial"/>
      </rPr>
      <t xml:space="preserve">267 </t>
    </r>
    <r>
      <rPr>
        <sz val="11"/>
        <color rgb="FF000000"/>
        <rFont val="Arial"/>
      </rPr>
      <t>actividades dentro de las que se destacan acciones para la demanda de persecución penal, acciones de recepción/recolección de información/recorridos territoriales, Reportes de Seguridad Ciudadana, Macro intervenciones, actividades dirigidas al control ocupaciones ilegales y delitos ambientales; así como  acciones dirigidas a la afectación del mercado criminal de dispositivos móviles, delitos informáticos, control al mercado criminal de estupefacientes y de control a establecimientos que presuntamente dinamizan el contrabando y receptación. 
El acompañamiento de las autoridades a las comunidades, así como la activación de rutas, se ha dado por medio de un trabajo en las diferentes localidades de la ciudad, que permite focalizar los puntos que presentan la mayor concentración de delitos y factores de riesgo, mediante la recopilación sistematizada y seguimiento a la información relacionada con estructuras criminales que delinquen en la ciudad, dedicadas a la comercialización de estupefacientes, hurto a personas, vehículos, comercio, residencias, bicicletas, invasión a tierras y edificaciones, trata de personas, explotación sexual y comercial de Niños, Niñas, Adolescentes y Jóvenes - NNAJ y homicidio</t>
    </r>
  </si>
  <si>
    <t xml:space="preserve">* La contingencia contractual afectó en los meses del abril y mayo la consolidación de presencia institucional en las localidades y por ende el número de acciones adelantadas en cada uno de los territorios para cada estrategia.
* Los procesos de formulación de nuevos instrumentos de planeación (PDD y PISCCJ) en el marco de la transición por el cambio de administración también generó traumatismos especialmente en la materialización de lineamientos técnicos para el componente operativo.
</t>
  </si>
  <si>
    <t xml:space="preserve">• Se procuró una comunicación permanente y clara con cada uno de los equipos de tal manera que se puediesen reforzar temas de capacitación y orientar sobre los lineamientos técnicos para la materialización de acciones en los territorios.
• Se verificó con el equipo de Gestión de la Información de la Subsecretaria de Seguridad y Convivencia la posibilidad de reprogramar aquellas metas que presentaron riesgo de incumplimiento.
• Se reforzó con los líderes de estrategia el reporte oportuno en los sistemas de información de las acciones realizadas, a fin de minimizar hallazgos a razón de cargue extemporáneos que afectan el cumplimiento de la meta
</t>
  </si>
  <si>
    <t>Se evidenció el seguimiento a los planes de acción de las estrategiasy el cargue de la información oportunamente.</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</si>
  <si>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</si>
  <si>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Política 13 – Participación ciudadana en la gestión pública</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</si>
  <si>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</si>
  <si>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</si>
  <si>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Se participó de la Mesa Técnica definida por la Subsecretaria de Seguridad para el proceso de construcción de la Fase I del Diagnostico del Modelo de Intervención Institucional para la Protección de la vida y la integridad de la ciudadanía, para lo cual se definiió en conjunto con la OAIEE el formato plantilla para la construcción del documento técnico, se definió el plan de trabajo y se inicio la de información de insumo para iniciar el proceso de diagnóstico</t>
  </si>
  <si>
    <t>1, Plan de Trabajo 2. Formato diagnóstico
3, Cronograma
4, Soporte Progressus
5, Mesas técnicas (2)</t>
  </si>
  <si>
    <t xml:space="preserve">Se participó en las Mesas Técnicas definidas por la Subsecretaria de Seguridad para la definición de aspectos relacionados con la estructura del documento "Diagnostico del Modelo de Intervención Institucional para la Protección de la vida y la integridad de la ciudadanía", el seguimiento de avances y  lineamientos para el registro de avances en el Sistema de Información Progressus. </t>
  </si>
  <si>
    <t xml:space="preserve">
1, Soporte Progressus
2, Mesas técnicas (2)</t>
  </si>
  <si>
    <t>Se evidenció las reuniones realizadas  para elaborar el Diagnostico del Modelo de Intervención Institucional para la Protección de la vida y la integridad de la ciudadanía   y el cargue de la información oportunamente.</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</si>
  <si>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</si>
  <si>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participó de la Mesa Técnica definida por la Subsecretaria de Seguridad para el proceso de construcción de la Fase I del Diagnostico del Modelo de Mitigación Situacional de Riesgos Contra el Patrimonio, para lo cual se definiió en conjunto con la OAIEE el formato plantilla para la construcción del documento técnico, se definió el plan de trabajo y se inicio la de información de insumo para iniciar el proceso de diagnóstico</t>
  </si>
  <si>
    <t>1, Formato diagnóstico
2, Cronograma
3, Soporte Progressus
4, Mesas técnicas (2)</t>
  </si>
  <si>
    <t xml:space="preserve">Se participó en las Mesas Técnicas definidas por la Subsecretaria de Seguridad para la definición de aspectos relacionados con la estructura del documento "Diagnostico del Modelo de Mitigación Situacional de Riesgos Contra el Patrimonio", el seguimiento de avances y  lineamientos para el registro de avances en el Sistema de Información Progressus. </t>
  </si>
  <si>
    <t>Se evidenció la realización de las mesas técnicas las actividades para elaborar el Diagnostico del Modelo de Mitigación Situacional de Riesgos Contra el Patrimonio el cargue de la información oportunamente.</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</si>
  <si>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</si>
  <si>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</si>
  <si>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</si>
  <si>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Durante el primer trimestre se dió inicio a la organización de equipos de trabajo y elaboración de estudios previos para la contratación.</t>
  </si>
  <si>
    <t xml:space="preserve">Informe dirigido al Subsecretario de Seguridad y Convivencia </t>
  </si>
  <si>
    <t>Durante el segundo trimestre se realiza seguimiento a los nueve (9) productos a cargo de la Subsecretaría de Seguridad y Convivencia.</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</si>
  <si>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</si>
  <si>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</si>
  <si>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realizó la construcción del formato a utilizar para la elaboración del documento, definición de cronograma de trabajo, cargue del cronograma en la heramienta Progressus y mesas técnicas de trabajo.</t>
  </si>
  <si>
    <t xml:space="preserve">Se realizaron mesas técnicas convocadas desde la Subsecretaría de Seguridad y Convivencia, donde se definieron aspectos para la elaboración de los avances del diagnóstico y la normatividad para el diseño del Modelo para la Materializacion de la Agenda Bogotá - Región metropolitana. Se realiza el cargue de los avances en el Sistema de Información Progressus. </t>
  </si>
  <si>
    <t>Soporte Progressus</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</si>
  <si>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</si>
  <si>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Se realizaron mesas técnicas convocadas desde la Subsecretaría de Seguridad y Convivencia, donde se definieron aspectos para la elaboración de los avances del diagnóstico y la normatividad para el diseño del Sistema de Información Distrital de Crimen Organizado (SIDICOF). Se realiza el cargue de los avances en el Sistema de Información Progressus.</t>
  </si>
  <si>
    <t>4. Ejecutar las actividades definidas para la elaboración del Protocolo interinstitucional de intervención coordinada para la atención en clave de salud y seguridad de las emergencias que se presentan en Bogotá</t>
  </si>
  <si>
    <t>Se realizaron mesas técnicas convocadas desde la Subsecretaría de Seguridad y Convivencia, donde se definieron aspectos para la elaboración de los avances del diagnóstico y la normatividad para el diseño del Protocolo interinstitucional de intervención coordinada para la atención en clave de salud y seguridad de las emergencias que se presentan en Bogotá). Se realiza el cargue de los avances en el Sistema de Información Progressus.</t>
  </si>
  <si>
    <t>Dirección de Prevención y Cultura Ciudadana</t>
  </si>
  <si>
    <t xml:space="preserve">1. Realizar seguimiento a los planes de acción de las estrategias a cargo de la Dirección de Prevención </t>
  </si>
  <si>
    <t>* La contingencia contractual desde el mes de enero 2024 a la fecha terminó por impactar de manera considerable la presencia institucional en las localidades y por ende el número de acciones adelantadas en cada uno de los territorios para cada estrategia.
* El proceso de transición entre una administración y la otra también generó traumatismos especialmente en la materialización de lineamientos técnicos nuevos a través de la Formulación de los Planes De Acción Territorial de la actual vigencia.
* Existen circunstancias externas que no son control de la Dirección de Prevención que terminan por afectar el cumplimiento de acciones a razon de riesgos de emergencia ambiental por ejemplo</t>
  </si>
  <si>
    <t>Correo electronico dirigido al Subsecretario de Seguridad donde se socializa resultado reunion sobre cumplimiento de metas de la Dirección de Prevención, y acta de reunion.</t>
  </si>
  <si>
    <t>Mediante el trabajo institucional de los equipos territoriales y el equipo de nivel central, de la SDSCJ en articulación con la Policía Metropolitana de Bogotá – MEBOG y otras entidades, en los meses de abril a junio de 2024 y de acuerdo a lo reportado en el sistema Progressus se desarrollaron acciones de Prevención a través de los programas:
*Participación para la transformación: se realizaron 318 acciones desde de las estrategias Fortalecimiento a grupos de ciudadanos.
*Prevención de riesgos en poblaciones priorizadas: se realizaron 930 acciones desde de las estrategias Niños Niñas y Adolescentes, Otras poblaciones priorizadas (familias, adultos mayores), Ciudadanos Habitantes de Calle y carreteros,  Migrantes, Personas Trans - Vigía LGBTIQ+ Prevención de violencias basadas en género, Jóvenes, cultura ciudadana.
*Entornos de confianza: se realizaron 722 acciones desde de las estrategias En bici nos cuidamos, Entornos educativos seguros y confiables, Parques y espacios públicos para la seguridad y la convivencia y Transporte público seguro, diverso y cuidador.</t>
  </si>
  <si>
    <t>* La contingencia contractual y el periodo de armonizació con el nuevo plan de desarrollo afectó en los meses de abril, mayo y junio la consolidación de presencia institucional en las localidades y de varios lideres de estrategias.</t>
  </si>
  <si>
    <t>*A travez de la construcción de cronogramas Semanales se procuró una comunicación permanente y clara con cada uno de los equipos con el fin de evidenciar que el numero de acciones programadas para cada una de las estrategias
*Se reforzó con los líderes de estrategia el reporte oportuno en los sistemas de información de las acciones realizadas, a fin de minimizar hallazgos a razón de cargue extemporáneos que afectan el cumplimiento de la meta</t>
  </si>
  <si>
    <t>Se evidenció seguimiento a los planes de acción de las estrategias  y el cargue de la información oportunamente.</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</si>
  <si>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</si>
  <si>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N.A</t>
  </si>
  <si>
    <t xml:space="preserve">Se participó en las Mesas Técnicas definidas por la Subsecretaria de Seguridad para la definición de aspectos relacionados con la estructura del documento "Diagnostico Modelo Integral de prevención de violencias e instrumentalización de las poblaciones en situación de vulnerabilidad", el seguimiento de avances y  lineamientos para el registro de avances en el Sistema de Información Progressus. </t>
  </si>
  <si>
    <t>Se evidenció las actividades s para diseñar el Modelo Integral de prevención de violencias e instrumentalización de las poblaciones en situación de vulnerabilida y el cargue de la información oportunamente.</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</si>
  <si>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</si>
  <si>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Se participó en las Mesas Técnicas definidas por la Subsecretaria de Seguridad para la definición de aspectos relacionados con la estructura del documento "Diagnostico del Modelo de Prevención de Delitos y Violencias en Entornos Educativos", el seguimiento de avances y  lineamientos para el registro de avances en el Sistema de Información Progressus. </t>
  </si>
  <si>
    <t>Se evidenció las actividades  para diseñar el Modelo de Prevención de Delitos y Violencias en Entornos Educativos  el cargue de la información oportunamente.</t>
  </si>
  <si>
    <t>Oficina de Centro de Comando, Control, Comunicaciones y Cómputo C4</t>
  </si>
  <si>
    <t>Gestión de Emergencias</t>
  </si>
  <si>
    <t>7797  Modernización de la infraestructura de tecnología para la seguridad, la convivencia y la justicia en Bogotá</t>
  </si>
  <si>
    <t>1. Oficializar en el portal MIPG los documentos del C4 alineados a los estandares NENA 911 y de conformidad al sistema de control de calidad de la SDSCJ</t>
  </si>
  <si>
    <t>(Número de documentos oficializados / Número de documentos programados)*100</t>
  </si>
  <si>
    <t xml:space="preserve">Durante el primer trimestre de 2024 se logró la oficilización en el portal MIPG de los siguientes documentos:
1. Se realizó última revisión del documento y se oficializó en el portal MIPG  el documento guía G-GE-03 SISTEMATIZACIÓN Y ATENCIÓN DE INCIDENTES DE ALTO IMPACTO - SOARS. Disponible en: https://portalmipg.scj.gov.co/index.php?la=2&amp;li=0&amp;op=2&amp;sop=2.4.2&amp;id_doc=3653&amp;version=1&amp;back=1 
2. Se realizó última revisión del documento y se oficializó en el portal MIPG el día 8 de febrero de 2024, el documento procedimiento PD-GE-06 GESTIÓN DE INCIDENTES DE ALTO IMPACTO EN LA SOARS. Disponible en: https://portalmipg.scj.gov.co/index.php?la=2&amp;li=0&amp;op=2&amp;sop=2.4.2&amp;id_doc=3664&amp;version=1&amp;back=1 
3. Se realizó última revisión del documento y se oficializó en el portal MIPG el día 26 de febrero de 2024, el documento guía G-GE-04 ATENCIÓN DE REQUERIMIENTOS Y ACTIVIDADES DE APOYO AL SEGUIMIENTO DE LA OPERACIÓN. Disponible en: https://portalmipg.scj.gov.co/index.php?la=2&amp;li=0&amp;op=2&amp;sop=2.4.2&amp;id_doc=3744&amp;version=1&amp;back=1
</t>
  </si>
  <si>
    <t>Documentos oficializados en el MIPG</t>
  </si>
  <si>
    <t>En el segundo trimestre de 2024, conforme a la programación realizada para la oficialización de los documentos NENA en el MIPG, se realizaron actividads de seguimiento en reuniones, con algunos de los responsables de los documentos pendientes relacionados con NENA, de la siguiente forma:
1. Se realizó seguimiento a la entrega del formato informe general de turno, el cual se vincula con un documento de NENA, y es necesario contar con el mismo para así poder cargar en cascada los documentos por temas de codificación.
2.Se realizó reunión con responsable de la operación para validar si los documentos denominados "Instructivo Clasificación de llamadas GENOVETION o interfaz y el Instructivo Registro de incidentes PREMIERONE" requieren ajustes, se determinó que deben ser nuevamente revisados. 
3. Se revisó documento enviado por responsable de monitoreo donde propone fusionar un documento oficial de MIPG con uno de NENA, se realizó retroalimentación de las observaciones para ajustes.</t>
  </si>
  <si>
    <t>1. Programación de oficialización documentos NENA
2. Soporte correo electronico con las observaciones  al instructivo formato general de turno
3. Soporte correo electronico envío documentos para revisión MIPG-NENA
4. Soporte correo electronico obsevaciones procedimiento monitoreo</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</si>
  <si>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</si>
  <si>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En el primer trimestre de 2024 se realizó seguimiento a la ejecución de actividades mediante4 reuniones al contrato SCJ-1904-2023 cuyo objeto es: "Suministro e instalación de equipos, sistemas y componentes para el fortalecimiento de la infraestructura de videovigilancia de Bogotá D.C", así mismo se realizó la gestión de la informes de ejecución 1 y 2 adjuntos como evidencia, el avance el contrato a la fecha es de 13.4%, se adelanto la fase 1- Prueba de Concepto: Prueba voluntaria realizada por parte del contratista para determinar en laboratorio el funcionamiento y los  porcentajes de efectividad del  hardware y el software a suministrar, Para el desarrollo del contrato en la Fase de inicio, la supervisión de la SDSCJ, solicita al contratista Consorcio LPR SCC 2024, realizar pruebas de concepto con dos o tres tecnologías diferentes en cuanto a hardware y software de los dispositivos de reconocimiento de placas LPR.</t>
  </si>
  <si>
    <t>Actas de reunión de seguimiento a la ejecución del contrato e informes de actividaes del contratista</t>
  </si>
  <si>
    <t>En el segundo trimestre de 2024, se realizó seguimiento a la ejecución de actividades mediante 13 reuniones de manera semanal, se contó con la participación de la interventoría contrato SCJ-1900-2023 y personal de apoyo a la supervisión del contrato SCJ-1904-2023 en relación al lote No. 1 Sistema de Reconocimiento de Placas LPR. Como evidencia se presentan el informe semanal No. 9 del 02/04/24 al 08/04/24, hasta el informe No. 21 del 25/06/24 al 01/07/24, periodo dentro del cual se ejecutaron las siguientes actividades: se gestionó órdenes de compra de cámaras, switch, UPS, la importación, entrega y entrada al área de almacén de la entidad de las 200 cámaras para LPR, se estan gestionando progresivamente los Planes de Manejo de Tránsito de parte del Contratista, se gestionó factibilidad de interconexión eléctrica ante Enel para los puntos de instalación; se realizó la instalación de los puntos de cableado de telecomunicaciones y energía en C4, se presentó y aprobó el diseño de los gabinetes, se realizó la validación ante IDU de componentes a instalar en los puentes. De acuerdo con lo informado por la interventoría al término del trimestre se tienen un 42% de la ejecución contractual del proyecto y un pago por $ 7.413.000.000 incluido IVA. Se adjunta cronograma de ejecución de actividades</t>
  </si>
  <si>
    <t>1. Infomes semanales de seguimiento al contrato SCJ 1904-2023 “Suministro e instalación de equipos, sistemas y componentes para el fortalecimiento de la infraestructura de videovigilancia de Bogotá D.C” 
2. Cronograma de ejecución de actividades del contrato SCJ 1904-2023</t>
  </si>
  <si>
    <t>Se evidenció el seguimiento a la instalación de las cámaras tipo LPR en el Sistema de Videovigilancia  y el cargue de la información oportunamente.</t>
  </si>
  <si>
    <t>3. Realizar mensualmente el seguimiento a los reportes dell tiempo de respuesta de la línea 123</t>
  </si>
  <si>
    <t>En el primer trimestre del 2024 se realizó respectivemente a los tiempos de respuesta de llamadas en la linea 123, atraves del portal MIPG, se adjunta evidencia y se identifica que la tasa de respuesta se redujo levemente dado que se aumentó el volumen de llamadas contestadas después del umbral equivalente a 2.738 llamadas. Lo anterior indica que los operadores de recepción están tramitando las llamadas en un tiempo mayor con respecto al período anterior.</t>
  </si>
  <si>
    <t>Reporte de indicadores descargado del portal MIPG</t>
  </si>
  <si>
    <t>En el segundo trimestre del 2024 se realizó el seguimiento respectivo, a los tiempos de respuesta de llamadas en la linea 123, atraves del portal MIPG, se adjunta evidencia y se identifica que la tasa de respuesta en este trimestre se redujo levemente, dado que se aumentó el volumen de llamadas contestadas después del umbral.
Lo anterior indica que los operadores de recepción están tramitando las llamadas en un tiempo mayor con respecto a el trimestre anterior, esto puede ser debido al ingreso de personal nuevo para recepción de llamadas en la SUR.</t>
  </si>
  <si>
    <t>1. Reporte de indicador tasa de respuesta 2do trimestre 2024-MIPG</t>
  </si>
  <si>
    <t>Se evidenció  seguimiento a los reportes del tiempo de respuesta de la línea 123 y el cargue de la información oportunamente.</t>
  </si>
  <si>
    <t>Despacho</t>
  </si>
  <si>
    <t xml:space="preserve">Gerencia Código </t>
  </si>
  <si>
    <t>7.Implementar estrategias para fortalecer la convivencia ciudadana desde la aplicación del Código Nacional de Seguridad y Convivencia.</t>
  </si>
  <si>
    <t>7767  Fortalecimiento de estrategias para la materialización de las disposiciones del Código Nacional de Seguridad y Convivencia Ciudadana en Bogotá</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</si>
  <si>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</si>
  <si>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</si>
  <si>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Por la 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ciudadana en Bogotá.
A través de jornadas deprograma comunitario, impulsamos la apropiación, corresponsabilidad y confianza en el uso de espacios y bienes públicos, así como el respeto por el medio ambiente, la preservación del patrimonio cultural y la promoción de una convivencia armoniosa en la ciudad.
Por la línea de Prevención: Para destacar se destaca el impacto a  2.706 personas. Además, resalta el trabajo diferencial con distintas poblaciones tales como: personal de la Unidad Nacional de Dialogo y Mantenimiento del Orden, Mujeres migrantes, bici taxistas, vendedores informales, comerciantes, uniformados de policía, temáticas de propiedad horizontal, espacio público, estudiantes, padres de familia, adulto mayor, conductores de Transmilenio, entre otros. </t>
  </si>
  <si>
    <t>Línea de Materialización: Implementación de actividades pedagógicas que promueven el reconocimiento del Código Nacional de Seguridad y Convivencia Ciudadana entre quienes gestionan sus comparendos de convivencia. Estas jornadas están diseñadas para fomentar la participación ciudadana, donde cada persona se identifica como agente multiplicador de buenos hábitos y costumbres que fortalecen la convivencia y la cultura en Bogotá.
A través de jornadas programas comunitarios, impulsamos la apropiación, corresponsabilidad y confianza en el uso de espacios y bienes públicos, así como el respeto por el medio ambiente, la preservación del patrimonio cultural y la promoción de una convivencia armoniosa en la ciudad.
Para este trimestre se realizaron 749 actividades pedagogicas y 23 programas comunitarios.</t>
  </si>
  <si>
    <t>Falta de contratistas para poder cubrir las jornadas.</t>
  </si>
  <si>
    <t> </t>
  </si>
  <si>
    <t>1. Listado de Actividad Pedagogica Presencial y ciudadanos participantes
2. Listado de Actividad Pedagogica Virtual y ciudadanos participantes
3. Listado de jornadas Programa Comunitario</t>
  </si>
  <si>
    <t xml:space="preserve"> </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</si>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</sst>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1"/>
      <color theme="1"/>
      <name val="Calibri"/>
      <family val="2"/>
      <scheme val="minor"/>
    </font>
    <font>
      <sz val="11"/>
      <color theme="1"/>
      <name val="Arial"/>
    </font>
    <font>
      <b/>
      <sz val="24"/>
      <color theme="1"/>
      <name val="Arial"/>
    </font>
    <font>
      <sz val="24"/>
      <color theme="1"/>
      <name val="Arial"/>
    </font>
    <font>
      <b/>
      <sz val="11"/>
      <color theme="1"/>
      <name val="Arial"/>
    </font>
    <font>
      <b/>
      <sz val="11"/>
      <name val="Arial"/>
    </font>
    <font>
      <sz val="11"/>
      <name val="Arial"/>
    </font>
    <font>
      <b/>
      <sz val="10"/>
      <color theme="0"/>
      <name val="Arial"/>
    </font>
    <font>
      <b/>
      <sz val="11"/>
      <color theme="0"/>
      <name val="Arial"/>
    </font>
    <font>
      <sz val="11"/>
      <color rgb="FF000000"/>
      <name val="Arial"/>
    </font>
    <font>
      <sz val="11"/>
      <color indexed="8"/>
      <name val="Arial"/>
    </font>
    <font>
      <sz val="10"/>
      <name val="Arial"/>
    </font>
    <font>
      <sz val="11"/>
      <color theme="0"/>
      <name val="Arial"/>
    </font>
    <font>
      <b/>
      <sz val="11"/>
      <color rgb="FF000000"/>
      <name val="Arial"/>
    </font>
    <font>
      <sz val="10"/>
      <color rgb="FF000000"/>
      <name val="Arial"/>
    </font>
    <font>
      <b/>
      <sz val="10"/>
      <color rgb="FF000000"/>
      <name val="Arial"/>
    </font>
    <font>
      <sz val="10"/>
      <name val="Arial"/>
      <family val="2"/>
    </font>
    <font>
      <b/>
      <sz val="11"/>
      <color rgb="FFFF0000"/>
      <name val="Arial"/>
    </font>
  </fonts>
  <fills count="19">
    <fill>
      <patternFill patternType="none"/>
    </fill>
    <fill>
      <patternFill patternType="gray125"/>
    </fill>
    <fill>
      <patternFill patternType="solid">
        <fgColor theme="0" tint="-0.14999847407452621"/>
        <bgColor indexed="26"/>
      </patternFill>
    </fill>
    <fill>
      <patternFill patternType="solid">
        <fgColor theme="3" tint="0.79998168889431442"/>
        <bgColor indexed="26"/>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6" tint="0.79998168889431442"/>
        <bgColor indexed="64"/>
      </patternFill>
    </fill>
    <fill>
      <patternFill patternType="solid">
        <fgColor rgb="FFFFFFFF"/>
        <bgColor rgb="FFCCFFFF"/>
      </patternFill>
    </fill>
    <fill>
      <patternFill patternType="solid">
        <fgColor theme="0"/>
        <bgColor indexed="64"/>
      </patternFill>
    </fill>
    <fill>
      <patternFill patternType="solid">
        <fgColor theme="6" tint="0.79998168889431442"/>
        <bgColor rgb="FF000000"/>
      </patternFill>
    </fill>
    <fill>
      <patternFill patternType="solid">
        <fgColor theme="2"/>
        <bgColor indexed="64"/>
      </patternFill>
    </fill>
    <fill>
      <patternFill patternType="solid">
        <fgColor rgb="FFFFFFFF"/>
        <bgColor rgb="FFFFFFFF"/>
      </patternFill>
    </fill>
    <fill>
      <patternFill patternType="solid">
        <fgColor rgb="FFFFFFFF"/>
        <bgColor indexed="64"/>
      </patternFill>
    </fill>
    <fill>
      <patternFill patternType="solid">
        <fgColor theme="6" tint="0.79998168889431442"/>
        <bgColor indexed="26"/>
      </patternFill>
    </fill>
    <fill>
      <patternFill patternType="solid">
        <fgColor theme="0" tint="-4.9989318521683403E-2"/>
        <bgColor indexed="64"/>
      </patternFill>
    </fill>
    <fill>
      <patternFill patternType="solid">
        <fgColor rgb="FFFFFFFF"/>
        <bgColor rgb="FF000000"/>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theme="1"/>
      </left>
      <right/>
      <top style="medium">
        <color theme="1"/>
      </top>
      <bottom style="thin">
        <color theme="1"/>
      </bottom>
      <diagonal/>
    </border>
    <border>
      <left style="medium">
        <color indexed="64"/>
      </left>
      <right style="thin">
        <color theme="1"/>
      </right>
      <top style="thin">
        <color theme="1"/>
      </top>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style="thin">
        <color indexed="64"/>
      </top>
      <bottom/>
      <diagonal/>
    </border>
    <border>
      <left/>
      <right style="thin">
        <color theme="1"/>
      </right>
      <top style="thin">
        <color theme="1"/>
      </top>
      <bottom/>
      <diagonal/>
    </border>
    <border>
      <left style="thin">
        <color theme="1"/>
      </left>
      <right style="medium">
        <color theme="1"/>
      </right>
      <top style="thin">
        <color theme="1"/>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9" fontId="17" fillId="0" borderId="0" applyFill="0" applyBorder="0" applyAlignment="0" applyProtection="0"/>
  </cellStyleXfs>
  <cellXfs count="196">
    <xf numFmtId="0" fontId="0" fillId="0" borderId="0" xfId="0"/>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1" fontId="9" fillId="4" borderId="0" xfId="0" applyNumberFormat="1" applyFont="1" applyFill="1" applyAlignment="1" applyProtection="1">
      <alignment horizontal="center" vertical="center" wrapText="1"/>
      <protection locked="0"/>
    </xf>
    <xf numFmtId="1" fontId="9" fillId="4" borderId="17" xfId="0" applyNumberFormat="1"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9" fillId="7" borderId="19" xfId="0" applyFont="1" applyFill="1" applyBorder="1" applyAlignment="1" applyProtection="1">
      <alignment horizontal="center" vertical="center" wrapText="1"/>
      <protection locked="0"/>
    </xf>
    <xf numFmtId="0" fontId="9" fillId="7" borderId="20" xfId="0" applyFont="1" applyFill="1" applyBorder="1" applyAlignment="1" applyProtection="1">
      <alignment horizontal="center" vertical="center" wrapText="1"/>
      <protection locked="0"/>
    </xf>
    <xf numFmtId="0" fontId="9" fillId="7" borderId="10"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center" vertical="center" wrapText="1"/>
      <protection locked="0"/>
    </xf>
    <xf numFmtId="0" fontId="9" fillId="8" borderId="21" xfId="0" applyFont="1" applyFill="1" applyBorder="1" applyAlignment="1" applyProtection="1">
      <alignment horizontal="center" vertical="center" wrapText="1"/>
      <protection locked="0"/>
    </xf>
    <xf numFmtId="0" fontId="9" fillId="8" borderId="22" xfId="0" applyFont="1" applyFill="1" applyBorder="1" applyAlignment="1" applyProtection="1">
      <alignment horizontal="center" vertical="center" wrapText="1"/>
      <protection locked="0"/>
    </xf>
    <xf numFmtId="0" fontId="9" fillId="8" borderId="23" xfId="0" applyFont="1" applyFill="1" applyBorder="1" applyAlignment="1" applyProtection="1">
      <alignment horizontal="center" vertical="center" wrapText="1"/>
      <protection locked="0"/>
    </xf>
    <xf numFmtId="1" fontId="9" fillId="7" borderId="10" xfId="0" applyNumberFormat="1"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1" fontId="9" fillId="4" borderId="2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24" xfId="0" applyNumberFormat="1" applyFont="1" applyFill="1" applyBorder="1" applyAlignment="1" applyProtection="1">
      <alignment horizontal="center" vertical="center" wrapText="1"/>
      <protection locked="0"/>
    </xf>
    <xf numFmtId="1" fontId="9" fillId="4" borderId="15" xfId="0" applyNumberFormat="1" applyFont="1" applyFill="1" applyBorder="1" applyAlignment="1" applyProtection="1">
      <alignment horizontal="center" vertical="center" wrapText="1"/>
      <protection locked="0"/>
    </xf>
    <xf numFmtId="1" fontId="9" fillId="4" borderId="25" xfId="0" applyNumberFormat="1"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2" fillId="0" borderId="26" xfId="0" applyFont="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26" xfId="0" applyFont="1" applyBorder="1" applyAlignment="1">
      <alignment horizontal="center" vertical="center" wrapText="1"/>
    </xf>
    <xf numFmtId="9" fontId="2" fillId="0" borderId="26" xfId="0" applyNumberFormat="1" applyFont="1" applyBorder="1" applyAlignment="1">
      <alignment horizontal="center" vertical="center" wrapText="1"/>
    </xf>
    <xf numFmtId="1" fontId="11" fillId="9" borderId="26" xfId="0" applyNumberFormat="1" applyFont="1" applyFill="1" applyBorder="1" applyAlignment="1">
      <alignment horizontal="center" vertical="center" wrapText="1"/>
    </xf>
    <xf numFmtId="1" fontId="7" fillId="9" borderId="26" xfId="0" applyNumberFormat="1" applyFont="1" applyFill="1" applyBorder="1" applyAlignment="1">
      <alignment horizontal="center" vertical="center" wrapText="1"/>
    </xf>
    <xf numFmtId="1" fontId="7" fillId="9" borderId="26" xfId="0" applyNumberFormat="1" applyFont="1" applyFill="1" applyBorder="1" applyAlignment="1" applyProtection="1">
      <alignment horizontal="center" vertical="center" wrapText="1"/>
      <protection locked="0"/>
    </xf>
    <xf numFmtId="1" fontId="11" fillId="9" borderId="26" xfId="0" applyNumberFormat="1"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4" fontId="2" fillId="9" borderId="26" xfId="1" applyNumberFormat="1" applyFont="1" applyFill="1" applyBorder="1" applyAlignment="1" applyProtection="1">
      <alignment horizontal="center" vertical="center" wrapText="1"/>
    </xf>
    <xf numFmtId="0" fontId="12" fillId="10" borderId="26" xfId="0" applyFont="1" applyFill="1" applyBorder="1" applyAlignment="1">
      <alignment horizontal="center" vertical="center" wrapText="1"/>
    </xf>
    <xf numFmtId="0" fontId="12" fillId="10" borderId="27" xfId="0" applyFont="1" applyFill="1" applyBorder="1" applyAlignment="1">
      <alignment horizontal="center" vertical="center" wrapText="1"/>
    </xf>
    <xf numFmtId="9" fontId="7" fillId="6" borderId="26" xfId="0" applyNumberFormat="1"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7" fillId="10" borderId="27" xfId="0" applyFont="1" applyFill="1" applyBorder="1" applyAlignment="1">
      <alignment horizontal="center" vertical="center" wrapText="1"/>
    </xf>
    <xf numFmtId="9" fontId="2" fillId="6" borderId="26" xfId="0" applyNumberFormat="1"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9" fontId="7" fillId="9" borderId="26" xfId="0" applyNumberFormat="1" applyFont="1" applyFill="1" applyBorder="1" applyAlignment="1" applyProtection="1">
      <alignment horizontal="center" vertical="center" wrapText="1"/>
      <protection locked="0"/>
    </xf>
    <xf numFmtId="0" fontId="12" fillId="10" borderId="28" xfId="0" applyFont="1" applyFill="1" applyBorder="1" applyAlignment="1">
      <alignment horizontal="center" vertical="center" wrapText="1"/>
    </xf>
    <xf numFmtId="0" fontId="12" fillId="10" borderId="29"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6" borderId="26" xfId="0" applyFont="1" applyFill="1" applyBorder="1" applyAlignment="1" applyProtection="1">
      <alignment horizontal="center" vertical="center" wrapText="1"/>
      <protection locked="0"/>
    </xf>
    <xf numFmtId="0" fontId="2" fillId="11" borderId="26" xfId="0" applyFont="1" applyFill="1" applyBorder="1" applyAlignment="1">
      <alignment horizontal="center" vertical="center" wrapText="1"/>
    </xf>
    <xf numFmtId="9" fontId="2" fillId="11" borderId="26" xfId="0" applyNumberFormat="1" applyFont="1" applyFill="1" applyBorder="1" applyAlignment="1">
      <alignment horizontal="center" vertical="center" wrapText="1"/>
    </xf>
    <xf numFmtId="9" fontId="11" fillId="9" borderId="26" xfId="0" applyNumberFormat="1" applyFont="1" applyFill="1" applyBorder="1" applyAlignment="1">
      <alignment horizontal="center" vertical="center" wrapText="1"/>
    </xf>
    <xf numFmtId="9" fontId="7" fillId="9" borderId="26" xfId="0" applyNumberFormat="1" applyFont="1" applyFill="1" applyBorder="1" applyAlignment="1">
      <alignment horizontal="center" vertical="center" wrapText="1"/>
    </xf>
    <xf numFmtId="0" fontId="13" fillId="9" borderId="26" xfId="0" applyFont="1" applyFill="1" applyBorder="1" applyAlignment="1" applyProtection="1">
      <alignment horizontal="center" vertical="center" wrapText="1"/>
      <protection locked="0"/>
    </xf>
    <xf numFmtId="9" fontId="2" fillId="0" borderId="26" xfId="0" applyNumberFormat="1" applyFont="1" applyBorder="1" applyAlignment="1">
      <alignment horizontal="center" vertical="center"/>
    </xf>
    <xf numFmtId="9" fontId="2" fillId="0" borderId="26" xfId="1" applyFont="1" applyFill="1" applyBorder="1" applyAlignment="1">
      <alignment horizontal="center" vertical="center"/>
    </xf>
    <xf numFmtId="0" fontId="7" fillId="9" borderId="26" xfId="0" applyFont="1" applyFill="1" applyBorder="1" applyAlignment="1" applyProtection="1">
      <alignment horizontal="center" vertical="center" wrapText="1"/>
      <protection locked="0"/>
    </xf>
    <xf numFmtId="1" fontId="2" fillId="0" borderId="26" xfId="0" applyNumberFormat="1" applyFont="1" applyBorder="1" applyAlignment="1">
      <alignment horizontal="center" vertical="center" wrapText="1"/>
    </xf>
    <xf numFmtId="0" fontId="10" fillId="0" borderId="26" xfId="0" applyFont="1" applyBorder="1" applyAlignment="1">
      <alignment horizontal="center" vertical="center"/>
    </xf>
    <xf numFmtId="0" fontId="11" fillId="9" borderId="26" xfId="0" applyFont="1" applyFill="1" applyBorder="1" applyAlignment="1">
      <alignment horizontal="center" vertical="center" wrapText="1"/>
    </xf>
    <xf numFmtId="0" fontId="7" fillId="9" borderId="26" xfId="0" applyFont="1" applyFill="1" applyBorder="1" applyAlignment="1">
      <alignment horizontal="center" vertical="center" wrapText="1"/>
    </xf>
    <xf numFmtId="9" fontId="10" fillId="9" borderId="26" xfId="0" applyNumberFormat="1" applyFont="1" applyFill="1" applyBorder="1" applyAlignment="1" applyProtection="1">
      <alignment horizontal="center" vertical="center" wrapText="1"/>
      <protection locked="0"/>
    </xf>
    <xf numFmtId="0" fontId="10" fillId="9" borderId="26" xfId="0" applyFont="1" applyFill="1" applyBorder="1" applyAlignment="1" applyProtection="1">
      <alignment horizontal="center" vertical="center" wrapText="1"/>
      <protection locked="0"/>
    </xf>
    <xf numFmtId="9" fontId="2" fillId="9" borderId="26" xfId="1" applyFont="1" applyFill="1" applyBorder="1" applyAlignment="1" applyProtection="1">
      <alignment horizontal="center" vertical="center"/>
    </xf>
    <xf numFmtId="9" fontId="2" fillId="9" borderId="26" xfId="0" applyNumberFormat="1" applyFont="1" applyFill="1" applyBorder="1" applyAlignment="1" applyProtection="1">
      <alignment horizontal="center" vertical="center"/>
      <protection locked="0"/>
    </xf>
    <xf numFmtId="0" fontId="2" fillId="9" borderId="26" xfId="0" applyFont="1" applyFill="1" applyBorder="1" applyAlignment="1" applyProtection="1">
      <alignment horizontal="center" vertical="center"/>
      <protection locked="0"/>
    </xf>
    <xf numFmtId="1" fontId="7" fillId="12" borderId="26" xfId="0" applyNumberFormat="1" applyFont="1" applyFill="1" applyBorder="1" applyAlignment="1">
      <alignment horizontal="center" vertical="center" wrapText="1"/>
    </xf>
    <xf numFmtId="9" fontId="2" fillId="9" borderId="26" xfId="0" applyNumberFormat="1" applyFont="1" applyFill="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9" fontId="10" fillId="0" borderId="26" xfId="0" applyNumberFormat="1" applyFont="1" applyBorder="1" applyAlignment="1">
      <alignment horizontal="center" vertical="center" wrapText="1"/>
    </xf>
    <xf numFmtId="0" fontId="2" fillId="0" borderId="26" xfId="0" quotePrefix="1" applyFont="1" applyBorder="1" applyAlignment="1" applyProtection="1">
      <alignment horizontal="center" vertical="center" wrapText="1"/>
      <protection locked="0"/>
    </xf>
    <xf numFmtId="9" fontId="10" fillId="12" borderId="26" xfId="0" applyNumberFormat="1" applyFont="1" applyFill="1" applyBorder="1" applyAlignment="1" applyProtection="1">
      <alignment horizontal="center" vertical="center"/>
      <protection locked="0"/>
    </xf>
    <xf numFmtId="9" fontId="10" fillId="9" borderId="26" xfId="0" applyNumberFormat="1" applyFont="1" applyFill="1" applyBorder="1" applyAlignment="1" applyProtection="1">
      <alignment horizontal="center" vertical="center"/>
      <protection locked="0"/>
    </xf>
    <xf numFmtId="0" fontId="2" fillId="9" borderId="26" xfId="0" applyFont="1" applyFill="1" applyBorder="1" applyAlignment="1">
      <alignment horizontal="center" vertical="center"/>
    </xf>
    <xf numFmtId="0" fontId="10" fillId="12" borderId="26" xfId="0" applyFont="1" applyFill="1" applyBorder="1" applyAlignment="1" applyProtection="1">
      <alignment horizontal="center" vertical="center"/>
      <protection locked="0"/>
    </xf>
    <xf numFmtId="9" fontId="10" fillId="0" borderId="26" xfId="1" applyFont="1" applyFill="1" applyBorder="1" applyAlignment="1">
      <alignment horizontal="center" vertical="center" wrapText="1"/>
    </xf>
    <xf numFmtId="9" fontId="10" fillId="0" borderId="26" xfId="0" applyNumberFormat="1" applyFont="1" applyBorder="1" applyAlignment="1">
      <alignment horizontal="center" vertical="center"/>
    </xf>
    <xf numFmtId="164" fontId="2" fillId="9" borderId="26" xfId="0" applyNumberFormat="1" applyFont="1" applyFill="1" applyBorder="1" applyAlignment="1">
      <alignment horizontal="center" vertical="center"/>
    </xf>
    <xf numFmtId="10" fontId="2" fillId="9" borderId="26" xfId="0" applyNumberFormat="1" applyFont="1" applyFill="1" applyBorder="1" applyAlignment="1">
      <alignment horizontal="center" vertical="center"/>
    </xf>
    <xf numFmtId="10" fontId="2" fillId="0" borderId="26" xfId="0" applyNumberFormat="1" applyFont="1" applyBorder="1" applyAlignment="1">
      <alignment horizontal="center" vertical="center" wrapText="1"/>
    </xf>
    <xf numFmtId="9" fontId="2" fillId="9" borderId="26" xfId="0" applyNumberFormat="1" applyFont="1" applyFill="1" applyBorder="1" applyAlignment="1">
      <alignment horizontal="center" vertical="center" wrapText="1"/>
    </xf>
    <xf numFmtId="9" fontId="10" fillId="9" borderId="26" xfId="0" applyNumberFormat="1" applyFont="1" applyFill="1" applyBorder="1" applyAlignment="1">
      <alignment horizontal="center" vertical="center"/>
    </xf>
    <xf numFmtId="1" fontId="10" fillId="9" borderId="26" xfId="0" applyNumberFormat="1" applyFont="1" applyFill="1" applyBorder="1" applyAlignment="1">
      <alignment horizontal="center" vertical="center"/>
    </xf>
    <xf numFmtId="9" fontId="2" fillId="0" borderId="26"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wrapText="1"/>
      <protection locked="0"/>
    </xf>
    <xf numFmtId="1" fontId="11" fillId="0" borderId="26" xfId="0" applyNumberFormat="1" applyFont="1" applyBorder="1" applyAlignment="1">
      <alignment horizontal="center" vertical="center" wrapText="1"/>
    </xf>
    <xf numFmtId="164" fontId="2" fillId="0" borderId="26" xfId="1" applyNumberFormat="1" applyFont="1" applyFill="1" applyBorder="1" applyAlignment="1" applyProtection="1">
      <alignment horizontal="center" vertical="center" wrapText="1"/>
    </xf>
    <xf numFmtId="9" fontId="2" fillId="0" borderId="26" xfId="1" applyFont="1" applyBorder="1" applyAlignment="1">
      <alignment horizontal="center" vertical="center"/>
    </xf>
    <xf numFmtId="1" fontId="2" fillId="9" borderId="26" xfId="0" applyNumberFormat="1" applyFont="1" applyFill="1" applyBorder="1" applyAlignment="1">
      <alignment horizontal="center" vertical="center"/>
    </xf>
    <xf numFmtId="0" fontId="10" fillId="0" borderId="26" xfId="0" applyFont="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14" fillId="0" borderId="26" xfId="0" applyFont="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pplyProtection="1">
      <alignment horizontal="center" vertical="center" wrapText="1"/>
      <protection locked="0"/>
    </xf>
    <xf numFmtId="9" fontId="2" fillId="0" borderId="22" xfId="0" applyNumberFormat="1" applyFont="1" applyBorder="1" applyAlignment="1">
      <alignment horizontal="center" vertical="center" wrapText="1"/>
    </xf>
    <xf numFmtId="1" fontId="2" fillId="0" borderId="22" xfId="2" applyNumberFormat="1" applyFont="1" applyFill="1" applyBorder="1" applyAlignment="1">
      <alignment horizontal="center" vertical="center" wrapText="1"/>
    </xf>
    <xf numFmtId="0" fontId="2" fillId="0" borderId="22" xfId="2" applyNumberFormat="1" applyFont="1" applyFill="1" applyBorder="1" applyAlignment="1">
      <alignment horizontal="center" vertical="center" wrapText="1"/>
    </xf>
    <xf numFmtId="1" fontId="2" fillId="0" borderId="22" xfId="1" applyNumberFormat="1" applyFont="1" applyFill="1" applyBorder="1" applyAlignment="1">
      <alignment horizontal="center" vertical="center"/>
    </xf>
    <xf numFmtId="1" fontId="7" fillId="9" borderId="22" xfId="0" applyNumberFormat="1" applyFont="1" applyFill="1" applyBorder="1" applyAlignment="1">
      <alignment horizontal="center" vertical="center" wrapText="1"/>
    </xf>
    <xf numFmtId="9" fontId="2" fillId="9" borderId="22" xfId="0" applyNumberFormat="1" applyFont="1" applyFill="1" applyBorder="1" applyAlignment="1" applyProtection="1">
      <alignment horizontal="center" vertical="center"/>
      <protection locked="0"/>
    </xf>
    <xf numFmtId="0" fontId="2" fillId="9" borderId="22" xfId="0"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wrapText="1"/>
      <protection locked="0"/>
    </xf>
    <xf numFmtId="9" fontId="11" fillId="9" borderId="22" xfId="0" applyNumberFormat="1" applyFont="1" applyFill="1" applyBorder="1" applyAlignment="1">
      <alignment horizontal="center" vertical="center" wrapText="1"/>
    </xf>
    <xf numFmtId="164" fontId="2" fillId="9" borderId="22" xfId="1" applyNumberFormat="1" applyFont="1" applyFill="1" applyBorder="1" applyAlignment="1" applyProtection="1">
      <alignment horizontal="center" vertical="center" wrapText="1"/>
    </xf>
    <xf numFmtId="9" fontId="7" fillId="6" borderId="22" xfId="0" applyNumberFormat="1" applyFont="1" applyFill="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2" fillId="0" borderId="22" xfId="0" applyFont="1" applyBorder="1" applyAlignment="1" applyProtection="1">
      <alignment horizontal="center" vertical="center"/>
      <protection locked="0"/>
    </xf>
    <xf numFmtId="0" fontId="2" fillId="9" borderId="26"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28" xfId="0" applyFont="1" applyBorder="1" applyAlignment="1" applyProtection="1">
      <alignment horizontal="center" vertical="center" wrapText="1"/>
      <protection locked="0"/>
    </xf>
    <xf numFmtId="9" fontId="2" fillId="0" borderId="28" xfId="0" applyNumberFormat="1" applyFont="1" applyBorder="1" applyAlignment="1">
      <alignment horizontal="center" vertical="center" wrapText="1"/>
    </xf>
    <xf numFmtId="0" fontId="2" fillId="0" borderId="28" xfId="2" applyNumberFormat="1" applyFont="1" applyFill="1" applyBorder="1" applyAlignment="1">
      <alignment horizontal="center" vertical="center" wrapText="1"/>
    </xf>
    <xf numFmtId="1" fontId="2" fillId="9" borderId="28" xfId="0" applyNumberFormat="1" applyFont="1" applyFill="1" applyBorder="1" applyAlignment="1">
      <alignment horizontal="center" vertical="center"/>
    </xf>
    <xf numFmtId="9" fontId="2" fillId="9" borderId="28" xfId="0" applyNumberFormat="1" applyFont="1" applyFill="1" applyBorder="1" applyAlignment="1" applyProtection="1">
      <alignment horizontal="center" vertical="center"/>
      <protection locked="0"/>
    </xf>
    <xf numFmtId="0" fontId="2" fillId="9" borderId="28" xfId="0" applyFont="1" applyFill="1" applyBorder="1" applyAlignment="1" applyProtection="1">
      <alignment horizontal="center" vertical="center"/>
      <protection locked="0"/>
    </xf>
    <xf numFmtId="0" fontId="11" fillId="9" borderId="28" xfId="0" applyFont="1" applyFill="1" applyBorder="1" applyAlignment="1" applyProtection="1">
      <alignment horizontal="center" vertical="center" wrapText="1"/>
      <protection locked="0"/>
    </xf>
    <xf numFmtId="9" fontId="11" fillId="9" borderId="28" xfId="0" applyNumberFormat="1" applyFont="1" applyFill="1" applyBorder="1" applyAlignment="1">
      <alignment horizontal="center" vertical="center" wrapText="1"/>
    </xf>
    <xf numFmtId="164" fontId="2" fillId="9" borderId="28" xfId="1" applyNumberFormat="1" applyFont="1" applyFill="1" applyBorder="1" applyAlignment="1" applyProtection="1">
      <alignment horizontal="center" vertical="center" wrapText="1"/>
    </xf>
    <xf numFmtId="9" fontId="7" fillId="6" borderId="28" xfId="0" applyNumberFormat="1"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26" xfId="2" applyNumberFormat="1" applyFont="1" applyFill="1" applyBorder="1" applyAlignment="1">
      <alignment horizontal="center" vertical="center" wrapText="1"/>
    </xf>
    <xf numFmtId="1" fontId="2" fillId="13" borderId="26" xfId="0" applyNumberFormat="1" applyFont="1" applyFill="1" applyBorder="1" applyAlignment="1">
      <alignment horizontal="center" vertical="center" wrapText="1"/>
    </xf>
    <xf numFmtId="0" fontId="7" fillId="14" borderId="29" xfId="0" applyFont="1" applyFill="1" applyBorder="1" applyAlignment="1">
      <alignment horizontal="center" vertical="center" wrapText="1"/>
    </xf>
    <xf numFmtId="9" fontId="2" fillId="0" borderId="26" xfId="2" applyFont="1" applyFill="1" applyBorder="1" applyAlignment="1" applyProtection="1">
      <alignment horizontal="center" vertical="center" wrapText="1"/>
    </xf>
    <xf numFmtId="0" fontId="10" fillId="14" borderId="29" xfId="0" applyFont="1" applyFill="1" applyBorder="1" applyAlignment="1">
      <alignment horizontal="center" vertical="center" wrapText="1"/>
    </xf>
    <xf numFmtId="1" fontId="2" fillId="0" borderId="26" xfId="2" applyNumberFormat="1" applyFont="1" applyFill="1" applyBorder="1" applyAlignment="1" applyProtection="1">
      <alignment horizontal="center" vertical="center" wrapText="1"/>
    </xf>
    <xf numFmtId="0" fontId="2" fillId="9" borderId="26" xfId="0" applyFont="1" applyFill="1" applyBorder="1" applyAlignment="1" applyProtection="1">
      <alignment horizontal="center" vertical="center" wrapText="1"/>
      <protection locked="0"/>
    </xf>
    <xf numFmtId="0" fontId="2" fillId="11" borderId="26" xfId="0" applyFont="1" applyFill="1" applyBorder="1" applyAlignment="1" applyProtection="1">
      <alignment horizontal="center" vertical="center" wrapText="1"/>
      <protection locked="0"/>
    </xf>
    <xf numFmtId="0" fontId="2" fillId="11" borderId="26" xfId="0" applyFont="1" applyFill="1" applyBorder="1" applyAlignment="1" applyProtection="1">
      <alignment horizontal="center" vertical="center"/>
      <protection locked="0"/>
    </xf>
    <xf numFmtId="0" fontId="2" fillId="11" borderId="0" xfId="0" applyFont="1" applyFill="1" applyAlignment="1" applyProtection="1">
      <alignment horizontal="center" vertical="center"/>
      <protection locked="0"/>
    </xf>
    <xf numFmtId="10" fontId="10" fillId="0" borderId="26" xfId="0" applyNumberFormat="1" applyFont="1" applyBorder="1" applyAlignment="1">
      <alignment horizontal="center" vertical="center" wrapText="1"/>
    </xf>
    <xf numFmtId="9" fontId="2" fillId="0" borderId="26" xfId="1" applyFont="1" applyFill="1" applyBorder="1" applyAlignment="1" applyProtection="1">
      <alignment horizontal="center" vertical="center" wrapText="1"/>
    </xf>
    <xf numFmtId="0" fontId="10" fillId="0" borderId="27" xfId="0" applyFont="1" applyBorder="1" applyAlignment="1">
      <alignment horizontal="center" vertical="center"/>
    </xf>
    <xf numFmtId="9" fontId="2" fillId="9" borderId="26" xfId="2" applyFont="1" applyFill="1" applyBorder="1" applyAlignment="1" applyProtection="1">
      <alignment horizontal="center" vertical="center" wrapText="1"/>
    </xf>
    <xf numFmtId="0" fontId="10" fillId="0" borderId="29" xfId="0" applyFont="1" applyBorder="1" applyAlignment="1">
      <alignment horizontal="center" vertical="center"/>
    </xf>
    <xf numFmtId="0" fontId="7" fillId="15" borderId="26" xfId="0" applyFont="1" applyFill="1" applyBorder="1" applyAlignment="1">
      <alignment horizontal="center" vertical="center" wrapText="1"/>
    </xf>
    <xf numFmtId="0" fontId="7" fillId="0" borderId="26" xfId="0" applyFont="1" applyBorder="1" applyAlignment="1">
      <alignment horizontal="center" vertical="center" wrapText="1"/>
    </xf>
    <xf numFmtId="9" fontId="7" fillId="15" borderId="26" xfId="0" applyNumberFormat="1" applyFont="1" applyFill="1" applyBorder="1" applyAlignment="1">
      <alignment horizontal="center" vertical="center" wrapText="1"/>
    </xf>
    <xf numFmtId="0" fontId="7" fillId="15" borderId="26" xfId="0" applyFont="1" applyFill="1" applyBorder="1" applyAlignment="1">
      <alignment horizontal="center" vertical="center"/>
    </xf>
    <xf numFmtId="1" fontId="2" fillId="16" borderId="26" xfId="2" applyNumberFormat="1" applyFont="1" applyFill="1" applyBorder="1" applyAlignment="1" applyProtection="1">
      <alignment horizontal="center" vertical="center" wrapText="1"/>
    </xf>
    <xf numFmtId="9" fontId="2" fillId="16" borderId="26" xfId="2" applyFont="1" applyFill="1" applyBorder="1" applyAlignment="1" applyProtection="1">
      <alignment horizontal="center" vertical="center" wrapText="1"/>
    </xf>
    <xf numFmtId="1" fontId="2" fillId="9" borderId="26" xfId="2" applyNumberFormat="1" applyFont="1" applyFill="1" applyBorder="1" applyAlignment="1" applyProtection="1">
      <alignment horizontal="center" vertical="center" wrapText="1"/>
    </xf>
    <xf numFmtId="0" fontId="10" fillId="9" borderId="26" xfId="0" applyFont="1" applyFill="1" applyBorder="1" applyAlignment="1" applyProtection="1">
      <alignment horizontal="center" vertical="center"/>
      <protection locked="0"/>
    </xf>
    <xf numFmtId="9" fontId="2" fillId="0" borderId="26" xfId="1" applyFont="1" applyFill="1" applyBorder="1" applyAlignment="1" applyProtection="1">
      <alignment horizontal="center" vertical="center"/>
    </xf>
    <xf numFmtId="1" fontId="2" fillId="17" borderId="26" xfId="2" applyNumberFormat="1" applyFont="1" applyFill="1" applyBorder="1" applyAlignment="1" applyProtection="1">
      <alignment horizontal="center" vertical="center" wrapText="1"/>
    </xf>
    <xf numFmtId="1" fontId="2" fillId="0" borderId="26" xfId="1" applyNumberFormat="1" applyFont="1" applyFill="1" applyBorder="1" applyAlignment="1">
      <alignment horizontal="center" vertical="center" wrapText="1"/>
    </xf>
    <xf numFmtId="0" fontId="7" fillId="0" borderId="26" xfId="0" applyFont="1" applyBorder="1" applyAlignment="1">
      <alignment horizontal="center" vertical="center"/>
    </xf>
    <xf numFmtId="9" fontId="7" fillId="0" borderId="26" xfId="0" applyNumberFormat="1" applyFont="1" applyBorder="1" applyAlignment="1">
      <alignment horizontal="center" vertical="center" wrapText="1"/>
    </xf>
    <xf numFmtId="0" fontId="10" fillId="15" borderId="26" xfId="0" applyFont="1" applyFill="1" applyBorder="1" applyAlignment="1">
      <alignment horizontal="center" vertical="center" wrapText="1" readingOrder="1"/>
    </xf>
    <xf numFmtId="0" fontId="10" fillId="0" borderId="26" xfId="0" applyFont="1" applyBorder="1" applyAlignment="1">
      <alignment horizontal="center" vertical="center" readingOrder="1"/>
    </xf>
    <xf numFmtId="9" fontId="10" fillId="15" borderId="26" xfId="0" applyNumberFormat="1" applyFont="1" applyFill="1" applyBorder="1" applyAlignment="1">
      <alignment horizontal="center" vertical="center" readingOrder="1"/>
    </xf>
    <xf numFmtId="0" fontId="10" fillId="15" borderId="26" xfId="0" applyFont="1" applyFill="1" applyBorder="1" applyAlignment="1">
      <alignment horizontal="center" vertical="center" readingOrder="1"/>
    </xf>
    <xf numFmtId="0" fontId="10" fillId="15" borderId="26" xfId="0" applyFont="1" applyFill="1" applyBorder="1" applyAlignment="1">
      <alignment horizontal="center" vertical="center" wrapText="1"/>
    </xf>
    <xf numFmtId="9" fontId="10" fillId="15" borderId="26"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0" fillId="18" borderId="26" xfId="0" applyFont="1" applyFill="1" applyBorder="1" applyAlignment="1">
      <alignment horizontal="center" vertical="center"/>
    </xf>
    <xf numFmtId="1" fontId="10" fillId="0" borderId="26" xfId="0" applyNumberFormat="1" applyFont="1" applyBorder="1" applyAlignment="1">
      <alignment horizontal="center" vertical="center" wrapText="1"/>
    </xf>
    <xf numFmtId="0" fontId="10" fillId="18" borderId="26" xfId="0" applyFont="1" applyFill="1" applyBorder="1" applyAlignment="1">
      <alignment horizontal="center" vertical="center" wrapText="1"/>
    </xf>
    <xf numFmtId="0" fontId="2" fillId="11" borderId="22" xfId="0" applyFont="1" applyFill="1" applyBorder="1" applyAlignment="1" applyProtection="1">
      <alignment horizontal="center" vertical="center" wrapText="1"/>
      <protection locked="0"/>
    </xf>
    <xf numFmtId="0" fontId="10" fillId="18" borderId="29" xfId="0" applyFont="1" applyFill="1" applyBorder="1" applyAlignment="1">
      <alignment horizontal="center" vertical="center"/>
    </xf>
    <xf numFmtId="9" fontId="10" fillId="0" borderId="26" xfId="1" applyFont="1" applyFill="1" applyBorder="1" applyAlignment="1">
      <alignment horizontal="center" vertical="center"/>
    </xf>
    <xf numFmtId="164" fontId="2" fillId="9" borderId="17" xfId="1" applyNumberFormat="1" applyFont="1" applyFill="1" applyBorder="1" applyAlignment="1" applyProtection="1">
      <alignment horizontal="center" vertical="center" wrapText="1"/>
    </xf>
    <xf numFmtId="0" fontId="2" fillId="0" borderId="33"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9" fontId="7" fillId="0" borderId="26"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0" borderId="0" xfId="1" applyNumberFormat="1" applyFont="1" applyBorder="1" applyAlignment="1" applyProtection="1">
      <alignment horizontal="center" vertical="center"/>
      <protection locked="0"/>
    </xf>
    <xf numFmtId="0" fontId="5" fillId="0" borderId="0" xfId="0" applyFont="1" applyAlignment="1">
      <alignment horizontal="center" vertical="center"/>
    </xf>
  </cellXfs>
  <cellStyles count="3">
    <cellStyle name="Normal" xfId="0" builtinId="0"/>
    <cellStyle name="Porcentaje" xfId="1" builtin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0</xdr:row>
      <xdr:rowOff>95250</xdr:rowOff>
    </xdr:from>
    <xdr:to>
      <xdr:col>2</xdr:col>
      <xdr:colOff>400050</xdr:colOff>
      <xdr:row>0</xdr:row>
      <xdr:rowOff>847725</xdr:rowOff>
    </xdr:to>
    <xdr:pic>
      <xdr:nvPicPr>
        <xdr:cNvPr id="2" name="Imagen 1">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95250"/>
          <a:ext cx="1143000" cy="7524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GUIMIENTO%20PLAN%20DE%20ACCION%20%20-%20POA%20%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ION - VISION "/>
      <sheetName val="INTRODUCCION"/>
      <sheetName val="ORGANIGRAMA SDSCJ"/>
      <sheetName val="Hoja2"/>
      <sheetName val="Plan de Acción - POA"/>
      <sheetName val="Planes Institucinales"/>
      <sheetName val="Instrucciones de diligenciamie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4"/>
  <sheetViews>
    <sheetView tabSelected="1" zoomScale="70" zoomScaleNormal="70" workbookViewId="0">
      <selection activeCell="BC8" sqref="BC8"/>
    </sheetView>
  </sheetViews>
  <sheetFormatPr baseColWidth="10" defaultColWidth="10.7109375" defaultRowHeight="14.25" x14ac:dyDescent="0.25"/>
  <cols>
    <col min="1" max="1" width="8.28515625" style="6" customWidth="1"/>
    <col min="2" max="2" width="21.42578125" style="193" customWidth="1"/>
    <col min="3" max="3" width="21.7109375" style="193" customWidth="1"/>
    <col min="4" max="4" width="26" style="193" customWidth="1"/>
    <col min="5" max="5" width="36.7109375" style="193" customWidth="1"/>
    <col min="6" max="6" width="35.140625" style="193" customWidth="1"/>
    <col min="7" max="7" width="20.7109375" style="193" customWidth="1"/>
    <col min="8" max="8" width="50.85546875" style="6" customWidth="1"/>
    <col min="9" max="9" width="15.28515625" style="6" customWidth="1"/>
    <col min="10" max="10" width="16.140625" style="6" customWidth="1"/>
    <col min="11" max="11" width="32.28515625" style="6" customWidth="1"/>
    <col min="12" max="12" width="19.7109375" style="6" customWidth="1"/>
    <col min="13" max="16" width="14.42578125" style="6" customWidth="1"/>
    <col min="17" max="18" width="17.42578125" style="6" customWidth="1"/>
    <col min="19" max="19" width="19.85546875" style="6" customWidth="1"/>
    <col min="20" max="20" width="20.42578125" style="6" customWidth="1"/>
    <col min="21" max="21" width="18.42578125" style="6" customWidth="1"/>
    <col min="22" max="22" width="16.42578125" style="6" customWidth="1"/>
    <col min="23" max="23" width="13.42578125" style="6" customWidth="1"/>
    <col min="24" max="24" width="10.85546875" style="6" customWidth="1"/>
    <col min="25" max="25" width="17.85546875" style="6" customWidth="1"/>
    <col min="26" max="26" width="19" style="6" customWidth="1"/>
    <col min="27" max="27" width="75" style="6" customWidth="1"/>
    <col min="28" max="28" width="24.7109375" style="6" customWidth="1"/>
    <col min="29" max="29" width="26.140625" style="6" customWidth="1"/>
    <col min="30" max="30" width="29.140625" style="6" customWidth="1"/>
    <col min="31" max="31" width="27" style="6" customWidth="1"/>
    <col min="32" max="32" width="32.28515625" style="6" customWidth="1"/>
    <col min="33" max="33" width="68.140625" style="6" customWidth="1"/>
    <col min="34" max="34" width="30.42578125" style="6" customWidth="1"/>
    <col min="35" max="35" width="26" style="6" customWidth="1"/>
    <col min="36" max="36" width="54.85546875" style="6" customWidth="1"/>
    <col min="37" max="37" width="28.28515625" style="6" customWidth="1"/>
    <col min="38" max="38" width="46.5703125" style="6" customWidth="1"/>
    <col min="39" max="16384" width="10.7109375" style="6"/>
  </cols>
  <sheetData>
    <row r="1" spans="1:38" ht="73.5" customHeight="1" thickBot="1" x14ac:dyDescent="0.3">
      <c r="A1" s="1"/>
      <c r="B1" s="2"/>
      <c r="C1" s="2"/>
      <c r="D1" s="3" t="s">
        <v>0</v>
      </c>
      <c r="E1" s="3"/>
      <c r="F1" s="3"/>
      <c r="G1" s="3"/>
      <c r="H1" s="3"/>
      <c r="I1" s="3"/>
      <c r="J1" s="3"/>
      <c r="K1" s="3"/>
      <c r="L1" s="3"/>
      <c r="M1" s="3"/>
      <c r="N1" s="3"/>
      <c r="O1" s="3"/>
      <c r="P1" s="3"/>
      <c r="Q1" s="3"/>
      <c r="R1" s="3"/>
      <c r="S1" s="3"/>
      <c r="T1" s="3"/>
      <c r="U1" s="3"/>
      <c r="V1" s="3"/>
      <c r="W1" s="3"/>
      <c r="X1" s="3"/>
      <c r="Y1" s="3"/>
      <c r="Z1" s="3"/>
      <c r="AA1" s="3"/>
      <c r="AB1" s="4" t="s">
        <v>1</v>
      </c>
      <c r="AC1" s="4"/>
      <c r="AD1" s="4"/>
      <c r="AE1" s="4"/>
      <c r="AF1" s="5"/>
    </row>
    <row r="3" spans="1:38" s="11" customFormat="1" ht="27.75" customHeight="1" thickBot="1" x14ac:dyDescent="0.3">
      <c r="A3" s="7" t="s">
        <v>2</v>
      </c>
      <c r="B3" s="8"/>
      <c r="C3" s="8"/>
      <c r="D3" s="8"/>
      <c r="E3" s="8"/>
      <c r="F3" s="8"/>
      <c r="G3" s="8"/>
      <c r="H3" s="8"/>
      <c r="I3" s="8"/>
      <c r="J3" s="8"/>
      <c r="K3" s="8"/>
      <c r="L3" s="8"/>
      <c r="M3" s="8"/>
      <c r="N3" s="8"/>
      <c r="O3" s="8"/>
      <c r="P3" s="8"/>
      <c r="Q3" s="8"/>
      <c r="R3" s="8"/>
      <c r="S3" s="9" t="s">
        <v>3</v>
      </c>
      <c r="T3" s="10"/>
      <c r="U3" s="10"/>
      <c r="V3" s="10"/>
      <c r="W3" s="10"/>
      <c r="X3" s="10"/>
      <c r="Y3" s="10"/>
      <c r="Z3" s="10"/>
      <c r="AA3" s="10"/>
      <c r="AB3" s="10"/>
      <c r="AC3" s="10"/>
      <c r="AD3" s="10"/>
      <c r="AE3" s="10"/>
      <c r="AF3" s="10"/>
      <c r="AG3" s="10"/>
      <c r="AH3" s="10"/>
      <c r="AI3" s="10"/>
      <c r="AJ3" s="10"/>
      <c r="AK3" s="10"/>
      <c r="AL3" s="10"/>
    </row>
    <row r="4" spans="1:38" ht="26.25" customHeight="1" thickBot="1" x14ac:dyDescent="0.3">
      <c r="A4" s="12"/>
      <c r="B4" s="13"/>
      <c r="C4" s="13"/>
      <c r="D4" s="13"/>
      <c r="E4" s="13"/>
      <c r="F4" s="13"/>
      <c r="G4" s="13"/>
      <c r="H4" s="13"/>
      <c r="I4" s="13"/>
      <c r="J4" s="14"/>
      <c r="K4" s="14"/>
      <c r="L4" s="13"/>
      <c r="M4" s="13"/>
      <c r="N4" s="13"/>
      <c r="O4" s="13"/>
      <c r="P4" s="13"/>
      <c r="Q4" s="13"/>
      <c r="R4" s="15"/>
      <c r="S4" s="16" t="s">
        <v>4</v>
      </c>
      <c r="T4" s="17"/>
      <c r="U4" s="17"/>
      <c r="V4" s="18"/>
      <c r="W4" s="19"/>
      <c r="X4" s="20" t="s">
        <v>5</v>
      </c>
      <c r="Y4" s="21" t="s">
        <v>6</v>
      </c>
      <c r="Z4" s="22" t="s">
        <v>7</v>
      </c>
      <c r="AA4" s="23" t="s">
        <v>8</v>
      </c>
      <c r="AB4" s="24"/>
      <c r="AC4" s="24"/>
      <c r="AD4" s="25"/>
      <c r="AE4" s="26" t="s">
        <v>9</v>
      </c>
      <c r="AF4" s="27"/>
      <c r="AG4" s="23" t="s">
        <v>10</v>
      </c>
      <c r="AH4" s="24"/>
      <c r="AI4" s="24"/>
      <c r="AJ4" s="25"/>
      <c r="AK4" s="26" t="s">
        <v>11</v>
      </c>
      <c r="AL4" s="27"/>
    </row>
    <row r="5" spans="1:38" ht="64.5" customHeight="1" x14ac:dyDescent="0.25">
      <c r="A5" s="28" t="s">
        <v>12</v>
      </c>
      <c r="B5" s="29" t="s">
        <v>13</v>
      </c>
      <c r="C5" s="30" t="s">
        <v>14</v>
      </c>
      <c r="D5" s="30" t="s">
        <v>15</v>
      </c>
      <c r="E5" s="30" t="s">
        <v>16</v>
      </c>
      <c r="F5" s="30" t="s">
        <v>17</v>
      </c>
      <c r="G5" s="30" t="s">
        <v>18</v>
      </c>
      <c r="H5" s="31" t="s">
        <v>19</v>
      </c>
      <c r="I5" s="32" t="s">
        <v>20</v>
      </c>
      <c r="J5" s="33" t="s">
        <v>21</v>
      </c>
      <c r="K5" s="33" t="s">
        <v>22</v>
      </c>
      <c r="L5" s="34" t="s">
        <v>23</v>
      </c>
      <c r="M5" s="35" t="s">
        <v>24</v>
      </c>
      <c r="N5" s="35" t="s">
        <v>25</v>
      </c>
      <c r="O5" s="35" t="s">
        <v>26</v>
      </c>
      <c r="P5" s="35" t="s">
        <v>27</v>
      </c>
      <c r="Q5" s="30" t="s">
        <v>28</v>
      </c>
      <c r="R5" s="36" t="s">
        <v>29</v>
      </c>
      <c r="S5" s="37" t="s">
        <v>24</v>
      </c>
      <c r="T5" s="38" t="s">
        <v>25</v>
      </c>
      <c r="U5" s="38" t="s">
        <v>26</v>
      </c>
      <c r="V5" s="39" t="s">
        <v>27</v>
      </c>
      <c r="W5" s="40" t="s">
        <v>30</v>
      </c>
      <c r="X5" s="20"/>
      <c r="Y5" s="21"/>
      <c r="Z5" s="41"/>
      <c r="AA5" s="42" t="s">
        <v>31</v>
      </c>
      <c r="AB5" s="43" t="s">
        <v>32</v>
      </c>
      <c r="AC5" s="43" t="s">
        <v>33</v>
      </c>
      <c r="AD5" s="44" t="s">
        <v>34</v>
      </c>
      <c r="AE5" s="45" t="s">
        <v>35</v>
      </c>
      <c r="AF5" s="46" t="s">
        <v>36</v>
      </c>
      <c r="AG5" s="42" t="s">
        <v>31</v>
      </c>
      <c r="AH5" s="43" t="s">
        <v>32</v>
      </c>
      <c r="AI5" s="43" t="s">
        <v>33</v>
      </c>
      <c r="AJ5" s="44" t="s">
        <v>34</v>
      </c>
      <c r="AK5" s="45" t="s">
        <v>35</v>
      </c>
      <c r="AL5" s="46" t="s">
        <v>36</v>
      </c>
    </row>
    <row r="6" spans="1:38" ht="101.25" customHeight="1" x14ac:dyDescent="0.25">
      <c r="A6" s="47">
        <v>1</v>
      </c>
      <c r="B6" s="48" t="s">
        <v>37</v>
      </c>
      <c r="C6" s="49" t="s">
        <v>38</v>
      </c>
      <c r="D6" s="49" t="s">
        <v>39</v>
      </c>
      <c r="E6" s="49" t="s">
        <v>40</v>
      </c>
      <c r="F6" s="49" t="s">
        <v>41</v>
      </c>
      <c r="G6" s="49" t="s">
        <v>42</v>
      </c>
      <c r="H6" s="49" t="s">
        <v>43</v>
      </c>
      <c r="I6" s="50" t="s">
        <v>44</v>
      </c>
      <c r="J6" s="50" t="s">
        <v>45</v>
      </c>
      <c r="K6" s="50" t="s">
        <v>46</v>
      </c>
      <c r="L6" s="51">
        <v>0.25</v>
      </c>
      <c r="M6" s="50">
        <v>0</v>
      </c>
      <c r="N6" s="47">
        <v>1</v>
      </c>
      <c r="O6" s="47">
        <v>0</v>
      </c>
      <c r="P6" s="47">
        <v>1</v>
      </c>
      <c r="Q6" s="47">
        <f>SUBTOTAL(9,M6:P6)</f>
        <v>2</v>
      </c>
      <c r="R6" s="47" t="s">
        <v>47</v>
      </c>
      <c r="S6" s="52">
        <v>0</v>
      </c>
      <c r="T6" s="53">
        <v>1</v>
      </c>
      <c r="U6" s="54"/>
      <c r="V6" s="55"/>
      <c r="W6" s="56"/>
      <c r="X6" s="52">
        <f t="shared" ref="X6:X68" si="0">IF(R6="sumatoria",(S6+T6+U6+V6),(S6+T6+U6+V6)/W6)</f>
        <v>1</v>
      </c>
      <c r="Y6" s="57">
        <f>(X6/Q6)</f>
        <v>0.5</v>
      </c>
      <c r="Z6" s="57">
        <f>Y6*L6</f>
        <v>0.125</v>
      </c>
      <c r="AA6" s="58" t="s">
        <v>48</v>
      </c>
      <c r="AB6" s="49" t="s">
        <v>49</v>
      </c>
      <c r="AC6" s="49" t="s">
        <v>49</v>
      </c>
      <c r="AD6" s="59"/>
      <c r="AE6" s="60" t="s">
        <v>50</v>
      </c>
      <c r="AF6" s="61" t="s">
        <v>51</v>
      </c>
      <c r="AG6" s="58" t="s">
        <v>52</v>
      </c>
      <c r="AH6" s="49" t="s">
        <v>53</v>
      </c>
      <c r="AI6" s="49" t="s">
        <v>49</v>
      </c>
      <c r="AJ6" s="62" t="s">
        <v>54</v>
      </c>
      <c r="AK6" s="60" t="s">
        <v>50</v>
      </c>
      <c r="AL6" s="63" t="s">
        <v>55</v>
      </c>
    </row>
    <row r="7" spans="1:38" ht="105" customHeight="1" x14ac:dyDescent="0.25">
      <c r="A7" s="47">
        <v>2</v>
      </c>
      <c r="B7" s="65" t="s">
        <v>37</v>
      </c>
      <c r="C7" s="66" t="s">
        <v>38</v>
      </c>
      <c r="D7" s="66" t="s">
        <v>39</v>
      </c>
      <c r="E7" s="66" t="s">
        <v>56</v>
      </c>
      <c r="F7" s="66" t="s">
        <v>57</v>
      </c>
      <c r="G7" s="66" t="s">
        <v>42</v>
      </c>
      <c r="H7" s="66" t="s">
        <v>58</v>
      </c>
      <c r="I7" s="50" t="s">
        <v>44</v>
      </c>
      <c r="J7" s="50" t="s">
        <v>45</v>
      </c>
      <c r="K7" s="50" t="s">
        <v>46</v>
      </c>
      <c r="L7" s="51">
        <v>0.25</v>
      </c>
      <c r="M7" s="50">
        <v>1</v>
      </c>
      <c r="N7" s="50">
        <v>1</v>
      </c>
      <c r="O7" s="50">
        <v>1</v>
      </c>
      <c r="P7" s="50">
        <v>1</v>
      </c>
      <c r="Q7" s="47">
        <f>SUBTOTAL(9,M7:P7)</f>
        <v>4</v>
      </c>
      <c r="R7" s="47" t="s">
        <v>47</v>
      </c>
      <c r="S7" s="52">
        <v>1</v>
      </c>
      <c r="T7" s="53">
        <v>1</v>
      </c>
      <c r="U7" s="67"/>
      <c r="V7" s="56"/>
      <c r="W7" s="56"/>
      <c r="X7" s="52">
        <f t="shared" si="0"/>
        <v>2</v>
      </c>
      <c r="Y7" s="57">
        <f t="shared" ref="Y7:Y70" si="1">(X7/Q7)</f>
        <v>0.5</v>
      </c>
      <c r="Z7" s="57">
        <f t="shared" ref="Z7:Z70" si="2">Y7*L7</f>
        <v>0.125</v>
      </c>
      <c r="AA7" s="68" t="s">
        <v>59</v>
      </c>
      <c r="AB7" s="66" t="s">
        <v>53</v>
      </c>
      <c r="AC7" s="66" t="s">
        <v>49</v>
      </c>
      <c r="AD7" s="69" t="s">
        <v>60</v>
      </c>
      <c r="AE7" s="60" t="s">
        <v>50</v>
      </c>
      <c r="AF7" s="61" t="s">
        <v>61</v>
      </c>
      <c r="AG7" s="68" t="s">
        <v>62</v>
      </c>
      <c r="AH7" s="66" t="s">
        <v>53</v>
      </c>
      <c r="AI7" s="66" t="s">
        <v>49</v>
      </c>
      <c r="AJ7" s="70" t="s">
        <v>63</v>
      </c>
      <c r="AK7" s="60" t="s">
        <v>50</v>
      </c>
      <c r="AL7" s="63" t="s">
        <v>64</v>
      </c>
    </row>
    <row r="8" spans="1:38" ht="95.25" customHeight="1" x14ac:dyDescent="0.25">
      <c r="A8" s="47">
        <v>3</v>
      </c>
      <c r="B8" s="65" t="s">
        <v>37</v>
      </c>
      <c r="C8" s="66" t="s">
        <v>38</v>
      </c>
      <c r="D8" s="66" t="s">
        <v>39</v>
      </c>
      <c r="E8" s="66" t="s">
        <v>65</v>
      </c>
      <c r="F8" s="66" t="s">
        <v>57</v>
      </c>
      <c r="G8" s="66" t="s">
        <v>42</v>
      </c>
      <c r="H8" s="66" t="s">
        <v>66</v>
      </c>
      <c r="I8" s="50" t="s">
        <v>44</v>
      </c>
      <c r="J8" s="50" t="s">
        <v>45</v>
      </c>
      <c r="K8" s="50" t="s">
        <v>46</v>
      </c>
      <c r="L8" s="51">
        <v>0.25</v>
      </c>
      <c r="M8" s="50">
        <v>1</v>
      </c>
      <c r="N8" s="47">
        <v>1</v>
      </c>
      <c r="O8" s="47">
        <v>1</v>
      </c>
      <c r="P8" s="47">
        <v>1</v>
      </c>
      <c r="Q8" s="47">
        <f>SUBTOTAL(9,M8:P8)</f>
        <v>4</v>
      </c>
      <c r="R8" s="47" t="s">
        <v>47</v>
      </c>
      <c r="S8" s="52">
        <v>1</v>
      </c>
      <c r="T8" s="53">
        <v>1</v>
      </c>
      <c r="U8" s="67"/>
      <c r="V8" s="56"/>
      <c r="W8" s="56"/>
      <c r="X8" s="52">
        <f t="shared" si="0"/>
        <v>2</v>
      </c>
      <c r="Y8" s="57">
        <f t="shared" si="1"/>
        <v>0.5</v>
      </c>
      <c r="Z8" s="57">
        <f t="shared" si="2"/>
        <v>0.125</v>
      </c>
      <c r="AA8" s="68" t="s">
        <v>67</v>
      </c>
      <c r="AB8" s="66" t="s">
        <v>53</v>
      </c>
      <c r="AC8" s="66" t="s">
        <v>49</v>
      </c>
      <c r="AD8" s="69" t="s">
        <v>68</v>
      </c>
      <c r="AE8" s="60" t="s">
        <v>50</v>
      </c>
      <c r="AF8" s="61" t="s">
        <v>69</v>
      </c>
      <c r="AG8" s="68" t="s">
        <v>70</v>
      </c>
      <c r="AH8" s="66" t="s">
        <v>53</v>
      </c>
      <c r="AI8" s="66" t="s">
        <v>49</v>
      </c>
      <c r="AJ8" s="70" t="s">
        <v>71</v>
      </c>
      <c r="AK8" s="60" t="s">
        <v>50</v>
      </c>
      <c r="AL8" s="63" t="s">
        <v>72</v>
      </c>
    </row>
    <row r="9" spans="1:38" ht="96.95" customHeight="1" x14ac:dyDescent="0.25">
      <c r="A9" s="47">
        <v>4</v>
      </c>
      <c r="B9" s="65" t="s">
        <v>37</v>
      </c>
      <c r="C9" s="66" t="s">
        <v>38</v>
      </c>
      <c r="D9" s="66" t="s">
        <v>39</v>
      </c>
      <c r="E9" s="66" t="s">
        <v>65</v>
      </c>
      <c r="F9" s="66" t="s">
        <v>57</v>
      </c>
      <c r="G9" s="66" t="s">
        <v>42</v>
      </c>
      <c r="H9" s="66" t="s">
        <v>73</v>
      </c>
      <c r="I9" s="50" t="s">
        <v>44</v>
      </c>
      <c r="J9" s="50" t="s">
        <v>45</v>
      </c>
      <c r="K9" s="50" t="s">
        <v>46</v>
      </c>
      <c r="L9" s="51">
        <v>0.25</v>
      </c>
      <c r="M9" s="50">
        <v>1</v>
      </c>
      <c r="N9" s="47">
        <v>1</v>
      </c>
      <c r="O9" s="47">
        <v>1</v>
      </c>
      <c r="P9" s="47">
        <v>1</v>
      </c>
      <c r="Q9" s="47">
        <f>SUBTOTAL(9,M9:P9)</f>
        <v>4</v>
      </c>
      <c r="R9" s="47" t="s">
        <v>47</v>
      </c>
      <c r="S9" s="52">
        <v>1</v>
      </c>
      <c r="T9" s="53">
        <v>1</v>
      </c>
      <c r="U9" s="67"/>
      <c r="V9" s="56"/>
      <c r="W9" s="56"/>
      <c r="X9" s="52">
        <f t="shared" si="0"/>
        <v>2</v>
      </c>
      <c r="Y9" s="57">
        <f t="shared" si="1"/>
        <v>0.5</v>
      </c>
      <c r="Z9" s="57">
        <f t="shared" si="2"/>
        <v>0.125</v>
      </c>
      <c r="AA9" s="68" t="s">
        <v>74</v>
      </c>
      <c r="AB9" s="66" t="s">
        <v>53</v>
      </c>
      <c r="AC9" s="66" t="s">
        <v>49</v>
      </c>
      <c r="AD9" s="69" t="s">
        <v>75</v>
      </c>
      <c r="AE9" s="60" t="s">
        <v>50</v>
      </c>
      <c r="AF9" s="61" t="s">
        <v>76</v>
      </c>
      <c r="AG9" s="68" t="s">
        <v>77</v>
      </c>
      <c r="AH9" s="66" t="s">
        <v>53</v>
      </c>
      <c r="AI9" s="66" t="s">
        <v>49</v>
      </c>
      <c r="AJ9" s="70" t="s">
        <v>78</v>
      </c>
      <c r="AK9" s="60" t="s">
        <v>50</v>
      </c>
      <c r="AL9" s="71" t="s">
        <v>79</v>
      </c>
    </row>
    <row r="10" spans="1:38" ht="91.5" customHeight="1" x14ac:dyDescent="0.25">
      <c r="A10" s="47">
        <v>5</v>
      </c>
      <c r="B10" s="50" t="s">
        <v>80</v>
      </c>
      <c r="C10" s="50" t="s">
        <v>81</v>
      </c>
      <c r="D10" s="50" t="s">
        <v>82</v>
      </c>
      <c r="E10" s="50" t="s">
        <v>65</v>
      </c>
      <c r="F10" s="50" t="s">
        <v>83</v>
      </c>
      <c r="G10" s="50" t="s">
        <v>84</v>
      </c>
      <c r="H10" s="50" t="s">
        <v>85</v>
      </c>
      <c r="I10" s="50" t="s">
        <v>86</v>
      </c>
      <c r="J10" s="72" t="s">
        <v>45</v>
      </c>
      <c r="K10" s="72" t="s">
        <v>87</v>
      </c>
      <c r="L10" s="73">
        <v>0.3</v>
      </c>
      <c r="M10" s="73">
        <v>1</v>
      </c>
      <c r="N10" s="51">
        <v>1</v>
      </c>
      <c r="O10" s="51">
        <v>1</v>
      </c>
      <c r="P10" s="51">
        <v>1</v>
      </c>
      <c r="Q10" s="51">
        <v>1</v>
      </c>
      <c r="R10" s="47" t="s">
        <v>88</v>
      </c>
      <c r="S10" s="74">
        <v>1</v>
      </c>
      <c r="T10" s="75">
        <v>1</v>
      </c>
      <c r="U10" s="67"/>
      <c r="V10" s="76"/>
      <c r="W10" s="56" t="str">
        <f t="shared" ref="W10:W45" si="3">IF(R10="Constante","4",IF(R10="Demanda","4","0"))</f>
        <v>4</v>
      </c>
      <c r="X10" s="74">
        <f t="shared" si="0"/>
        <v>0.5</v>
      </c>
      <c r="Y10" s="57">
        <f t="shared" si="1"/>
        <v>0.5</v>
      </c>
      <c r="Z10" s="57">
        <f t="shared" si="2"/>
        <v>0.15</v>
      </c>
      <c r="AA10" s="61" t="s">
        <v>89</v>
      </c>
      <c r="AB10" s="61" t="s">
        <v>53</v>
      </c>
      <c r="AC10" s="61"/>
      <c r="AD10" s="61" t="s">
        <v>90</v>
      </c>
      <c r="AE10" s="60" t="s">
        <v>50</v>
      </c>
      <c r="AF10" s="61" t="s">
        <v>91</v>
      </c>
      <c r="AG10" s="68" t="s">
        <v>92</v>
      </c>
      <c r="AH10" s="64" t="s">
        <v>53</v>
      </c>
      <c r="AI10" s="64" t="s">
        <v>49</v>
      </c>
      <c r="AJ10" s="64" t="s">
        <v>93</v>
      </c>
      <c r="AK10" s="60" t="s">
        <v>50</v>
      </c>
      <c r="AL10" s="60" t="s">
        <v>94</v>
      </c>
    </row>
    <row r="11" spans="1:38" ht="63.75" customHeight="1" x14ac:dyDescent="0.25">
      <c r="A11" s="47">
        <v>6</v>
      </c>
      <c r="B11" s="50" t="s">
        <v>95</v>
      </c>
      <c r="C11" s="50" t="s">
        <v>81</v>
      </c>
      <c r="D11" s="50" t="s">
        <v>82</v>
      </c>
      <c r="E11" s="50" t="s">
        <v>65</v>
      </c>
      <c r="F11" s="50" t="s">
        <v>83</v>
      </c>
      <c r="G11" s="50" t="s">
        <v>96</v>
      </c>
      <c r="H11" s="50" t="s">
        <v>97</v>
      </c>
      <c r="I11" s="50" t="s">
        <v>86</v>
      </c>
      <c r="J11" s="50" t="s">
        <v>45</v>
      </c>
      <c r="K11" s="50" t="s">
        <v>98</v>
      </c>
      <c r="L11" s="51">
        <v>0.1</v>
      </c>
      <c r="M11" s="51">
        <v>0.1</v>
      </c>
      <c r="N11" s="77">
        <v>0.1</v>
      </c>
      <c r="O11" s="77">
        <v>0.1</v>
      </c>
      <c r="P11" s="77">
        <v>0.7</v>
      </c>
      <c r="Q11" s="78">
        <f>SUBTOTAL(9,M11:P11)</f>
        <v>1</v>
      </c>
      <c r="R11" s="47" t="s">
        <v>47</v>
      </c>
      <c r="S11" s="74">
        <v>0.1</v>
      </c>
      <c r="T11" s="75">
        <v>0.1</v>
      </c>
      <c r="U11" s="67"/>
      <c r="V11" s="76"/>
      <c r="W11" s="56" t="str">
        <f t="shared" si="3"/>
        <v>0</v>
      </c>
      <c r="X11" s="74">
        <f t="shared" si="0"/>
        <v>0.2</v>
      </c>
      <c r="Y11" s="57">
        <f t="shared" si="1"/>
        <v>0.2</v>
      </c>
      <c r="Z11" s="57">
        <f t="shared" si="2"/>
        <v>2.0000000000000004E-2</v>
      </c>
      <c r="AA11" s="61" t="s">
        <v>99</v>
      </c>
      <c r="AB11" s="61" t="s">
        <v>100</v>
      </c>
      <c r="AC11" s="61" t="s">
        <v>100</v>
      </c>
      <c r="AD11" s="61" t="s">
        <v>101</v>
      </c>
      <c r="AE11" s="60" t="s">
        <v>50</v>
      </c>
      <c r="AF11" s="61" t="s">
        <v>102</v>
      </c>
      <c r="AG11" s="68" t="s">
        <v>103</v>
      </c>
      <c r="AH11" s="64" t="s">
        <v>53</v>
      </c>
      <c r="AI11" s="64" t="s">
        <v>49</v>
      </c>
      <c r="AJ11" s="64" t="s">
        <v>101</v>
      </c>
      <c r="AK11" s="60" t="s">
        <v>50</v>
      </c>
      <c r="AL11" s="60" t="s">
        <v>104</v>
      </c>
    </row>
    <row r="12" spans="1:38" ht="91.5" customHeight="1" x14ac:dyDescent="0.25">
      <c r="A12" s="47">
        <v>7</v>
      </c>
      <c r="B12" s="50" t="s">
        <v>95</v>
      </c>
      <c r="C12" s="50" t="s">
        <v>81</v>
      </c>
      <c r="D12" s="50" t="s">
        <v>82</v>
      </c>
      <c r="E12" s="50" t="s">
        <v>65</v>
      </c>
      <c r="F12" s="50" t="s">
        <v>83</v>
      </c>
      <c r="G12" s="50" t="s">
        <v>84</v>
      </c>
      <c r="H12" s="50" t="s">
        <v>105</v>
      </c>
      <c r="I12" s="50" t="s">
        <v>86</v>
      </c>
      <c r="J12" s="50" t="s">
        <v>45</v>
      </c>
      <c r="K12" s="50" t="s">
        <v>106</v>
      </c>
      <c r="L12" s="51">
        <v>0.15</v>
      </c>
      <c r="M12" s="77">
        <v>1</v>
      </c>
      <c r="N12" s="77">
        <v>1</v>
      </c>
      <c r="O12" s="77">
        <v>1</v>
      </c>
      <c r="P12" s="77">
        <v>1</v>
      </c>
      <c r="Q12" s="77">
        <v>1</v>
      </c>
      <c r="R12" s="47" t="s">
        <v>88</v>
      </c>
      <c r="S12" s="74">
        <v>1</v>
      </c>
      <c r="T12" s="75">
        <v>1</v>
      </c>
      <c r="U12" s="79"/>
      <c r="V12" s="76"/>
      <c r="W12" s="56" t="str">
        <f t="shared" si="3"/>
        <v>4</v>
      </c>
      <c r="X12" s="74">
        <f t="shared" si="0"/>
        <v>0.5</v>
      </c>
      <c r="Y12" s="57">
        <f t="shared" si="1"/>
        <v>0.5</v>
      </c>
      <c r="Z12" s="57">
        <f t="shared" si="2"/>
        <v>7.4999999999999997E-2</v>
      </c>
      <c r="AA12" s="61" t="s">
        <v>107</v>
      </c>
      <c r="AB12" s="61" t="s">
        <v>53</v>
      </c>
      <c r="AC12" s="61"/>
      <c r="AD12" s="61" t="s">
        <v>108</v>
      </c>
      <c r="AE12" s="60" t="s">
        <v>50</v>
      </c>
      <c r="AF12" s="61" t="s">
        <v>109</v>
      </c>
      <c r="AG12" s="64" t="s">
        <v>110</v>
      </c>
      <c r="AH12" s="64" t="s">
        <v>53</v>
      </c>
      <c r="AI12" s="64" t="s">
        <v>49</v>
      </c>
      <c r="AJ12" s="61" t="s">
        <v>111</v>
      </c>
      <c r="AK12" s="60" t="s">
        <v>50</v>
      </c>
      <c r="AL12" s="60" t="s">
        <v>94</v>
      </c>
    </row>
    <row r="13" spans="1:38" ht="74.25" customHeight="1" x14ac:dyDescent="0.25">
      <c r="A13" s="47">
        <v>8</v>
      </c>
      <c r="B13" s="50" t="s">
        <v>95</v>
      </c>
      <c r="C13" s="50" t="s">
        <v>81</v>
      </c>
      <c r="D13" s="50" t="s">
        <v>112</v>
      </c>
      <c r="E13" s="50" t="s">
        <v>65</v>
      </c>
      <c r="F13" s="50" t="s">
        <v>83</v>
      </c>
      <c r="G13" s="50" t="s">
        <v>113</v>
      </c>
      <c r="H13" s="50" t="s">
        <v>114</v>
      </c>
      <c r="I13" s="50" t="s">
        <v>86</v>
      </c>
      <c r="J13" s="50" t="s">
        <v>45</v>
      </c>
      <c r="K13" s="50" t="s">
        <v>115</v>
      </c>
      <c r="L13" s="51">
        <v>0.15</v>
      </c>
      <c r="M13" s="77">
        <v>1</v>
      </c>
      <c r="N13" s="77">
        <v>1</v>
      </c>
      <c r="O13" s="77">
        <v>1</v>
      </c>
      <c r="P13" s="77">
        <v>1</v>
      </c>
      <c r="Q13" s="77">
        <v>1</v>
      </c>
      <c r="R13" s="47" t="s">
        <v>88</v>
      </c>
      <c r="S13" s="74">
        <v>1</v>
      </c>
      <c r="T13" s="75">
        <v>1</v>
      </c>
      <c r="U13" s="79"/>
      <c r="V13" s="76"/>
      <c r="W13" s="56" t="str">
        <f t="shared" si="3"/>
        <v>4</v>
      </c>
      <c r="X13" s="74">
        <f t="shared" si="0"/>
        <v>0.5</v>
      </c>
      <c r="Y13" s="57">
        <f t="shared" si="1"/>
        <v>0.5</v>
      </c>
      <c r="Z13" s="57">
        <f t="shared" si="2"/>
        <v>7.4999999999999997E-2</v>
      </c>
      <c r="AA13" s="61" t="s">
        <v>116</v>
      </c>
      <c r="AB13" s="61" t="s">
        <v>53</v>
      </c>
      <c r="AC13" s="61"/>
      <c r="AD13" s="61" t="s">
        <v>117</v>
      </c>
      <c r="AE13" s="60" t="s">
        <v>50</v>
      </c>
      <c r="AF13" s="61" t="s">
        <v>118</v>
      </c>
      <c r="AG13" s="68" t="s">
        <v>119</v>
      </c>
      <c r="AH13" s="64" t="s">
        <v>53</v>
      </c>
      <c r="AI13" s="64" t="s">
        <v>49</v>
      </c>
      <c r="AJ13" s="64" t="s">
        <v>120</v>
      </c>
      <c r="AK13" s="60" t="s">
        <v>50</v>
      </c>
      <c r="AL13" s="60" t="s">
        <v>121</v>
      </c>
    </row>
    <row r="14" spans="1:38" ht="75" customHeight="1" x14ac:dyDescent="0.25">
      <c r="A14" s="47">
        <v>9</v>
      </c>
      <c r="B14" s="50" t="s">
        <v>95</v>
      </c>
      <c r="C14" s="50" t="s">
        <v>81</v>
      </c>
      <c r="D14" s="50" t="s">
        <v>112</v>
      </c>
      <c r="E14" s="50" t="s">
        <v>65</v>
      </c>
      <c r="F14" s="50" t="s">
        <v>83</v>
      </c>
      <c r="G14" s="50" t="s">
        <v>122</v>
      </c>
      <c r="H14" s="50" t="s">
        <v>123</v>
      </c>
      <c r="I14" s="50" t="s">
        <v>86</v>
      </c>
      <c r="J14" s="50" t="s">
        <v>45</v>
      </c>
      <c r="K14" s="50" t="s">
        <v>124</v>
      </c>
      <c r="L14" s="51">
        <v>0.3</v>
      </c>
      <c r="M14" s="51">
        <v>1</v>
      </c>
      <c r="N14" s="51">
        <v>1</v>
      </c>
      <c r="O14" s="51">
        <v>1</v>
      </c>
      <c r="P14" s="51">
        <v>1</v>
      </c>
      <c r="Q14" s="51">
        <v>1</v>
      </c>
      <c r="R14" s="47" t="s">
        <v>88</v>
      </c>
      <c r="S14" s="74">
        <v>1</v>
      </c>
      <c r="T14" s="75">
        <v>1</v>
      </c>
      <c r="U14" s="79"/>
      <c r="V14" s="76"/>
      <c r="W14" s="56" t="str">
        <f t="shared" si="3"/>
        <v>4</v>
      </c>
      <c r="X14" s="74">
        <f t="shared" si="0"/>
        <v>0.5</v>
      </c>
      <c r="Y14" s="57">
        <f t="shared" si="1"/>
        <v>0.5</v>
      </c>
      <c r="Z14" s="57">
        <f t="shared" si="2"/>
        <v>0.15</v>
      </c>
      <c r="AA14" s="61" t="s">
        <v>125</v>
      </c>
      <c r="AB14" s="61" t="s">
        <v>53</v>
      </c>
      <c r="AC14" s="61"/>
      <c r="AD14" s="61" t="s">
        <v>126</v>
      </c>
      <c r="AE14" s="60" t="s">
        <v>50</v>
      </c>
      <c r="AF14" s="61" t="s">
        <v>127</v>
      </c>
      <c r="AG14" s="64" t="s">
        <v>128</v>
      </c>
      <c r="AH14" s="64" t="s">
        <v>53</v>
      </c>
      <c r="AI14" s="64" t="s">
        <v>49</v>
      </c>
      <c r="AJ14" s="64" t="s">
        <v>126</v>
      </c>
      <c r="AK14" s="60" t="s">
        <v>50</v>
      </c>
      <c r="AL14" s="60" t="s">
        <v>129</v>
      </c>
    </row>
    <row r="15" spans="1:38" ht="79.5" customHeight="1" x14ac:dyDescent="0.25">
      <c r="A15" s="47">
        <v>10</v>
      </c>
      <c r="B15" s="50" t="s">
        <v>130</v>
      </c>
      <c r="C15" s="50" t="s">
        <v>131</v>
      </c>
      <c r="D15" s="50" t="s">
        <v>132</v>
      </c>
      <c r="E15" s="50" t="s">
        <v>133</v>
      </c>
      <c r="F15" s="50" t="s">
        <v>134</v>
      </c>
      <c r="G15" s="50" t="s">
        <v>135</v>
      </c>
      <c r="H15" s="50" t="s">
        <v>136</v>
      </c>
      <c r="I15" s="50" t="s">
        <v>44</v>
      </c>
      <c r="J15" s="50" t="s">
        <v>45</v>
      </c>
      <c r="K15" s="50" t="s">
        <v>46</v>
      </c>
      <c r="L15" s="51">
        <v>0.5</v>
      </c>
      <c r="M15" s="80">
        <v>1</v>
      </c>
      <c r="N15" s="80">
        <v>3</v>
      </c>
      <c r="O15" s="80">
        <v>3</v>
      </c>
      <c r="P15" s="80">
        <v>3</v>
      </c>
      <c r="Q15" s="81">
        <f>SUBTOTAL(9,M15:P15)</f>
        <v>10</v>
      </c>
      <c r="R15" s="47" t="s">
        <v>47</v>
      </c>
      <c r="S15" s="82">
        <v>1</v>
      </c>
      <c r="T15" s="83">
        <v>3</v>
      </c>
      <c r="U15" s="79"/>
      <c r="V15" s="76"/>
      <c r="W15" s="56" t="str">
        <f t="shared" si="3"/>
        <v>0</v>
      </c>
      <c r="X15" s="52">
        <f t="shared" si="0"/>
        <v>4</v>
      </c>
      <c r="Y15" s="57">
        <f t="shared" si="1"/>
        <v>0.4</v>
      </c>
      <c r="Z15" s="57">
        <f t="shared" si="2"/>
        <v>0.2</v>
      </c>
      <c r="AA15" s="48" t="s">
        <v>137</v>
      </c>
      <c r="AB15" s="48" t="s">
        <v>49</v>
      </c>
      <c r="AC15" s="49" t="s">
        <v>49</v>
      </c>
      <c r="AD15" s="49" t="s">
        <v>138</v>
      </c>
      <c r="AE15" s="60" t="s">
        <v>50</v>
      </c>
      <c r="AF15" s="61" t="s">
        <v>139</v>
      </c>
      <c r="AG15" s="48" t="s">
        <v>140</v>
      </c>
      <c r="AH15" s="64" t="s">
        <v>49</v>
      </c>
      <c r="AI15" s="64" t="s">
        <v>49</v>
      </c>
      <c r="AJ15" s="61" t="s">
        <v>141</v>
      </c>
      <c r="AK15" s="60" t="s">
        <v>50</v>
      </c>
      <c r="AL15" s="60" t="s">
        <v>142</v>
      </c>
    </row>
    <row r="16" spans="1:38" ht="72.75" customHeight="1" x14ac:dyDescent="0.25">
      <c r="A16" s="47">
        <v>11</v>
      </c>
      <c r="B16" s="50" t="s">
        <v>130</v>
      </c>
      <c r="C16" s="50" t="s">
        <v>131</v>
      </c>
      <c r="D16" s="50" t="s">
        <v>132</v>
      </c>
      <c r="E16" s="50" t="s">
        <v>56</v>
      </c>
      <c r="F16" s="50" t="s">
        <v>134</v>
      </c>
      <c r="G16" s="50" t="s">
        <v>135</v>
      </c>
      <c r="H16" s="50" t="s">
        <v>143</v>
      </c>
      <c r="I16" s="50" t="s">
        <v>44</v>
      </c>
      <c r="J16" s="50" t="s">
        <v>45</v>
      </c>
      <c r="K16" s="50" t="s">
        <v>46</v>
      </c>
      <c r="L16" s="51">
        <v>0.5</v>
      </c>
      <c r="M16" s="80">
        <v>1</v>
      </c>
      <c r="N16" s="80">
        <v>3</v>
      </c>
      <c r="O16" s="80">
        <v>3</v>
      </c>
      <c r="P16" s="80">
        <v>3</v>
      </c>
      <c r="Q16" s="81">
        <v>10</v>
      </c>
      <c r="R16" s="47" t="s">
        <v>47</v>
      </c>
      <c r="S16" s="82">
        <v>1</v>
      </c>
      <c r="T16" s="83">
        <v>3</v>
      </c>
      <c r="U16" s="84"/>
      <c r="V16" s="85"/>
      <c r="W16" s="56" t="str">
        <f t="shared" si="3"/>
        <v>0</v>
      </c>
      <c r="X16" s="52">
        <f t="shared" si="0"/>
        <v>4</v>
      </c>
      <c r="Y16" s="57">
        <f t="shared" si="1"/>
        <v>0.4</v>
      </c>
      <c r="Z16" s="57">
        <f t="shared" si="2"/>
        <v>0.2</v>
      </c>
      <c r="AA16" s="65" t="s">
        <v>144</v>
      </c>
      <c r="AB16" s="66" t="s">
        <v>49</v>
      </c>
      <c r="AC16" s="66" t="s">
        <v>49</v>
      </c>
      <c r="AD16" s="66" t="s">
        <v>145</v>
      </c>
      <c r="AE16" s="60" t="s">
        <v>50</v>
      </c>
      <c r="AF16" s="61" t="s">
        <v>146</v>
      </c>
      <c r="AG16" s="48" t="s">
        <v>147</v>
      </c>
      <c r="AH16" s="64" t="s">
        <v>49</v>
      </c>
      <c r="AI16" s="64" t="s">
        <v>49</v>
      </c>
      <c r="AJ16" s="61" t="s">
        <v>148</v>
      </c>
      <c r="AK16" s="60" t="s">
        <v>50</v>
      </c>
      <c r="AL16" s="60" t="s">
        <v>149</v>
      </c>
    </row>
    <row r="17" spans="1:38" ht="99.75" x14ac:dyDescent="0.25">
      <c r="A17" s="47">
        <v>12</v>
      </c>
      <c r="B17" s="50" t="s">
        <v>95</v>
      </c>
      <c r="C17" s="50" t="s">
        <v>150</v>
      </c>
      <c r="D17" s="50" t="s">
        <v>151</v>
      </c>
      <c r="E17" s="50" t="s">
        <v>65</v>
      </c>
      <c r="F17" s="50" t="s">
        <v>152</v>
      </c>
      <c r="G17" s="50" t="s">
        <v>153</v>
      </c>
      <c r="H17" s="50" t="s">
        <v>154</v>
      </c>
      <c r="I17" s="50" t="s">
        <v>86</v>
      </c>
      <c r="J17" s="50" t="s">
        <v>45</v>
      </c>
      <c r="K17" s="50" t="s">
        <v>155</v>
      </c>
      <c r="L17" s="51">
        <v>0.25</v>
      </c>
      <c r="M17" s="51">
        <v>1</v>
      </c>
      <c r="N17" s="51">
        <v>1</v>
      </c>
      <c r="O17" s="51">
        <v>1</v>
      </c>
      <c r="P17" s="51">
        <v>1</v>
      </c>
      <c r="Q17" s="51">
        <v>1</v>
      </c>
      <c r="R17" s="47" t="s">
        <v>156</v>
      </c>
      <c r="S17" s="86">
        <v>1</v>
      </c>
      <c r="T17" s="86">
        <v>1</v>
      </c>
      <c r="U17" s="87"/>
      <c r="V17" s="88"/>
      <c r="W17" s="56" t="str">
        <f t="shared" si="3"/>
        <v>4</v>
      </c>
      <c r="X17" s="74">
        <f t="shared" si="0"/>
        <v>0.5</v>
      </c>
      <c r="Y17" s="57">
        <f t="shared" si="1"/>
        <v>0.5</v>
      </c>
      <c r="Z17" s="57">
        <f t="shared" si="2"/>
        <v>0.125</v>
      </c>
      <c r="AA17" s="61" t="s">
        <v>157</v>
      </c>
      <c r="AB17" s="64" t="s">
        <v>158</v>
      </c>
      <c r="AC17" s="64" t="s">
        <v>158</v>
      </c>
      <c r="AD17" s="61" t="s">
        <v>159</v>
      </c>
      <c r="AE17" s="60" t="s">
        <v>50</v>
      </c>
      <c r="AF17" s="61" t="s">
        <v>160</v>
      </c>
      <c r="AG17" s="61" t="s">
        <v>161</v>
      </c>
      <c r="AH17" s="64" t="s">
        <v>158</v>
      </c>
      <c r="AI17" s="64" t="s">
        <v>158</v>
      </c>
      <c r="AJ17" s="61" t="s">
        <v>162</v>
      </c>
      <c r="AK17" s="60" t="s">
        <v>50</v>
      </c>
      <c r="AL17" s="60" t="s">
        <v>160</v>
      </c>
    </row>
    <row r="18" spans="1:38" ht="174" customHeight="1" x14ac:dyDescent="0.25">
      <c r="A18" s="47">
        <v>13</v>
      </c>
      <c r="B18" s="50" t="s">
        <v>95</v>
      </c>
      <c r="C18" s="50" t="s">
        <v>150</v>
      </c>
      <c r="D18" s="50" t="s">
        <v>151</v>
      </c>
      <c r="E18" s="50" t="s">
        <v>65</v>
      </c>
      <c r="F18" s="50" t="s">
        <v>152</v>
      </c>
      <c r="G18" s="50" t="s">
        <v>163</v>
      </c>
      <c r="H18" s="50" t="s">
        <v>164</v>
      </c>
      <c r="I18" s="50" t="s">
        <v>44</v>
      </c>
      <c r="J18" s="50" t="s">
        <v>45</v>
      </c>
      <c r="K18" s="50" t="s">
        <v>46</v>
      </c>
      <c r="L18" s="51">
        <v>0.25</v>
      </c>
      <c r="M18" s="80">
        <v>0</v>
      </c>
      <c r="N18" s="80">
        <v>2</v>
      </c>
      <c r="O18" s="80">
        <v>0</v>
      </c>
      <c r="P18" s="80">
        <v>7</v>
      </c>
      <c r="Q18" s="80">
        <v>9</v>
      </c>
      <c r="R18" s="47" t="s">
        <v>47</v>
      </c>
      <c r="S18" s="53">
        <v>0</v>
      </c>
      <c r="T18" s="89">
        <v>2</v>
      </c>
      <c r="U18" s="88"/>
      <c r="V18" s="88"/>
      <c r="W18" s="56" t="str">
        <f t="shared" si="3"/>
        <v>0</v>
      </c>
      <c r="X18" s="74">
        <f t="shared" si="0"/>
        <v>2</v>
      </c>
      <c r="Y18" s="57">
        <f t="shared" si="1"/>
        <v>0.22222222222222221</v>
      </c>
      <c r="Z18" s="57">
        <f t="shared" si="2"/>
        <v>5.5555555555555552E-2</v>
      </c>
      <c r="AA18" s="61" t="s">
        <v>165</v>
      </c>
      <c r="AB18" s="64" t="s">
        <v>158</v>
      </c>
      <c r="AC18" s="64" t="s">
        <v>158</v>
      </c>
      <c r="AD18" s="61" t="s">
        <v>166</v>
      </c>
      <c r="AE18" s="60" t="s">
        <v>50</v>
      </c>
      <c r="AF18" s="61" t="s">
        <v>51</v>
      </c>
      <c r="AG18" s="61" t="s">
        <v>167</v>
      </c>
      <c r="AH18" s="64" t="s">
        <v>158</v>
      </c>
      <c r="AI18" s="64" t="s">
        <v>158</v>
      </c>
      <c r="AJ18" s="61" t="s">
        <v>166</v>
      </c>
      <c r="AK18" s="60" t="s">
        <v>50</v>
      </c>
      <c r="AL18" s="60" t="s">
        <v>160</v>
      </c>
    </row>
    <row r="19" spans="1:38" ht="114" customHeight="1" x14ac:dyDescent="0.25">
      <c r="A19" s="47">
        <v>14</v>
      </c>
      <c r="B19" s="50" t="s">
        <v>95</v>
      </c>
      <c r="C19" s="50" t="s">
        <v>150</v>
      </c>
      <c r="D19" s="50" t="s">
        <v>151</v>
      </c>
      <c r="E19" s="50" t="s">
        <v>65</v>
      </c>
      <c r="F19" s="50" t="s">
        <v>152</v>
      </c>
      <c r="G19" s="50" t="s">
        <v>163</v>
      </c>
      <c r="H19" s="50" t="s">
        <v>168</v>
      </c>
      <c r="I19" s="50" t="s">
        <v>44</v>
      </c>
      <c r="J19" s="50" t="s">
        <v>45</v>
      </c>
      <c r="K19" s="50" t="s">
        <v>46</v>
      </c>
      <c r="L19" s="51">
        <v>0.25</v>
      </c>
      <c r="M19" s="80">
        <v>0</v>
      </c>
      <c r="N19" s="80">
        <v>0</v>
      </c>
      <c r="O19" s="80">
        <v>1</v>
      </c>
      <c r="P19" s="80">
        <v>4</v>
      </c>
      <c r="Q19" s="80">
        <v>5</v>
      </c>
      <c r="R19" s="47" t="s">
        <v>47</v>
      </c>
      <c r="S19" s="53">
        <v>0</v>
      </c>
      <c r="T19" s="53">
        <v>0</v>
      </c>
      <c r="U19" s="87"/>
      <c r="V19" s="88"/>
      <c r="W19" s="56" t="str">
        <f t="shared" si="3"/>
        <v>0</v>
      </c>
      <c r="X19" s="74">
        <f t="shared" si="0"/>
        <v>0</v>
      </c>
      <c r="Y19" s="57">
        <f t="shared" si="1"/>
        <v>0</v>
      </c>
      <c r="Z19" s="57">
        <f t="shared" si="2"/>
        <v>0</v>
      </c>
      <c r="AA19" s="61" t="s">
        <v>169</v>
      </c>
      <c r="AB19" s="64" t="s">
        <v>158</v>
      </c>
      <c r="AC19" s="64" t="s">
        <v>158</v>
      </c>
      <c r="AD19" s="61" t="s">
        <v>170</v>
      </c>
      <c r="AE19" s="60" t="s">
        <v>50</v>
      </c>
      <c r="AF19" s="61" t="s">
        <v>51</v>
      </c>
      <c r="AG19" s="61" t="s">
        <v>171</v>
      </c>
      <c r="AH19" s="64" t="s">
        <v>158</v>
      </c>
      <c r="AI19" s="64" t="s">
        <v>158</v>
      </c>
      <c r="AJ19" s="61" t="s">
        <v>170</v>
      </c>
      <c r="AK19" s="60" t="s">
        <v>50</v>
      </c>
      <c r="AL19" s="60" t="s">
        <v>160</v>
      </c>
    </row>
    <row r="20" spans="1:38" ht="48.75" customHeight="1" x14ac:dyDescent="0.25">
      <c r="A20" s="47">
        <v>15</v>
      </c>
      <c r="B20" s="50" t="s">
        <v>95</v>
      </c>
      <c r="C20" s="50" t="s">
        <v>150</v>
      </c>
      <c r="D20" s="50" t="s">
        <v>151</v>
      </c>
      <c r="E20" s="50" t="s">
        <v>65</v>
      </c>
      <c r="F20" s="50" t="s">
        <v>152</v>
      </c>
      <c r="G20" s="50" t="s">
        <v>153</v>
      </c>
      <c r="H20" s="50" t="s">
        <v>172</v>
      </c>
      <c r="I20" s="50" t="s">
        <v>86</v>
      </c>
      <c r="J20" s="50" t="s">
        <v>45</v>
      </c>
      <c r="K20" s="50" t="s">
        <v>173</v>
      </c>
      <c r="L20" s="51">
        <v>0.25</v>
      </c>
      <c r="M20" s="51">
        <v>1</v>
      </c>
      <c r="N20" s="51">
        <v>1</v>
      </c>
      <c r="O20" s="51">
        <v>1</v>
      </c>
      <c r="P20" s="51">
        <v>1</v>
      </c>
      <c r="Q20" s="51">
        <v>1</v>
      </c>
      <c r="R20" s="47" t="s">
        <v>88</v>
      </c>
      <c r="S20" s="75">
        <v>1</v>
      </c>
      <c r="T20" s="75">
        <v>1</v>
      </c>
      <c r="U20" s="87"/>
      <c r="V20" s="88"/>
      <c r="W20" s="56" t="str">
        <f t="shared" si="3"/>
        <v>4</v>
      </c>
      <c r="X20" s="74">
        <f t="shared" si="0"/>
        <v>0.5</v>
      </c>
      <c r="Y20" s="57">
        <f t="shared" si="1"/>
        <v>0.5</v>
      </c>
      <c r="Z20" s="57">
        <f t="shared" si="2"/>
        <v>0.125</v>
      </c>
      <c r="AA20" s="61" t="s">
        <v>174</v>
      </c>
      <c r="AB20" s="64" t="s">
        <v>158</v>
      </c>
      <c r="AC20" s="64" t="s">
        <v>49</v>
      </c>
      <c r="AD20" s="61" t="s">
        <v>175</v>
      </c>
      <c r="AE20" s="60" t="s">
        <v>50</v>
      </c>
      <c r="AF20" s="61" t="s">
        <v>160</v>
      </c>
      <c r="AG20" s="61" t="s">
        <v>176</v>
      </c>
      <c r="AH20" s="64" t="s">
        <v>158</v>
      </c>
      <c r="AI20" s="64" t="s">
        <v>158</v>
      </c>
      <c r="AJ20" s="61" t="s">
        <v>175</v>
      </c>
      <c r="AK20" s="60" t="s">
        <v>50</v>
      </c>
      <c r="AL20" s="60" t="s">
        <v>160</v>
      </c>
    </row>
    <row r="21" spans="1:38" ht="84" customHeight="1" x14ac:dyDescent="0.25">
      <c r="A21" s="47">
        <v>16</v>
      </c>
      <c r="B21" s="50" t="s">
        <v>95</v>
      </c>
      <c r="C21" s="50" t="s">
        <v>177</v>
      </c>
      <c r="D21" s="50" t="s">
        <v>178</v>
      </c>
      <c r="E21" s="50" t="s">
        <v>65</v>
      </c>
      <c r="F21" s="50" t="s">
        <v>83</v>
      </c>
      <c r="G21" s="50" t="s">
        <v>179</v>
      </c>
      <c r="H21" s="50" t="s">
        <v>180</v>
      </c>
      <c r="I21" s="50" t="s">
        <v>86</v>
      </c>
      <c r="J21" s="50" t="s">
        <v>45</v>
      </c>
      <c r="K21" s="50" t="s">
        <v>181</v>
      </c>
      <c r="L21" s="51">
        <v>0.2</v>
      </c>
      <c r="M21" s="51">
        <v>1</v>
      </c>
      <c r="N21" s="51">
        <v>1</v>
      </c>
      <c r="O21" s="51">
        <v>1</v>
      </c>
      <c r="P21" s="51">
        <v>1</v>
      </c>
      <c r="Q21" s="51">
        <v>1</v>
      </c>
      <c r="R21" s="47" t="s">
        <v>88</v>
      </c>
      <c r="S21" s="90">
        <v>1</v>
      </c>
      <c r="T21" s="90">
        <v>1</v>
      </c>
      <c r="U21" s="87"/>
      <c r="V21" s="88"/>
      <c r="W21" s="56" t="str">
        <f t="shared" si="3"/>
        <v>4</v>
      </c>
      <c r="X21" s="74">
        <f t="shared" si="0"/>
        <v>0.5</v>
      </c>
      <c r="Y21" s="57">
        <f t="shared" si="1"/>
        <v>0.5</v>
      </c>
      <c r="Z21" s="57">
        <f t="shared" si="2"/>
        <v>0.1</v>
      </c>
      <c r="AA21" s="49" t="s">
        <v>182</v>
      </c>
      <c r="AB21" s="49" t="s">
        <v>183</v>
      </c>
      <c r="AC21" s="49" t="s">
        <v>184</v>
      </c>
      <c r="AD21" s="91" t="s">
        <v>185</v>
      </c>
      <c r="AE21" s="60" t="s">
        <v>50</v>
      </c>
      <c r="AF21" s="61" t="s">
        <v>186</v>
      </c>
      <c r="AG21" s="48" t="s">
        <v>187</v>
      </c>
      <c r="AH21" s="49" t="s">
        <v>188</v>
      </c>
      <c r="AI21" s="49" t="s">
        <v>189</v>
      </c>
      <c r="AJ21" s="49" t="s">
        <v>190</v>
      </c>
      <c r="AK21" s="60" t="s">
        <v>50</v>
      </c>
      <c r="AL21" s="60" t="s">
        <v>160</v>
      </c>
    </row>
    <row r="22" spans="1:38" ht="80.25" customHeight="1" x14ac:dyDescent="0.25">
      <c r="A22" s="47">
        <v>17</v>
      </c>
      <c r="B22" s="50" t="s">
        <v>95</v>
      </c>
      <c r="C22" s="50" t="s">
        <v>177</v>
      </c>
      <c r="D22" s="50" t="s">
        <v>178</v>
      </c>
      <c r="E22" s="50" t="s">
        <v>65</v>
      </c>
      <c r="F22" s="50" t="s">
        <v>83</v>
      </c>
      <c r="G22" s="50" t="s">
        <v>158</v>
      </c>
      <c r="H22" s="50" t="s">
        <v>191</v>
      </c>
      <c r="I22" s="50" t="s">
        <v>86</v>
      </c>
      <c r="J22" s="50" t="s">
        <v>45</v>
      </c>
      <c r="K22" s="50" t="s">
        <v>192</v>
      </c>
      <c r="L22" s="51">
        <v>0.2</v>
      </c>
      <c r="M22" s="51">
        <v>1</v>
      </c>
      <c r="N22" s="51">
        <v>1</v>
      </c>
      <c r="O22" s="51">
        <v>1</v>
      </c>
      <c r="P22" s="51">
        <v>1</v>
      </c>
      <c r="Q22" s="51">
        <v>1</v>
      </c>
      <c r="R22" s="47" t="s">
        <v>88</v>
      </c>
      <c r="S22" s="90">
        <v>1</v>
      </c>
      <c r="T22" s="90">
        <v>1</v>
      </c>
      <c r="U22" s="88"/>
      <c r="V22" s="87"/>
      <c r="W22" s="56" t="str">
        <f t="shared" si="3"/>
        <v>4</v>
      </c>
      <c r="X22" s="74">
        <f t="shared" si="0"/>
        <v>0.5</v>
      </c>
      <c r="Y22" s="57">
        <f t="shared" si="1"/>
        <v>0.5</v>
      </c>
      <c r="Z22" s="57">
        <f t="shared" si="2"/>
        <v>0.1</v>
      </c>
      <c r="AA22" s="66" t="s">
        <v>193</v>
      </c>
      <c r="AB22" s="66" t="s">
        <v>194</v>
      </c>
      <c r="AC22" s="66" t="s">
        <v>195</v>
      </c>
      <c r="AD22" s="92" t="s">
        <v>196</v>
      </c>
      <c r="AE22" s="60" t="s">
        <v>50</v>
      </c>
      <c r="AF22" s="61" t="s">
        <v>197</v>
      </c>
      <c r="AG22" s="65" t="s">
        <v>198</v>
      </c>
      <c r="AH22" s="66" t="s">
        <v>194</v>
      </c>
      <c r="AI22" s="66" t="s">
        <v>195</v>
      </c>
      <c r="AJ22" s="66" t="s">
        <v>196</v>
      </c>
      <c r="AK22" s="60" t="s">
        <v>50</v>
      </c>
      <c r="AL22" s="60" t="s">
        <v>160</v>
      </c>
    </row>
    <row r="23" spans="1:38" ht="65.25" customHeight="1" x14ac:dyDescent="0.25">
      <c r="A23" s="47">
        <v>18</v>
      </c>
      <c r="B23" s="50" t="s">
        <v>95</v>
      </c>
      <c r="C23" s="50" t="s">
        <v>177</v>
      </c>
      <c r="D23" s="50" t="s">
        <v>199</v>
      </c>
      <c r="E23" s="50" t="s">
        <v>65</v>
      </c>
      <c r="F23" s="50" t="s">
        <v>83</v>
      </c>
      <c r="G23" s="50" t="s">
        <v>96</v>
      </c>
      <c r="H23" s="50" t="s">
        <v>200</v>
      </c>
      <c r="I23" s="50" t="s">
        <v>86</v>
      </c>
      <c r="J23" s="50" t="s">
        <v>45</v>
      </c>
      <c r="K23" s="50" t="s">
        <v>201</v>
      </c>
      <c r="L23" s="51">
        <v>0.2</v>
      </c>
      <c r="M23" s="51">
        <v>0.1</v>
      </c>
      <c r="N23" s="51">
        <v>0.3</v>
      </c>
      <c r="O23" s="51">
        <v>0.3</v>
      </c>
      <c r="P23" s="51">
        <v>0.3</v>
      </c>
      <c r="Q23" s="78">
        <f>SUBTOTAL(9,M23:P23)</f>
        <v>1</v>
      </c>
      <c r="R23" s="47" t="s">
        <v>47</v>
      </c>
      <c r="S23" s="90">
        <v>0.1</v>
      </c>
      <c r="T23" s="90">
        <v>0.3</v>
      </c>
      <c r="U23" s="87"/>
      <c r="V23" s="88"/>
      <c r="W23" s="56" t="str">
        <f>IF(R23="Constante","4",IF(R23="Demanda","4","0"))</f>
        <v>0</v>
      </c>
      <c r="X23" s="74">
        <f t="shared" si="0"/>
        <v>0.4</v>
      </c>
      <c r="Y23" s="57">
        <f t="shared" si="1"/>
        <v>0.4</v>
      </c>
      <c r="Z23" s="57">
        <f t="shared" si="2"/>
        <v>8.0000000000000016E-2</v>
      </c>
      <c r="AA23" s="66" t="s">
        <v>202</v>
      </c>
      <c r="AB23" s="61" t="s">
        <v>100</v>
      </c>
      <c r="AC23" s="61" t="s">
        <v>100</v>
      </c>
      <c r="AD23" s="92" t="s">
        <v>203</v>
      </c>
      <c r="AE23" s="60" t="s">
        <v>50</v>
      </c>
      <c r="AF23" s="61" t="s">
        <v>204</v>
      </c>
      <c r="AG23" s="65" t="s">
        <v>205</v>
      </c>
      <c r="AH23" s="66" t="s">
        <v>206</v>
      </c>
      <c r="AI23" s="66" t="s">
        <v>207</v>
      </c>
      <c r="AJ23" s="66" t="s">
        <v>208</v>
      </c>
      <c r="AK23" s="60" t="s">
        <v>50</v>
      </c>
      <c r="AL23" s="60" t="s">
        <v>160</v>
      </c>
    </row>
    <row r="24" spans="1:38" ht="63.75" customHeight="1" x14ac:dyDescent="0.25">
      <c r="A24" s="47">
        <v>19</v>
      </c>
      <c r="B24" s="50" t="s">
        <v>95</v>
      </c>
      <c r="C24" s="50" t="s">
        <v>177</v>
      </c>
      <c r="D24" s="50" t="s">
        <v>199</v>
      </c>
      <c r="E24" s="50" t="s">
        <v>65</v>
      </c>
      <c r="F24" s="50" t="s">
        <v>83</v>
      </c>
      <c r="G24" s="50" t="s">
        <v>96</v>
      </c>
      <c r="H24" s="50" t="s">
        <v>209</v>
      </c>
      <c r="I24" s="50" t="s">
        <v>86</v>
      </c>
      <c r="J24" s="50" t="s">
        <v>45</v>
      </c>
      <c r="K24" s="50" t="s">
        <v>210</v>
      </c>
      <c r="L24" s="51">
        <v>0.2</v>
      </c>
      <c r="M24" s="51">
        <v>0.1</v>
      </c>
      <c r="N24" s="51">
        <v>0.3</v>
      </c>
      <c r="O24" s="51">
        <v>0.3</v>
      </c>
      <c r="P24" s="51">
        <v>0.3</v>
      </c>
      <c r="Q24" s="78">
        <f>SUBTOTAL(9,M24:P24)</f>
        <v>1</v>
      </c>
      <c r="R24" s="47" t="s">
        <v>47</v>
      </c>
      <c r="S24" s="90">
        <v>0.1</v>
      </c>
      <c r="T24" s="90">
        <v>0.3</v>
      </c>
      <c r="U24" s="87"/>
      <c r="V24" s="88"/>
      <c r="W24" s="56" t="str">
        <f>IF(R24="Constante","4",IF(R24="Demanda","4","0"))</f>
        <v>0</v>
      </c>
      <c r="X24" s="74">
        <f>IF(R24="sumatoria",(S24+T24+U24+V24),(S24+T24+U24+V24)/W24)</f>
        <v>0.4</v>
      </c>
      <c r="Y24" s="57">
        <f t="shared" si="1"/>
        <v>0.4</v>
      </c>
      <c r="Z24" s="57">
        <f t="shared" si="2"/>
        <v>8.0000000000000016E-2</v>
      </c>
      <c r="AA24" s="66" t="s">
        <v>211</v>
      </c>
      <c r="AB24" s="61" t="s">
        <v>100</v>
      </c>
      <c r="AC24" s="61" t="s">
        <v>100</v>
      </c>
      <c r="AD24" s="92" t="s">
        <v>212</v>
      </c>
      <c r="AE24" s="60" t="s">
        <v>50</v>
      </c>
      <c r="AF24" s="61" t="s">
        <v>213</v>
      </c>
      <c r="AG24" s="65" t="s">
        <v>214</v>
      </c>
      <c r="AH24" s="66" t="s">
        <v>215</v>
      </c>
      <c r="AI24" s="66" t="s">
        <v>216</v>
      </c>
      <c r="AJ24" s="66" t="s">
        <v>217</v>
      </c>
      <c r="AK24" s="60" t="s">
        <v>50</v>
      </c>
      <c r="AL24" s="60" t="s">
        <v>160</v>
      </c>
    </row>
    <row r="25" spans="1:38" ht="60" customHeight="1" x14ac:dyDescent="0.25">
      <c r="A25" s="47">
        <v>20</v>
      </c>
      <c r="B25" s="50" t="s">
        <v>95</v>
      </c>
      <c r="C25" s="50" t="s">
        <v>177</v>
      </c>
      <c r="D25" s="50" t="s">
        <v>199</v>
      </c>
      <c r="E25" s="50" t="s">
        <v>65</v>
      </c>
      <c r="F25" s="50" t="s">
        <v>83</v>
      </c>
      <c r="G25" s="50" t="s">
        <v>96</v>
      </c>
      <c r="H25" s="50" t="s">
        <v>218</v>
      </c>
      <c r="I25" s="50" t="s">
        <v>86</v>
      </c>
      <c r="J25" s="50" t="s">
        <v>45</v>
      </c>
      <c r="K25" s="50" t="s">
        <v>219</v>
      </c>
      <c r="L25" s="51">
        <v>0.2</v>
      </c>
      <c r="M25" s="51">
        <v>0.1</v>
      </c>
      <c r="N25" s="51">
        <v>0.3</v>
      </c>
      <c r="O25" s="51">
        <v>0.3</v>
      </c>
      <c r="P25" s="51">
        <v>0.3</v>
      </c>
      <c r="Q25" s="78">
        <f>SUBTOTAL(9,M25:P25)</f>
        <v>1</v>
      </c>
      <c r="R25" s="47" t="s">
        <v>47</v>
      </c>
      <c r="S25" s="90">
        <v>0.1</v>
      </c>
      <c r="T25" s="90">
        <v>0.3</v>
      </c>
      <c r="U25" s="87"/>
      <c r="V25" s="88"/>
      <c r="W25" s="56" t="str">
        <f>IF(R25="Constante","4",IF(R25="Demanda","4","0"))</f>
        <v>0</v>
      </c>
      <c r="X25" s="74">
        <f>IF(R25="sumatoria",(S25+T25+U25+V25),(S25+T25+U25+V25)/W25)</f>
        <v>0.4</v>
      </c>
      <c r="Y25" s="57">
        <f t="shared" si="1"/>
        <v>0.4</v>
      </c>
      <c r="Z25" s="57">
        <f t="shared" si="2"/>
        <v>8.0000000000000016E-2</v>
      </c>
      <c r="AA25" s="66" t="s">
        <v>220</v>
      </c>
      <c r="AB25" s="61" t="s">
        <v>100</v>
      </c>
      <c r="AC25" s="61" t="s">
        <v>100</v>
      </c>
      <c r="AD25" s="92" t="s">
        <v>221</v>
      </c>
      <c r="AE25" s="60" t="s">
        <v>50</v>
      </c>
      <c r="AF25" s="61" t="s">
        <v>222</v>
      </c>
      <c r="AG25" s="65" t="s">
        <v>223</v>
      </c>
      <c r="AH25" s="66" t="s">
        <v>224</v>
      </c>
      <c r="AI25" s="66" t="s">
        <v>225</v>
      </c>
      <c r="AJ25" s="66" t="s">
        <v>226</v>
      </c>
      <c r="AK25" s="60" t="s">
        <v>50</v>
      </c>
      <c r="AL25" s="60" t="s">
        <v>160</v>
      </c>
    </row>
    <row r="26" spans="1:38" ht="228" x14ac:dyDescent="0.25">
      <c r="A26" s="47">
        <v>21</v>
      </c>
      <c r="B26" s="50" t="s">
        <v>227</v>
      </c>
      <c r="C26" s="50" t="s">
        <v>228</v>
      </c>
      <c r="D26" s="50" t="s">
        <v>229</v>
      </c>
      <c r="E26" s="50" t="s">
        <v>40</v>
      </c>
      <c r="F26" s="50" t="s">
        <v>230</v>
      </c>
      <c r="G26" s="50" t="s">
        <v>231</v>
      </c>
      <c r="H26" s="50" t="s">
        <v>232</v>
      </c>
      <c r="I26" s="50" t="s">
        <v>86</v>
      </c>
      <c r="J26" s="50" t="s">
        <v>45</v>
      </c>
      <c r="K26" s="50" t="s">
        <v>233</v>
      </c>
      <c r="L26" s="93">
        <v>0.3</v>
      </c>
      <c r="M26" s="93">
        <v>0.15</v>
      </c>
      <c r="N26" s="93">
        <v>0.15</v>
      </c>
      <c r="O26" s="93">
        <v>0.35</v>
      </c>
      <c r="P26" s="93">
        <v>0.35</v>
      </c>
      <c r="Q26" s="93">
        <v>1</v>
      </c>
      <c r="R26" s="47" t="s">
        <v>47</v>
      </c>
      <c r="S26" s="90">
        <v>0.15</v>
      </c>
      <c r="T26" s="90">
        <v>0.15</v>
      </c>
      <c r="U26" s="87"/>
      <c r="V26" s="88"/>
      <c r="W26" s="56"/>
      <c r="X26" s="74"/>
      <c r="Y26" s="57">
        <f t="shared" si="1"/>
        <v>0</v>
      </c>
      <c r="Z26" s="57">
        <f t="shared" si="2"/>
        <v>0</v>
      </c>
      <c r="AA26" s="61" t="s">
        <v>234</v>
      </c>
      <c r="AB26" s="64"/>
      <c r="AC26" s="64"/>
      <c r="AD26" s="61" t="s">
        <v>235</v>
      </c>
      <c r="AE26" s="60" t="s">
        <v>50</v>
      </c>
      <c r="AF26" s="61" t="s">
        <v>160</v>
      </c>
      <c r="AG26" s="61" t="s">
        <v>236</v>
      </c>
      <c r="AH26" s="61" t="s">
        <v>237</v>
      </c>
      <c r="AI26" s="61" t="s">
        <v>238</v>
      </c>
      <c r="AJ26" s="94" t="s">
        <v>239</v>
      </c>
      <c r="AK26" s="60" t="s">
        <v>50</v>
      </c>
      <c r="AL26" s="60" t="s">
        <v>240</v>
      </c>
    </row>
    <row r="27" spans="1:38" ht="399" x14ac:dyDescent="0.25">
      <c r="A27" s="47">
        <v>22</v>
      </c>
      <c r="B27" s="50" t="s">
        <v>227</v>
      </c>
      <c r="C27" s="50" t="s">
        <v>228</v>
      </c>
      <c r="D27" s="50" t="s">
        <v>229</v>
      </c>
      <c r="E27" s="50" t="s">
        <v>40</v>
      </c>
      <c r="F27" s="50" t="s">
        <v>41</v>
      </c>
      <c r="G27" s="50" t="s">
        <v>241</v>
      </c>
      <c r="H27" s="50" t="s">
        <v>242</v>
      </c>
      <c r="I27" s="50" t="s">
        <v>86</v>
      </c>
      <c r="J27" s="50" t="s">
        <v>45</v>
      </c>
      <c r="K27" s="50" t="s">
        <v>243</v>
      </c>
      <c r="L27" s="93">
        <v>0.25</v>
      </c>
      <c r="M27" s="93">
        <v>1</v>
      </c>
      <c r="N27" s="93">
        <v>1</v>
      </c>
      <c r="O27" s="93">
        <v>1</v>
      </c>
      <c r="P27" s="93">
        <v>1</v>
      </c>
      <c r="Q27" s="93">
        <v>1</v>
      </c>
      <c r="R27" s="47" t="s">
        <v>156</v>
      </c>
      <c r="S27" s="90">
        <v>1</v>
      </c>
      <c r="T27" s="90">
        <v>1</v>
      </c>
      <c r="U27" s="87"/>
      <c r="V27" s="88"/>
      <c r="W27" s="56" t="str">
        <f t="shared" si="3"/>
        <v>4</v>
      </c>
      <c r="X27" s="74">
        <f t="shared" si="0"/>
        <v>0.5</v>
      </c>
      <c r="Y27" s="57">
        <f t="shared" si="1"/>
        <v>0.5</v>
      </c>
      <c r="Z27" s="57">
        <f t="shared" si="2"/>
        <v>0.125</v>
      </c>
      <c r="AA27" s="61" t="s">
        <v>244</v>
      </c>
      <c r="AB27" s="61" t="s">
        <v>245</v>
      </c>
      <c r="AC27" s="64"/>
      <c r="AD27" s="61" t="s">
        <v>246</v>
      </c>
      <c r="AE27" s="60" t="s">
        <v>50</v>
      </c>
      <c r="AF27" s="61" t="s">
        <v>160</v>
      </c>
      <c r="AG27" s="61" t="s">
        <v>247</v>
      </c>
      <c r="AH27" s="61" t="s">
        <v>248</v>
      </c>
      <c r="AI27" s="61" t="s">
        <v>249</v>
      </c>
      <c r="AJ27" s="94" t="s">
        <v>250</v>
      </c>
      <c r="AK27" s="60" t="s">
        <v>50</v>
      </c>
      <c r="AL27" s="60" t="s">
        <v>251</v>
      </c>
    </row>
    <row r="28" spans="1:38" ht="142.5" x14ac:dyDescent="0.25">
      <c r="A28" s="47">
        <v>23</v>
      </c>
      <c r="B28" s="50" t="s">
        <v>227</v>
      </c>
      <c r="C28" s="50" t="s">
        <v>228</v>
      </c>
      <c r="D28" s="50" t="s">
        <v>229</v>
      </c>
      <c r="E28" s="50" t="s">
        <v>40</v>
      </c>
      <c r="F28" s="50" t="s">
        <v>41</v>
      </c>
      <c r="G28" s="50" t="s">
        <v>241</v>
      </c>
      <c r="H28" s="50" t="s">
        <v>252</v>
      </c>
      <c r="I28" s="50" t="s">
        <v>86</v>
      </c>
      <c r="J28" s="50" t="s">
        <v>45</v>
      </c>
      <c r="K28" s="50" t="s">
        <v>253</v>
      </c>
      <c r="L28" s="93">
        <v>0.25</v>
      </c>
      <c r="M28" s="93">
        <v>0.15</v>
      </c>
      <c r="N28" s="93">
        <v>0.15</v>
      </c>
      <c r="O28" s="93">
        <v>0.35</v>
      </c>
      <c r="P28" s="93">
        <v>0.35</v>
      </c>
      <c r="Q28" s="93">
        <v>1</v>
      </c>
      <c r="R28" s="47" t="s">
        <v>47</v>
      </c>
      <c r="S28" s="90">
        <v>0.15</v>
      </c>
      <c r="T28" s="90">
        <v>0.15</v>
      </c>
      <c r="U28" s="87"/>
      <c r="V28" s="88"/>
      <c r="W28" s="56" t="str">
        <f t="shared" si="3"/>
        <v>0</v>
      </c>
      <c r="X28" s="74">
        <f t="shared" si="0"/>
        <v>0.3</v>
      </c>
      <c r="Y28" s="57">
        <f t="shared" si="1"/>
        <v>0.3</v>
      </c>
      <c r="Z28" s="57">
        <f t="shared" si="2"/>
        <v>7.4999999999999997E-2</v>
      </c>
      <c r="AA28" s="61" t="s">
        <v>254</v>
      </c>
      <c r="AB28" s="64"/>
      <c r="AC28" s="64"/>
      <c r="AD28" s="61" t="s">
        <v>255</v>
      </c>
      <c r="AE28" s="60" t="s">
        <v>50</v>
      </c>
      <c r="AF28" s="61" t="s">
        <v>160</v>
      </c>
      <c r="AG28" s="61" t="s">
        <v>256</v>
      </c>
      <c r="AH28" s="61" t="s">
        <v>257</v>
      </c>
      <c r="AI28" s="61" t="s">
        <v>258</v>
      </c>
      <c r="AJ28" s="94" t="s">
        <v>259</v>
      </c>
      <c r="AK28" s="60" t="s">
        <v>50</v>
      </c>
      <c r="AL28" s="60" t="s">
        <v>260</v>
      </c>
    </row>
    <row r="29" spans="1:38" ht="88.5" customHeight="1" x14ac:dyDescent="0.25">
      <c r="A29" s="47">
        <v>24</v>
      </c>
      <c r="B29" s="50" t="s">
        <v>227</v>
      </c>
      <c r="C29" s="50" t="s">
        <v>228</v>
      </c>
      <c r="D29" s="50" t="s">
        <v>229</v>
      </c>
      <c r="E29" s="50" t="s">
        <v>40</v>
      </c>
      <c r="F29" s="50" t="s">
        <v>41</v>
      </c>
      <c r="G29" s="50" t="s">
        <v>241</v>
      </c>
      <c r="H29" s="50" t="s">
        <v>261</v>
      </c>
      <c r="I29" s="50" t="s">
        <v>86</v>
      </c>
      <c r="J29" s="50" t="s">
        <v>45</v>
      </c>
      <c r="K29" s="50" t="s">
        <v>262</v>
      </c>
      <c r="L29" s="93">
        <v>0.2</v>
      </c>
      <c r="M29" s="93">
        <v>0.98</v>
      </c>
      <c r="N29" s="93">
        <v>0.98</v>
      </c>
      <c r="O29" s="93">
        <v>0.98</v>
      </c>
      <c r="P29" s="93">
        <v>0.98</v>
      </c>
      <c r="Q29" s="93">
        <v>0.98</v>
      </c>
      <c r="R29" s="47" t="s">
        <v>156</v>
      </c>
      <c r="S29" s="90">
        <v>0.97</v>
      </c>
      <c r="T29" s="90">
        <v>0.97</v>
      </c>
      <c r="U29" s="95"/>
      <c r="V29" s="96"/>
      <c r="W29" s="56" t="str">
        <f t="shared" si="3"/>
        <v>4</v>
      </c>
      <c r="X29" s="74">
        <f t="shared" si="0"/>
        <v>0.48499999999999999</v>
      </c>
      <c r="Y29" s="57">
        <f t="shared" si="1"/>
        <v>0.49489795918367346</v>
      </c>
      <c r="Z29" s="57">
        <f t="shared" si="2"/>
        <v>9.8979591836734701E-2</v>
      </c>
      <c r="AA29" s="61" t="s">
        <v>263</v>
      </c>
      <c r="AB29" s="64"/>
      <c r="AC29" s="64"/>
      <c r="AD29" s="61" t="s">
        <v>264</v>
      </c>
      <c r="AE29" s="60" t="s">
        <v>50</v>
      </c>
      <c r="AF29" s="61" t="s">
        <v>160</v>
      </c>
      <c r="AG29" s="61" t="s">
        <v>265</v>
      </c>
      <c r="AH29" s="61" t="s">
        <v>266</v>
      </c>
      <c r="AI29" s="61" t="s">
        <v>267</v>
      </c>
      <c r="AJ29" s="94" t="s">
        <v>268</v>
      </c>
      <c r="AK29" s="60" t="s">
        <v>50</v>
      </c>
      <c r="AL29" s="60" t="s">
        <v>269</v>
      </c>
    </row>
    <row r="30" spans="1:38" ht="174" customHeight="1" x14ac:dyDescent="0.25">
      <c r="A30" s="47">
        <v>25</v>
      </c>
      <c r="B30" s="50" t="s">
        <v>80</v>
      </c>
      <c r="C30" s="50" t="s">
        <v>270</v>
      </c>
      <c r="D30" s="50" t="s">
        <v>271</v>
      </c>
      <c r="E30" s="50" t="s">
        <v>65</v>
      </c>
      <c r="F30" s="50" t="s">
        <v>83</v>
      </c>
      <c r="G30" s="50" t="s">
        <v>179</v>
      </c>
      <c r="H30" s="48" t="s">
        <v>272</v>
      </c>
      <c r="I30" s="50" t="s">
        <v>44</v>
      </c>
      <c r="J30" s="50" t="s">
        <v>45</v>
      </c>
      <c r="K30" s="50" t="s">
        <v>46</v>
      </c>
      <c r="L30" s="51">
        <v>0.25</v>
      </c>
      <c r="M30" s="48">
        <v>1</v>
      </c>
      <c r="N30" s="48">
        <v>1</v>
      </c>
      <c r="O30" s="48">
        <v>1</v>
      </c>
      <c r="P30" s="48">
        <v>1</v>
      </c>
      <c r="Q30" s="48">
        <v>4</v>
      </c>
      <c r="R30" s="47" t="s">
        <v>47</v>
      </c>
      <c r="S30" s="97">
        <v>1</v>
      </c>
      <c r="T30" s="97">
        <v>1</v>
      </c>
      <c r="U30" s="98"/>
      <c r="V30" s="88"/>
      <c r="W30" s="56" t="str">
        <f t="shared" si="3"/>
        <v>0</v>
      </c>
      <c r="X30" s="52">
        <f>IF(R30="sumatoria",(S30+T30+U30+V30),(S30+T30+U30+V30)/W30)</f>
        <v>2</v>
      </c>
      <c r="Y30" s="57">
        <f t="shared" si="1"/>
        <v>0.5</v>
      </c>
      <c r="Z30" s="57">
        <f t="shared" si="2"/>
        <v>0.125</v>
      </c>
      <c r="AA30" s="61" t="s">
        <v>273</v>
      </c>
      <c r="AB30" s="64"/>
      <c r="AC30" s="64"/>
      <c r="AD30" s="61" t="s">
        <v>274</v>
      </c>
      <c r="AE30" s="60" t="s">
        <v>50</v>
      </c>
      <c r="AF30" s="61" t="s">
        <v>160</v>
      </c>
      <c r="AG30" s="61" t="s">
        <v>275</v>
      </c>
      <c r="AH30" s="64"/>
      <c r="AI30" s="64"/>
      <c r="AJ30" s="61" t="s">
        <v>276</v>
      </c>
      <c r="AK30" s="60" t="s">
        <v>50</v>
      </c>
      <c r="AL30" s="60" t="s">
        <v>277</v>
      </c>
    </row>
    <row r="31" spans="1:38" ht="185.25" x14ac:dyDescent="0.25">
      <c r="A31" s="47">
        <v>26</v>
      </c>
      <c r="B31" s="50" t="s">
        <v>278</v>
      </c>
      <c r="C31" s="50" t="s">
        <v>270</v>
      </c>
      <c r="D31" s="50" t="s">
        <v>271</v>
      </c>
      <c r="E31" s="50" t="s">
        <v>65</v>
      </c>
      <c r="F31" s="50" t="s">
        <v>83</v>
      </c>
      <c r="G31" s="50" t="s">
        <v>179</v>
      </c>
      <c r="H31" s="48" t="s">
        <v>279</v>
      </c>
      <c r="I31" s="50" t="s">
        <v>86</v>
      </c>
      <c r="J31" s="50" t="s">
        <v>45</v>
      </c>
      <c r="K31" s="93" t="s">
        <v>280</v>
      </c>
      <c r="L31" s="51">
        <v>0.25</v>
      </c>
      <c r="M31" s="99">
        <v>7.0000000000000007E-2</v>
      </c>
      <c r="N31" s="93">
        <v>7.0000000000000007E-2</v>
      </c>
      <c r="O31" s="93">
        <v>7.0000000000000007E-2</v>
      </c>
      <c r="P31" s="93">
        <v>7.0000000000000007E-2</v>
      </c>
      <c r="Q31" s="100">
        <v>0.28000000000000003</v>
      </c>
      <c r="R31" s="47" t="s">
        <v>47</v>
      </c>
      <c r="S31" s="101">
        <v>0.127</v>
      </c>
      <c r="T31" s="102">
        <v>0.12859999999999999</v>
      </c>
      <c r="U31" s="98"/>
      <c r="V31" s="88"/>
      <c r="W31" s="56" t="str">
        <f t="shared" si="3"/>
        <v>0</v>
      </c>
      <c r="X31" s="74">
        <f t="shared" si="0"/>
        <v>0.25559999999999999</v>
      </c>
      <c r="Y31" s="57">
        <f t="shared" si="1"/>
        <v>0.9128571428571427</v>
      </c>
      <c r="Z31" s="57">
        <f t="shared" si="2"/>
        <v>0.22821428571428568</v>
      </c>
      <c r="AA31" s="61" t="s">
        <v>281</v>
      </c>
      <c r="AB31" s="61" t="s">
        <v>282</v>
      </c>
      <c r="AC31" s="64"/>
      <c r="AD31" s="61" t="s">
        <v>283</v>
      </c>
      <c r="AE31" s="60" t="s">
        <v>50</v>
      </c>
      <c r="AF31" s="61" t="s">
        <v>160</v>
      </c>
      <c r="AG31" s="61" t="s">
        <v>284</v>
      </c>
      <c r="AH31" s="61" t="s">
        <v>282</v>
      </c>
      <c r="AI31" s="64"/>
      <c r="AJ31" s="61" t="s">
        <v>283</v>
      </c>
      <c r="AK31" s="60" t="s">
        <v>50</v>
      </c>
      <c r="AL31" s="60" t="s">
        <v>285</v>
      </c>
    </row>
    <row r="32" spans="1:38" ht="156.75" x14ac:dyDescent="0.25">
      <c r="A32" s="47">
        <v>27</v>
      </c>
      <c r="B32" s="50" t="s">
        <v>80</v>
      </c>
      <c r="C32" s="50" t="s">
        <v>270</v>
      </c>
      <c r="D32" s="50" t="s">
        <v>271</v>
      </c>
      <c r="E32" s="50" t="s">
        <v>65</v>
      </c>
      <c r="F32" s="50" t="s">
        <v>83</v>
      </c>
      <c r="G32" s="50" t="s">
        <v>179</v>
      </c>
      <c r="H32" s="48" t="s">
        <v>286</v>
      </c>
      <c r="I32" s="50" t="s">
        <v>44</v>
      </c>
      <c r="J32" s="50" t="s">
        <v>45</v>
      </c>
      <c r="K32" s="50" t="s">
        <v>46</v>
      </c>
      <c r="L32" s="51">
        <v>0.25</v>
      </c>
      <c r="M32" s="48">
        <v>1</v>
      </c>
      <c r="N32" s="48">
        <v>1</v>
      </c>
      <c r="O32" s="48">
        <v>1</v>
      </c>
      <c r="P32" s="48">
        <v>1</v>
      </c>
      <c r="Q32" s="48">
        <v>4</v>
      </c>
      <c r="R32" s="47" t="s">
        <v>47</v>
      </c>
      <c r="S32" s="97">
        <v>1</v>
      </c>
      <c r="T32" s="97">
        <v>1</v>
      </c>
      <c r="U32" s="98"/>
      <c r="V32" s="88"/>
      <c r="W32" s="56" t="str">
        <f t="shared" si="3"/>
        <v>0</v>
      </c>
      <c r="X32" s="52">
        <f t="shared" si="0"/>
        <v>2</v>
      </c>
      <c r="Y32" s="57">
        <f t="shared" si="1"/>
        <v>0.5</v>
      </c>
      <c r="Z32" s="57">
        <f t="shared" si="2"/>
        <v>0.125</v>
      </c>
      <c r="AA32" s="61" t="s">
        <v>287</v>
      </c>
      <c r="AB32" s="64"/>
      <c r="AC32" s="64"/>
      <c r="AD32" s="61" t="s">
        <v>274</v>
      </c>
      <c r="AE32" s="60" t="s">
        <v>50</v>
      </c>
      <c r="AF32" s="61" t="s">
        <v>160</v>
      </c>
      <c r="AG32" s="61" t="s">
        <v>288</v>
      </c>
      <c r="AH32" s="64"/>
      <c r="AI32" s="64"/>
      <c r="AJ32" s="61" t="s">
        <v>276</v>
      </c>
      <c r="AK32" s="60" t="s">
        <v>50</v>
      </c>
      <c r="AL32" s="60" t="s">
        <v>289</v>
      </c>
    </row>
    <row r="33" spans="1:38" ht="117.75" customHeight="1" x14ac:dyDescent="0.25">
      <c r="A33" s="47">
        <v>28</v>
      </c>
      <c r="B33" s="50" t="s">
        <v>80</v>
      </c>
      <c r="C33" s="50" t="s">
        <v>270</v>
      </c>
      <c r="D33" s="50" t="s">
        <v>271</v>
      </c>
      <c r="E33" s="50" t="s">
        <v>65</v>
      </c>
      <c r="F33" s="50" t="s">
        <v>83</v>
      </c>
      <c r="G33" s="50" t="s">
        <v>179</v>
      </c>
      <c r="H33" s="48" t="s">
        <v>290</v>
      </c>
      <c r="I33" s="50" t="s">
        <v>86</v>
      </c>
      <c r="J33" s="50" t="s">
        <v>45</v>
      </c>
      <c r="K33" s="93" t="s">
        <v>291</v>
      </c>
      <c r="L33" s="51">
        <v>0.25</v>
      </c>
      <c r="M33" s="93">
        <v>0.9</v>
      </c>
      <c r="N33" s="93">
        <v>0.9</v>
      </c>
      <c r="O33" s="93">
        <v>0.9</v>
      </c>
      <c r="P33" s="93">
        <v>0.9</v>
      </c>
      <c r="Q33" s="93">
        <v>0.9</v>
      </c>
      <c r="R33" s="47" t="s">
        <v>156</v>
      </c>
      <c r="S33" s="86">
        <v>1</v>
      </c>
      <c r="T33" s="86">
        <v>1</v>
      </c>
      <c r="U33" s="95"/>
      <c r="V33" s="87"/>
      <c r="W33" s="56" t="str">
        <f t="shared" si="3"/>
        <v>4</v>
      </c>
      <c r="X33" s="74">
        <f t="shared" si="0"/>
        <v>0.5</v>
      </c>
      <c r="Y33" s="57">
        <f t="shared" si="1"/>
        <v>0.55555555555555558</v>
      </c>
      <c r="Z33" s="57">
        <f t="shared" si="2"/>
        <v>0.1388888888888889</v>
      </c>
      <c r="AA33" s="61" t="s">
        <v>292</v>
      </c>
      <c r="AB33" s="64"/>
      <c r="AC33" s="64"/>
      <c r="AD33" s="61" t="s">
        <v>293</v>
      </c>
      <c r="AE33" s="60" t="s">
        <v>50</v>
      </c>
      <c r="AF33" s="61" t="s">
        <v>160</v>
      </c>
      <c r="AG33" s="61" t="s">
        <v>294</v>
      </c>
      <c r="AH33" s="61" t="s">
        <v>295</v>
      </c>
      <c r="AI33" s="64"/>
      <c r="AJ33" s="61" t="s">
        <v>293</v>
      </c>
      <c r="AK33" s="60" t="s">
        <v>50</v>
      </c>
      <c r="AL33" s="60" t="s">
        <v>296</v>
      </c>
    </row>
    <row r="34" spans="1:38" ht="111" customHeight="1" x14ac:dyDescent="0.25">
      <c r="A34" s="47">
        <v>29</v>
      </c>
      <c r="B34" s="50" t="s">
        <v>80</v>
      </c>
      <c r="C34" s="50" t="s">
        <v>297</v>
      </c>
      <c r="D34" s="50" t="s">
        <v>298</v>
      </c>
      <c r="E34" s="50" t="s">
        <v>65</v>
      </c>
      <c r="F34" s="50" t="s">
        <v>83</v>
      </c>
      <c r="G34" s="50" t="s">
        <v>42</v>
      </c>
      <c r="H34" s="50" t="s">
        <v>299</v>
      </c>
      <c r="I34" s="50" t="s">
        <v>86</v>
      </c>
      <c r="J34" s="50" t="s">
        <v>45</v>
      </c>
      <c r="K34" s="50" t="s">
        <v>300</v>
      </c>
      <c r="L34" s="103">
        <v>8.3299999999999999E-2</v>
      </c>
      <c r="M34" s="51">
        <v>1</v>
      </c>
      <c r="N34" s="51">
        <v>1</v>
      </c>
      <c r="O34" s="51">
        <v>1</v>
      </c>
      <c r="P34" s="51">
        <v>1</v>
      </c>
      <c r="Q34" s="51">
        <v>1</v>
      </c>
      <c r="R34" s="47" t="s">
        <v>156</v>
      </c>
      <c r="S34" s="90">
        <v>1</v>
      </c>
      <c r="T34" s="104">
        <v>1</v>
      </c>
      <c r="U34" s="87"/>
      <c r="V34" s="88"/>
      <c r="W34" s="56" t="str">
        <f t="shared" si="3"/>
        <v>4</v>
      </c>
      <c r="X34" s="74">
        <f t="shared" si="0"/>
        <v>0.5</v>
      </c>
      <c r="Y34" s="57">
        <f t="shared" si="1"/>
        <v>0.5</v>
      </c>
      <c r="Z34" s="57">
        <f t="shared" si="2"/>
        <v>4.165E-2</v>
      </c>
      <c r="AA34" s="61" t="s">
        <v>301</v>
      </c>
      <c r="AB34" s="61"/>
      <c r="AC34" s="61"/>
      <c r="AD34" s="61" t="s">
        <v>302</v>
      </c>
      <c r="AE34" s="60" t="s">
        <v>50</v>
      </c>
      <c r="AF34" s="61" t="s">
        <v>160</v>
      </c>
      <c r="AG34" s="48" t="s">
        <v>303</v>
      </c>
      <c r="AH34" s="64" t="s">
        <v>158</v>
      </c>
      <c r="AI34" s="64" t="s">
        <v>158</v>
      </c>
      <c r="AJ34" s="61" t="s">
        <v>304</v>
      </c>
      <c r="AK34" s="60" t="s">
        <v>50</v>
      </c>
      <c r="AL34" s="60" t="s">
        <v>160</v>
      </c>
    </row>
    <row r="35" spans="1:38" ht="127.5" customHeight="1" x14ac:dyDescent="0.25">
      <c r="A35" s="47">
        <v>30</v>
      </c>
      <c r="B35" s="50" t="s">
        <v>80</v>
      </c>
      <c r="C35" s="50" t="s">
        <v>297</v>
      </c>
      <c r="D35" s="50" t="s">
        <v>298</v>
      </c>
      <c r="E35" s="50" t="s">
        <v>65</v>
      </c>
      <c r="F35" s="50" t="s">
        <v>83</v>
      </c>
      <c r="G35" s="50" t="s">
        <v>42</v>
      </c>
      <c r="H35" s="50" t="s">
        <v>305</v>
      </c>
      <c r="I35" s="50" t="s">
        <v>86</v>
      </c>
      <c r="J35" s="50" t="s">
        <v>45</v>
      </c>
      <c r="K35" s="50" t="s">
        <v>306</v>
      </c>
      <c r="L35" s="103">
        <v>8.3299999999999999E-2</v>
      </c>
      <c r="M35" s="51">
        <v>1</v>
      </c>
      <c r="N35" s="51">
        <v>1</v>
      </c>
      <c r="O35" s="51">
        <v>1</v>
      </c>
      <c r="P35" s="51">
        <v>1</v>
      </c>
      <c r="Q35" s="51">
        <v>1</v>
      </c>
      <c r="R35" s="47" t="s">
        <v>156</v>
      </c>
      <c r="S35" s="105">
        <v>1</v>
      </c>
      <c r="T35" s="105">
        <v>1</v>
      </c>
      <c r="U35" s="87"/>
      <c r="V35" s="88"/>
      <c r="W35" s="56" t="str">
        <f t="shared" si="3"/>
        <v>4</v>
      </c>
      <c r="X35" s="74">
        <f t="shared" si="0"/>
        <v>0.5</v>
      </c>
      <c r="Y35" s="57">
        <f t="shared" si="1"/>
        <v>0.5</v>
      </c>
      <c r="Z35" s="57">
        <f t="shared" si="2"/>
        <v>4.165E-2</v>
      </c>
      <c r="AA35" s="61" t="s">
        <v>307</v>
      </c>
      <c r="AB35" s="64" t="s">
        <v>100</v>
      </c>
      <c r="AC35" s="64" t="s">
        <v>100</v>
      </c>
      <c r="AD35" s="61" t="s">
        <v>308</v>
      </c>
      <c r="AE35" s="60" t="s">
        <v>50</v>
      </c>
      <c r="AF35" s="61" t="s">
        <v>160</v>
      </c>
      <c r="AG35" s="48" t="s">
        <v>309</v>
      </c>
      <c r="AH35" s="64" t="s">
        <v>158</v>
      </c>
      <c r="AI35" s="64" t="s">
        <v>158</v>
      </c>
      <c r="AJ35" s="61" t="s">
        <v>304</v>
      </c>
      <c r="AK35" s="60" t="s">
        <v>50</v>
      </c>
      <c r="AL35" s="60" t="s">
        <v>160</v>
      </c>
    </row>
    <row r="36" spans="1:38" ht="91.5" customHeight="1" x14ac:dyDescent="0.25">
      <c r="A36" s="47">
        <v>31</v>
      </c>
      <c r="B36" s="50" t="s">
        <v>80</v>
      </c>
      <c r="C36" s="50" t="s">
        <v>297</v>
      </c>
      <c r="D36" s="50" t="s">
        <v>298</v>
      </c>
      <c r="E36" s="50" t="s">
        <v>65</v>
      </c>
      <c r="F36" s="50" t="s">
        <v>83</v>
      </c>
      <c r="G36" s="50" t="s">
        <v>179</v>
      </c>
      <c r="H36" s="50" t="s">
        <v>310</v>
      </c>
      <c r="I36" s="50" t="s">
        <v>44</v>
      </c>
      <c r="J36" s="50" t="s">
        <v>45</v>
      </c>
      <c r="K36" s="50" t="s">
        <v>46</v>
      </c>
      <c r="L36" s="103">
        <v>8.3299999999999999E-2</v>
      </c>
      <c r="M36" s="50">
        <v>1</v>
      </c>
      <c r="N36" s="50">
        <v>1</v>
      </c>
      <c r="O36" s="50">
        <v>2</v>
      </c>
      <c r="P36" s="50">
        <v>1</v>
      </c>
      <c r="Q36" s="47">
        <f>SUBTOTAL(9,M36:P36)</f>
        <v>5</v>
      </c>
      <c r="R36" s="47" t="s">
        <v>47</v>
      </c>
      <c r="S36" s="106">
        <v>1</v>
      </c>
      <c r="T36" s="106">
        <v>1</v>
      </c>
      <c r="U36" s="87"/>
      <c r="V36" s="88"/>
      <c r="W36" s="56" t="str">
        <f>IF(R36="Constante","4",IF(R36="Demanda","4","0"))</f>
        <v>0</v>
      </c>
      <c r="X36" s="52">
        <f t="shared" si="0"/>
        <v>2</v>
      </c>
      <c r="Y36" s="57">
        <f t="shared" si="1"/>
        <v>0.4</v>
      </c>
      <c r="Z36" s="57">
        <f t="shared" si="2"/>
        <v>3.3320000000000002E-2</v>
      </c>
      <c r="AA36" s="61" t="s">
        <v>311</v>
      </c>
      <c r="AB36" s="64" t="s">
        <v>100</v>
      </c>
      <c r="AC36" s="64" t="s">
        <v>100</v>
      </c>
      <c r="AD36" s="61" t="s">
        <v>312</v>
      </c>
      <c r="AE36" s="60" t="s">
        <v>50</v>
      </c>
      <c r="AF36" s="61" t="s">
        <v>160</v>
      </c>
      <c r="AG36" s="61" t="s">
        <v>313</v>
      </c>
      <c r="AH36" s="64" t="s">
        <v>100</v>
      </c>
      <c r="AI36" s="64" t="s">
        <v>100</v>
      </c>
      <c r="AJ36" s="61" t="s">
        <v>314</v>
      </c>
      <c r="AK36" s="60" t="s">
        <v>50</v>
      </c>
      <c r="AL36" s="60" t="s">
        <v>160</v>
      </c>
    </row>
    <row r="37" spans="1:38" ht="96.75" customHeight="1" x14ac:dyDescent="0.25">
      <c r="A37" s="47">
        <v>32</v>
      </c>
      <c r="B37" s="50" t="s">
        <v>80</v>
      </c>
      <c r="C37" s="50" t="s">
        <v>297</v>
      </c>
      <c r="D37" s="50" t="s">
        <v>298</v>
      </c>
      <c r="E37" s="50" t="s">
        <v>65</v>
      </c>
      <c r="F37" s="50" t="s">
        <v>83</v>
      </c>
      <c r="G37" s="50" t="s">
        <v>42</v>
      </c>
      <c r="H37" s="50" t="s">
        <v>315</v>
      </c>
      <c r="I37" s="50" t="s">
        <v>44</v>
      </c>
      <c r="J37" s="50" t="s">
        <v>45</v>
      </c>
      <c r="K37" s="50" t="s">
        <v>46</v>
      </c>
      <c r="L37" s="103">
        <v>8.3299999999999999E-2</v>
      </c>
      <c r="M37" s="50">
        <v>1</v>
      </c>
      <c r="N37" s="50">
        <v>1</v>
      </c>
      <c r="O37" s="50">
        <v>1</v>
      </c>
      <c r="P37" s="50">
        <v>1</v>
      </c>
      <c r="Q37" s="47">
        <f>SUBTOTAL(9,M37:P37)</f>
        <v>4</v>
      </c>
      <c r="R37" s="47" t="s">
        <v>47</v>
      </c>
      <c r="S37" s="106">
        <v>1</v>
      </c>
      <c r="T37" s="106">
        <v>1</v>
      </c>
      <c r="U37" s="107"/>
      <c r="V37" s="64"/>
      <c r="W37" s="108" t="str">
        <f t="shared" si="3"/>
        <v>0</v>
      </c>
      <c r="X37" s="109">
        <f t="shared" si="0"/>
        <v>2</v>
      </c>
      <c r="Y37" s="110">
        <f t="shared" si="1"/>
        <v>0.5</v>
      </c>
      <c r="Z37" s="110">
        <f t="shared" si="2"/>
        <v>4.165E-2</v>
      </c>
      <c r="AA37" s="61" t="s">
        <v>316</v>
      </c>
      <c r="AB37" s="64" t="s">
        <v>100</v>
      </c>
      <c r="AC37" s="64" t="s">
        <v>100</v>
      </c>
      <c r="AD37" s="61" t="s">
        <v>317</v>
      </c>
      <c r="AE37" s="60" t="s">
        <v>50</v>
      </c>
      <c r="AF37" s="61" t="s">
        <v>160</v>
      </c>
      <c r="AG37" s="61" t="s">
        <v>318</v>
      </c>
      <c r="AH37" s="64" t="s">
        <v>100</v>
      </c>
      <c r="AI37" s="64" t="s">
        <v>100</v>
      </c>
      <c r="AJ37" s="61" t="s">
        <v>317</v>
      </c>
      <c r="AK37" s="60" t="s">
        <v>50</v>
      </c>
      <c r="AL37" s="60" t="s">
        <v>160</v>
      </c>
    </row>
    <row r="38" spans="1:38" ht="71.099999999999994" customHeight="1" x14ac:dyDescent="0.25">
      <c r="A38" s="47">
        <v>33</v>
      </c>
      <c r="B38" s="50" t="s">
        <v>80</v>
      </c>
      <c r="C38" s="50" t="s">
        <v>297</v>
      </c>
      <c r="D38" s="50" t="s">
        <v>298</v>
      </c>
      <c r="E38" s="50" t="s">
        <v>65</v>
      </c>
      <c r="F38" s="50" t="s">
        <v>83</v>
      </c>
      <c r="G38" s="50" t="s">
        <v>231</v>
      </c>
      <c r="H38" s="50" t="s">
        <v>319</v>
      </c>
      <c r="I38" s="50" t="s">
        <v>86</v>
      </c>
      <c r="J38" s="50" t="s">
        <v>45</v>
      </c>
      <c r="K38" s="50" t="s">
        <v>320</v>
      </c>
      <c r="L38" s="103">
        <v>8.4000000000000005E-2</v>
      </c>
      <c r="M38" s="50">
        <v>0</v>
      </c>
      <c r="N38" s="50">
        <v>0</v>
      </c>
      <c r="O38" s="51">
        <v>1</v>
      </c>
      <c r="P38" s="50">
        <v>0</v>
      </c>
      <c r="Q38" s="111">
        <f>SUBTOTAL(9,M38:P38)</f>
        <v>1</v>
      </c>
      <c r="R38" s="47" t="s">
        <v>47</v>
      </c>
      <c r="S38" s="53">
        <v>0</v>
      </c>
      <c r="T38" s="53">
        <v>0</v>
      </c>
      <c r="U38" s="87"/>
      <c r="V38" s="88"/>
      <c r="W38" s="56" t="str">
        <f t="shared" si="3"/>
        <v>0</v>
      </c>
      <c r="X38" s="52">
        <f t="shared" si="0"/>
        <v>0</v>
      </c>
      <c r="Y38" s="57">
        <f t="shared" si="1"/>
        <v>0</v>
      </c>
      <c r="Z38" s="57">
        <f t="shared" si="2"/>
        <v>0</v>
      </c>
      <c r="AA38" s="64" t="s">
        <v>321</v>
      </c>
      <c r="AB38" s="64" t="s">
        <v>100</v>
      </c>
      <c r="AC38" s="64" t="s">
        <v>100</v>
      </c>
      <c r="AD38" s="64"/>
      <c r="AE38" s="60" t="s">
        <v>50</v>
      </c>
      <c r="AF38" s="61" t="s">
        <v>51</v>
      </c>
      <c r="AG38" s="61" t="s">
        <v>322</v>
      </c>
      <c r="AH38" s="64" t="s">
        <v>100</v>
      </c>
      <c r="AI38" s="64" t="s">
        <v>100</v>
      </c>
      <c r="AJ38" s="61" t="s">
        <v>323</v>
      </c>
      <c r="AK38" s="60" t="s">
        <v>50</v>
      </c>
      <c r="AL38" s="60" t="s">
        <v>51</v>
      </c>
    </row>
    <row r="39" spans="1:38" ht="69.95" customHeight="1" x14ac:dyDescent="0.25">
      <c r="A39" s="47">
        <v>34</v>
      </c>
      <c r="B39" s="50" t="s">
        <v>80</v>
      </c>
      <c r="C39" s="50" t="s">
        <v>297</v>
      </c>
      <c r="D39" s="50" t="s">
        <v>298</v>
      </c>
      <c r="E39" s="50" t="s">
        <v>65</v>
      </c>
      <c r="F39" s="50" t="s">
        <v>83</v>
      </c>
      <c r="G39" s="50" t="s">
        <v>42</v>
      </c>
      <c r="H39" s="50" t="s">
        <v>324</v>
      </c>
      <c r="I39" s="50" t="s">
        <v>44</v>
      </c>
      <c r="J39" s="50" t="s">
        <v>45</v>
      </c>
      <c r="K39" s="50" t="s">
        <v>46</v>
      </c>
      <c r="L39" s="103">
        <v>8.3299999999999999E-2</v>
      </c>
      <c r="M39" s="50">
        <v>1</v>
      </c>
      <c r="N39" s="50">
        <v>1</v>
      </c>
      <c r="O39" s="50">
        <v>1</v>
      </c>
      <c r="P39" s="50">
        <v>1</v>
      </c>
      <c r="Q39" s="47">
        <f>SUBTOTAL(9,M39:P39)</f>
        <v>4</v>
      </c>
      <c r="R39" s="47" t="s">
        <v>47</v>
      </c>
      <c r="S39" s="106">
        <v>1</v>
      </c>
      <c r="T39" s="106">
        <v>1</v>
      </c>
      <c r="U39" s="87"/>
      <c r="V39" s="88"/>
      <c r="W39" s="56" t="str">
        <f t="shared" si="3"/>
        <v>0</v>
      </c>
      <c r="X39" s="52">
        <f t="shared" si="0"/>
        <v>2</v>
      </c>
      <c r="Y39" s="57">
        <f t="shared" si="1"/>
        <v>0.5</v>
      </c>
      <c r="Z39" s="57">
        <f t="shared" si="2"/>
        <v>4.165E-2</v>
      </c>
      <c r="AA39" s="61" t="s">
        <v>325</v>
      </c>
      <c r="AB39" s="64" t="s">
        <v>100</v>
      </c>
      <c r="AC39" s="64" t="s">
        <v>100</v>
      </c>
      <c r="AD39" s="61" t="s">
        <v>326</v>
      </c>
      <c r="AE39" s="60" t="s">
        <v>50</v>
      </c>
      <c r="AF39" s="61" t="s">
        <v>160</v>
      </c>
      <c r="AG39" s="61" t="s">
        <v>327</v>
      </c>
      <c r="AH39" s="64" t="s">
        <v>100</v>
      </c>
      <c r="AI39" s="64" t="s">
        <v>100</v>
      </c>
      <c r="AJ39" s="61" t="s">
        <v>328</v>
      </c>
      <c r="AK39" s="60" t="s">
        <v>50</v>
      </c>
      <c r="AL39" s="60" t="s">
        <v>160</v>
      </c>
    </row>
    <row r="40" spans="1:38" ht="96.75" customHeight="1" x14ac:dyDescent="0.25">
      <c r="A40" s="47">
        <v>35</v>
      </c>
      <c r="B40" s="50" t="s">
        <v>80</v>
      </c>
      <c r="C40" s="50" t="s">
        <v>297</v>
      </c>
      <c r="D40" s="50" t="s">
        <v>298</v>
      </c>
      <c r="E40" s="50" t="s">
        <v>65</v>
      </c>
      <c r="F40" s="50" t="s">
        <v>83</v>
      </c>
      <c r="G40" s="50" t="s">
        <v>231</v>
      </c>
      <c r="H40" s="50" t="s">
        <v>329</v>
      </c>
      <c r="I40" s="50" t="s">
        <v>86</v>
      </c>
      <c r="J40" s="50" t="s">
        <v>45</v>
      </c>
      <c r="K40" s="50" t="s">
        <v>330</v>
      </c>
      <c r="L40" s="103">
        <v>8.3299999999999999E-2</v>
      </c>
      <c r="M40" s="51">
        <v>1</v>
      </c>
      <c r="N40" s="51">
        <v>1</v>
      </c>
      <c r="O40" s="51">
        <v>1</v>
      </c>
      <c r="P40" s="51">
        <v>1</v>
      </c>
      <c r="Q40" s="51">
        <v>1</v>
      </c>
      <c r="R40" s="47" t="s">
        <v>88</v>
      </c>
      <c r="S40" s="90">
        <v>1</v>
      </c>
      <c r="T40" s="90">
        <v>1</v>
      </c>
      <c r="U40" s="87"/>
      <c r="V40" s="88"/>
      <c r="W40" s="56" t="str">
        <f t="shared" si="3"/>
        <v>4</v>
      </c>
      <c r="X40" s="74">
        <f t="shared" si="0"/>
        <v>0.5</v>
      </c>
      <c r="Y40" s="57">
        <f t="shared" si="1"/>
        <v>0.5</v>
      </c>
      <c r="Z40" s="57">
        <f t="shared" si="2"/>
        <v>4.165E-2</v>
      </c>
      <c r="AA40" s="61" t="s">
        <v>331</v>
      </c>
      <c r="AB40" s="64" t="s">
        <v>158</v>
      </c>
      <c r="AC40" s="64" t="s">
        <v>158</v>
      </c>
      <c r="AD40" s="61" t="s">
        <v>332</v>
      </c>
      <c r="AE40" s="60" t="s">
        <v>50</v>
      </c>
      <c r="AF40" s="61" t="s">
        <v>160</v>
      </c>
      <c r="AG40" s="61" t="s">
        <v>333</v>
      </c>
      <c r="AH40" s="64" t="s">
        <v>100</v>
      </c>
      <c r="AI40" s="64" t="s">
        <v>100</v>
      </c>
      <c r="AJ40" s="61" t="s">
        <v>332</v>
      </c>
      <c r="AK40" s="60" t="s">
        <v>50</v>
      </c>
      <c r="AL40" s="60" t="s">
        <v>160</v>
      </c>
    </row>
    <row r="41" spans="1:38" ht="63" customHeight="1" x14ac:dyDescent="0.25">
      <c r="A41" s="47">
        <v>36</v>
      </c>
      <c r="B41" s="50" t="s">
        <v>80</v>
      </c>
      <c r="C41" s="50" t="s">
        <v>297</v>
      </c>
      <c r="D41" s="50" t="s">
        <v>298</v>
      </c>
      <c r="E41" s="50" t="s">
        <v>65</v>
      </c>
      <c r="F41" s="50" t="s">
        <v>83</v>
      </c>
      <c r="G41" s="50" t="s">
        <v>42</v>
      </c>
      <c r="H41" s="50" t="s">
        <v>334</v>
      </c>
      <c r="I41" s="50" t="s">
        <v>44</v>
      </c>
      <c r="J41" s="50" t="s">
        <v>45</v>
      </c>
      <c r="K41" s="50" t="s">
        <v>46</v>
      </c>
      <c r="L41" s="103">
        <v>8.3299999999999999E-2</v>
      </c>
      <c r="M41" s="50">
        <v>1</v>
      </c>
      <c r="N41" s="50">
        <v>1</v>
      </c>
      <c r="O41" s="50">
        <v>1</v>
      </c>
      <c r="P41" s="50">
        <v>1</v>
      </c>
      <c r="Q41" s="47">
        <f>SUBTOTAL(9,M41:P41)</f>
        <v>4</v>
      </c>
      <c r="R41" s="47" t="s">
        <v>47</v>
      </c>
      <c r="S41" s="106">
        <v>1</v>
      </c>
      <c r="T41" s="106">
        <v>1</v>
      </c>
      <c r="U41" s="87"/>
      <c r="V41" s="88"/>
      <c r="W41" s="56" t="str">
        <f>IF(R41="Constante","4",IF(R41="Demanda","4","0"))</f>
        <v>0</v>
      </c>
      <c r="X41" s="52">
        <f>IF(R41="sumatoria",(S41+T41+U41+V41),(S41+T41+U41+V41)/W41)</f>
        <v>2</v>
      </c>
      <c r="Y41" s="57">
        <f t="shared" si="1"/>
        <v>0.5</v>
      </c>
      <c r="Z41" s="57">
        <f t="shared" si="2"/>
        <v>4.165E-2</v>
      </c>
      <c r="AA41" s="61" t="s">
        <v>335</v>
      </c>
      <c r="AB41" s="64" t="s">
        <v>100</v>
      </c>
      <c r="AC41" s="64" t="s">
        <v>100</v>
      </c>
      <c r="AD41" s="61" t="s">
        <v>336</v>
      </c>
      <c r="AE41" s="60" t="s">
        <v>50</v>
      </c>
      <c r="AF41" s="61" t="s">
        <v>160</v>
      </c>
      <c r="AG41" s="61" t="s">
        <v>337</v>
      </c>
      <c r="AH41" s="64" t="s">
        <v>100</v>
      </c>
      <c r="AI41" s="64" t="s">
        <v>100</v>
      </c>
      <c r="AJ41" s="61" t="s">
        <v>336</v>
      </c>
      <c r="AK41" s="60" t="s">
        <v>50</v>
      </c>
      <c r="AL41" s="60" t="s">
        <v>160</v>
      </c>
    </row>
    <row r="42" spans="1:38" ht="171.75" customHeight="1" x14ac:dyDescent="0.25">
      <c r="A42" s="47">
        <v>37</v>
      </c>
      <c r="B42" s="50" t="s">
        <v>80</v>
      </c>
      <c r="C42" s="50" t="s">
        <v>297</v>
      </c>
      <c r="D42" s="50" t="s">
        <v>298</v>
      </c>
      <c r="E42" s="50" t="s">
        <v>65</v>
      </c>
      <c r="F42" s="50" t="s">
        <v>83</v>
      </c>
      <c r="G42" s="50" t="s">
        <v>231</v>
      </c>
      <c r="H42" s="50" t="s">
        <v>338</v>
      </c>
      <c r="I42" s="50" t="s">
        <v>86</v>
      </c>
      <c r="J42" s="50" t="s">
        <v>45</v>
      </c>
      <c r="K42" s="50" t="s">
        <v>339</v>
      </c>
      <c r="L42" s="103">
        <v>8.3299999999999999E-2</v>
      </c>
      <c r="M42" s="51">
        <v>1</v>
      </c>
      <c r="N42" s="51">
        <v>1</v>
      </c>
      <c r="O42" s="51">
        <v>1</v>
      </c>
      <c r="P42" s="51">
        <v>1</v>
      </c>
      <c r="Q42" s="51">
        <v>1</v>
      </c>
      <c r="R42" s="47" t="s">
        <v>88</v>
      </c>
      <c r="S42" s="90">
        <v>1</v>
      </c>
      <c r="T42" s="105">
        <v>1</v>
      </c>
      <c r="U42" s="87"/>
      <c r="V42" s="88"/>
      <c r="W42" s="56" t="str">
        <f t="shared" si="3"/>
        <v>4</v>
      </c>
      <c r="X42" s="74">
        <f t="shared" si="0"/>
        <v>0.5</v>
      </c>
      <c r="Y42" s="57">
        <f t="shared" si="1"/>
        <v>0.5</v>
      </c>
      <c r="Z42" s="57">
        <f t="shared" si="2"/>
        <v>4.165E-2</v>
      </c>
      <c r="AA42" s="61" t="s">
        <v>340</v>
      </c>
      <c r="AB42" s="64" t="s">
        <v>100</v>
      </c>
      <c r="AC42" s="64" t="s">
        <v>100</v>
      </c>
      <c r="AD42" s="61" t="s">
        <v>341</v>
      </c>
      <c r="AE42" s="60" t="s">
        <v>50</v>
      </c>
      <c r="AF42" s="61" t="s">
        <v>160</v>
      </c>
      <c r="AG42" s="61" t="s">
        <v>342</v>
      </c>
      <c r="AH42" s="64" t="s">
        <v>100</v>
      </c>
      <c r="AI42" s="64" t="s">
        <v>100</v>
      </c>
      <c r="AJ42" s="61" t="s">
        <v>343</v>
      </c>
      <c r="AK42" s="60" t="s">
        <v>50</v>
      </c>
      <c r="AL42" s="60" t="s">
        <v>160</v>
      </c>
    </row>
    <row r="43" spans="1:38" ht="81.75" customHeight="1" x14ac:dyDescent="0.25">
      <c r="A43" s="47">
        <v>38</v>
      </c>
      <c r="B43" s="50" t="s">
        <v>80</v>
      </c>
      <c r="C43" s="50" t="s">
        <v>297</v>
      </c>
      <c r="D43" s="50" t="s">
        <v>298</v>
      </c>
      <c r="E43" s="50" t="s">
        <v>65</v>
      </c>
      <c r="F43" s="50" t="s">
        <v>83</v>
      </c>
      <c r="G43" s="50" t="s">
        <v>344</v>
      </c>
      <c r="H43" s="50" t="s">
        <v>345</v>
      </c>
      <c r="I43" s="50" t="s">
        <v>44</v>
      </c>
      <c r="J43" s="50" t="s">
        <v>45</v>
      </c>
      <c r="K43" s="50" t="s">
        <v>46</v>
      </c>
      <c r="L43" s="103">
        <v>8.3299999999999999E-2</v>
      </c>
      <c r="M43" s="50">
        <v>2</v>
      </c>
      <c r="N43" s="50">
        <v>3</v>
      </c>
      <c r="O43" s="50">
        <v>3</v>
      </c>
      <c r="P43" s="50">
        <v>3</v>
      </c>
      <c r="Q43" s="47">
        <f>SUBTOTAL(9,M43:P43)</f>
        <v>11</v>
      </c>
      <c r="R43" s="47" t="s">
        <v>47</v>
      </c>
      <c r="S43" s="106">
        <v>2</v>
      </c>
      <c r="T43" s="106">
        <v>3</v>
      </c>
      <c r="U43" s="106"/>
      <c r="V43" s="88"/>
      <c r="W43" s="56" t="str">
        <f t="shared" si="3"/>
        <v>0</v>
      </c>
      <c r="X43" s="74">
        <f t="shared" si="0"/>
        <v>5</v>
      </c>
      <c r="Y43" s="57">
        <f t="shared" si="1"/>
        <v>0.45454545454545453</v>
      </c>
      <c r="Z43" s="57">
        <f t="shared" si="2"/>
        <v>3.7863636363636363E-2</v>
      </c>
      <c r="AA43" s="61" t="s">
        <v>346</v>
      </c>
      <c r="AB43" s="64" t="s">
        <v>100</v>
      </c>
      <c r="AC43" s="64" t="s">
        <v>100</v>
      </c>
      <c r="AD43" s="61" t="s">
        <v>347</v>
      </c>
      <c r="AE43" s="60" t="s">
        <v>50</v>
      </c>
      <c r="AF43" s="61" t="s">
        <v>160</v>
      </c>
      <c r="AG43" s="61" t="s">
        <v>348</v>
      </c>
      <c r="AH43" s="64" t="s">
        <v>100</v>
      </c>
      <c r="AI43" s="64" t="s">
        <v>100</v>
      </c>
      <c r="AJ43" s="61" t="s">
        <v>349</v>
      </c>
      <c r="AK43" s="60" t="s">
        <v>50</v>
      </c>
      <c r="AL43" s="60" t="s">
        <v>160</v>
      </c>
    </row>
    <row r="44" spans="1:38" ht="128.25" x14ac:dyDescent="0.25">
      <c r="A44" s="47">
        <v>39</v>
      </c>
      <c r="B44" s="50" t="s">
        <v>80</v>
      </c>
      <c r="C44" s="50" t="s">
        <v>297</v>
      </c>
      <c r="D44" s="50" t="s">
        <v>350</v>
      </c>
      <c r="E44" s="50" t="s">
        <v>65</v>
      </c>
      <c r="F44" s="50" t="s">
        <v>83</v>
      </c>
      <c r="G44" s="50" t="s">
        <v>351</v>
      </c>
      <c r="H44" s="50" t="s">
        <v>352</v>
      </c>
      <c r="I44" s="50" t="s">
        <v>86</v>
      </c>
      <c r="J44" s="50" t="s">
        <v>45</v>
      </c>
      <c r="K44" s="50" t="s">
        <v>353</v>
      </c>
      <c r="L44" s="103">
        <v>8.3000000000000004E-2</v>
      </c>
      <c r="M44" s="51">
        <v>1</v>
      </c>
      <c r="N44" s="51">
        <v>1</v>
      </c>
      <c r="O44" s="51">
        <v>1</v>
      </c>
      <c r="P44" s="51">
        <v>1</v>
      </c>
      <c r="Q44" s="51">
        <v>1</v>
      </c>
      <c r="R44" s="47" t="s">
        <v>156</v>
      </c>
      <c r="S44" s="105">
        <v>1</v>
      </c>
      <c r="T44" s="105">
        <v>1</v>
      </c>
      <c r="U44" s="87"/>
      <c r="V44" s="88"/>
      <c r="W44" s="56" t="str">
        <f t="shared" si="3"/>
        <v>4</v>
      </c>
      <c r="X44" s="74">
        <f t="shared" si="0"/>
        <v>0.5</v>
      </c>
      <c r="Y44" s="57">
        <f t="shared" si="1"/>
        <v>0.5</v>
      </c>
      <c r="Z44" s="57">
        <f t="shared" si="2"/>
        <v>4.1500000000000002E-2</v>
      </c>
      <c r="AA44" s="61" t="s">
        <v>354</v>
      </c>
      <c r="AB44" s="64" t="s">
        <v>100</v>
      </c>
      <c r="AC44" s="64" t="s">
        <v>100</v>
      </c>
      <c r="AD44" s="64" t="s">
        <v>355</v>
      </c>
      <c r="AE44" s="60" t="s">
        <v>50</v>
      </c>
      <c r="AF44" s="61" t="s">
        <v>160</v>
      </c>
      <c r="AG44" s="61" t="s">
        <v>356</v>
      </c>
      <c r="AH44" s="64" t="s">
        <v>357</v>
      </c>
      <c r="AI44" s="64" t="s">
        <v>100</v>
      </c>
      <c r="AJ44" s="61" t="s">
        <v>358</v>
      </c>
      <c r="AK44" s="60" t="s">
        <v>50</v>
      </c>
      <c r="AL44" s="60" t="s">
        <v>160</v>
      </c>
    </row>
    <row r="45" spans="1:38" ht="78.75" customHeight="1" x14ac:dyDescent="0.25">
      <c r="A45" s="47">
        <v>40</v>
      </c>
      <c r="B45" s="50" t="s">
        <v>80</v>
      </c>
      <c r="C45" s="50" t="s">
        <v>297</v>
      </c>
      <c r="D45" s="50" t="s">
        <v>359</v>
      </c>
      <c r="E45" s="50" t="s">
        <v>65</v>
      </c>
      <c r="F45" s="50" t="s">
        <v>83</v>
      </c>
      <c r="G45" s="50" t="s">
        <v>231</v>
      </c>
      <c r="H45" s="50" t="s">
        <v>360</v>
      </c>
      <c r="I45" s="50" t="s">
        <v>86</v>
      </c>
      <c r="J45" s="50" t="s">
        <v>45</v>
      </c>
      <c r="K45" s="50" t="s">
        <v>361</v>
      </c>
      <c r="L45" s="103">
        <v>8.3299999999999999E-2</v>
      </c>
      <c r="M45" s="51">
        <v>1</v>
      </c>
      <c r="N45" s="51">
        <v>1</v>
      </c>
      <c r="O45" s="51">
        <v>1</v>
      </c>
      <c r="P45" s="51">
        <v>1</v>
      </c>
      <c r="Q45" s="51">
        <v>1</v>
      </c>
      <c r="R45" s="47" t="s">
        <v>156</v>
      </c>
      <c r="S45" s="105">
        <v>1</v>
      </c>
      <c r="T45" s="105">
        <v>1</v>
      </c>
      <c r="U45" s="88"/>
      <c r="V45" s="88"/>
      <c r="W45" s="56" t="str">
        <f t="shared" si="3"/>
        <v>4</v>
      </c>
      <c r="X45" s="74">
        <f t="shared" si="0"/>
        <v>0.5</v>
      </c>
      <c r="Y45" s="57">
        <f t="shared" si="1"/>
        <v>0.5</v>
      </c>
      <c r="Z45" s="57">
        <f t="shared" si="2"/>
        <v>4.165E-2</v>
      </c>
      <c r="AA45" s="61" t="s">
        <v>362</v>
      </c>
      <c r="AB45" s="64" t="s">
        <v>100</v>
      </c>
      <c r="AC45" s="64" t="s">
        <v>100</v>
      </c>
      <c r="AD45" s="61" t="s">
        <v>363</v>
      </c>
      <c r="AE45" s="60" t="s">
        <v>50</v>
      </c>
      <c r="AF45" s="61" t="s">
        <v>160</v>
      </c>
      <c r="AG45" s="61" t="s">
        <v>364</v>
      </c>
      <c r="AH45" s="61" t="s">
        <v>365</v>
      </c>
      <c r="AI45" s="61" t="s">
        <v>366</v>
      </c>
      <c r="AJ45" s="61" t="s">
        <v>367</v>
      </c>
      <c r="AK45" s="60" t="s">
        <v>50</v>
      </c>
      <c r="AL45" s="60" t="s">
        <v>160</v>
      </c>
    </row>
    <row r="46" spans="1:38" ht="194.25" customHeight="1" x14ac:dyDescent="0.25">
      <c r="A46" s="47">
        <v>41</v>
      </c>
      <c r="B46" s="50" t="s">
        <v>95</v>
      </c>
      <c r="C46" s="50" t="s">
        <v>368</v>
      </c>
      <c r="D46" s="50" t="s">
        <v>369</v>
      </c>
      <c r="E46" s="50" t="s">
        <v>65</v>
      </c>
      <c r="F46" s="50" t="s">
        <v>83</v>
      </c>
      <c r="G46" s="50" t="s">
        <v>370</v>
      </c>
      <c r="H46" s="50" t="s">
        <v>371</v>
      </c>
      <c r="I46" s="50" t="s">
        <v>44</v>
      </c>
      <c r="J46" s="50" t="s">
        <v>45</v>
      </c>
      <c r="K46" s="50" t="s">
        <v>46</v>
      </c>
      <c r="L46" s="51">
        <v>0.84</v>
      </c>
      <c r="M46" s="80">
        <v>1</v>
      </c>
      <c r="N46" s="80">
        <v>1</v>
      </c>
      <c r="O46" s="80">
        <v>1</v>
      </c>
      <c r="P46" s="80">
        <v>1</v>
      </c>
      <c r="Q46" s="80">
        <f>SUBTOTAL(9,M46:P46)</f>
        <v>4</v>
      </c>
      <c r="R46" s="47" t="s">
        <v>47</v>
      </c>
      <c r="S46" s="112">
        <v>1</v>
      </c>
      <c r="T46" s="112">
        <v>1</v>
      </c>
      <c r="U46" s="87"/>
      <c r="V46" s="88"/>
      <c r="W46" s="56" t="str">
        <f>IF(R46="Constante","3",IF(R46="Demanda","3","0"))</f>
        <v>0</v>
      </c>
      <c r="X46" s="74">
        <v>0.21</v>
      </c>
      <c r="Y46" s="57">
        <f t="shared" si="1"/>
        <v>5.2499999999999998E-2</v>
      </c>
      <c r="Z46" s="57">
        <f t="shared" si="2"/>
        <v>4.4099999999999993E-2</v>
      </c>
      <c r="AA46" s="113" t="s">
        <v>372</v>
      </c>
      <c r="AB46" s="64" t="s">
        <v>100</v>
      </c>
      <c r="AC46" s="64" t="s">
        <v>100</v>
      </c>
      <c r="AD46" s="114" t="s">
        <v>373</v>
      </c>
      <c r="AE46" s="60" t="s">
        <v>50</v>
      </c>
      <c r="AF46" s="61" t="s">
        <v>374</v>
      </c>
      <c r="AG46" s="48" t="s">
        <v>375</v>
      </c>
      <c r="AH46" s="64" t="s">
        <v>100</v>
      </c>
      <c r="AI46" s="64" t="s">
        <v>100</v>
      </c>
      <c r="AJ46" s="114" t="s">
        <v>373</v>
      </c>
      <c r="AK46" s="60" t="s">
        <v>50</v>
      </c>
      <c r="AL46" s="60" t="s">
        <v>160</v>
      </c>
    </row>
    <row r="47" spans="1:38" ht="77.25" customHeight="1" x14ac:dyDescent="0.25">
      <c r="A47" s="47">
        <v>42</v>
      </c>
      <c r="B47" s="50" t="s">
        <v>95</v>
      </c>
      <c r="C47" s="50" t="s">
        <v>368</v>
      </c>
      <c r="D47" s="50" t="s">
        <v>369</v>
      </c>
      <c r="E47" s="50" t="s">
        <v>65</v>
      </c>
      <c r="F47" s="50" t="s">
        <v>83</v>
      </c>
      <c r="G47" s="50" t="s">
        <v>376</v>
      </c>
      <c r="H47" s="50" t="s">
        <v>377</v>
      </c>
      <c r="I47" s="50" t="s">
        <v>44</v>
      </c>
      <c r="J47" s="50" t="s">
        <v>45</v>
      </c>
      <c r="K47" s="50" t="s">
        <v>46</v>
      </c>
      <c r="L47" s="51">
        <v>0.16</v>
      </c>
      <c r="M47" s="80">
        <v>1</v>
      </c>
      <c r="N47" s="80">
        <v>1</v>
      </c>
      <c r="O47" s="80">
        <v>1</v>
      </c>
      <c r="P47" s="80">
        <v>2</v>
      </c>
      <c r="Q47" s="80">
        <f>SUBTOTAL(9,M47:P47)</f>
        <v>5</v>
      </c>
      <c r="R47" s="47" t="s">
        <v>47</v>
      </c>
      <c r="S47" s="112">
        <v>1</v>
      </c>
      <c r="T47" s="112">
        <v>1</v>
      </c>
      <c r="U47" s="87"/>
      <c r="V47" s="87"/>
      <c r="W47" s="56" t="str">
        <f>IF(R47="Constante","4",IF(R47="Demanda","4","0"))</f>
        <v>0</v>
      </c>
      <c r="X47" s="74">
        <v>0.2</v>
      </c>
      <c r="Y47" s="57">
        <f t="shared" si="1"/>
        <v>0.04</v>
      </c>
      <c r="Z47" s="57">
        <f t="shared" si="2"/>
        <v>6.4000000000000003E-3</v>
      </c>
      <c r="AA47" s="115" t="s">
        <v>378</v>
      </c>
      <c r="AB47" s="64"/>
      <c r="AC47" s="64"/>
      <c r="AD47" s="114" t="s">
        <v>373</v>
      </c>
      <c r="AE47" s="60" t="s">
        <v>50</v>
      </c>
      <c r="AF47" s="61" t="s">
        <v>379</v>
      </c>
      <c r="AG47" s="116" t="s">
        <v>380</v>
      </c>
      <c r="AH47" s="64" t="s">
        <v>100</v>
      </c>
      <c r="AI47" s="64" t="s">
        <v>100</v>
      </c>
      <c r="AJ47" s="114" t="s">
        <v>373</v>
      </c>
      <c r="AK47" s="60" t="s">
        <v>50</v>
      </c>
      <c r="AL47" s="60" t="s">
        <v>160</v>
      </c>
    </row>
    <row r="48" spans="1:38" ht="148.5" customHeight="1" x14ac:dyDescent="0.25">
      <c r="A48" s="117">
        <v>43</v>
      </c>
      <c r="B48" s="118" t="s">
        <v>37</v>
      </c>
      <c r="C48" s="118" t="s">
        <v>381</v>
      </c>
      <c r="D48" s="118" t="s">
        <v>112</v>
      </c>
      <c r="E48" s="118" t="s">
        <v>65</v>
      </c>
      <c r="F48" s="119" t="s">
        <v>382</v>
      </c>
      <c r="G48" s="118" t="s">
        <v>96</v>
      </c>
      <c r="H48" s="118" t="s">
        <v>383</v>
      </c>
      <c r="I48" s="118" t="s">
        <v>44</v>
      </c>
      <c r="J48" s="118" t="s">
        <v>45</v>
      </c>
      <c r="K48" s="118" t="s">
        <v>46</v>
      </c>
      <c r="L48" s="120">
        <v>0.2</v>
      </c>
      <c r="M48" s="121">
        <v>0</v>
      </c>
      <c r="N48" s="121">
        <v>1</v>
      </c>
      <c r="O48" s="121">
        <v>0</v>
      </c>
      <c r="P48" s="122">
        <v>1</v>
      </c>
      <c r="Q48" s="123">
        <f>SUBTOTAL(9,M48:P48)</f>
        <v>2</v>
      </c>
      <c r="R48" s="117" t="s">
        <v>47</v>
      </c>
      <c r="S48" s="124">
        <v>0</v>
      </c>
      <c r="T48" s="124">
        <v>1</v>
      </c>
      <c r="U48" s="125"/>
      <c r="V48" s="126"/>
      <c r="W48" s="127" t="str">
        <f>IF(R48="Constante","3",IF(R48="Demanda","3","0"))</f>
        <v>0</v>
      </c>
      <c r="X48" s="128">
        <f t="shared" si="0"/>
        <v>1</v>
      </c>
      <c r="Y48" s="129">
        <f t="shared" si="1"/>
        <v>0.5</v>
      </c>
      <c r="Z48" s="129">
        <f t="shared" si="2"/>
        <v>0.1</v>
      </c>
      <c r="AA48" s="119" t="s">
        <v>384</v>
      </c>
      <c r="AB48" s="119"/>
      <c r="AC48" s="119"/>
      <c r="AD48" s="119" t="s">
        <v>385</v>
      </c>
      <c r="AE48" s="130" t="s">
        <v>50</v>
      </c>
      <c r="AF48" s="119" t="s">
        <v>51</v>
      </c>
      <c r="AG48" s="131" t="s">
        <v>386</v>
      </c>
      <c r="AH48" s="131" t="s">
        <v>387</v>
      </c>
      <c r="AI48" s="132"/>
      <c r="AJ48" s="119" t="s">
        <v>388</v>
      </c>
      <c r="AK48" s="60" t="s">
        <v>50</v>
      </c>
      <c r="AL48" s="60" t="s">
        <v>160</v>
      </c>
    </row>
    <row r="49" spans="1:38" s="64" customFormat="1" ht="136.5" customHeight="1" x14ac:dyDescent="0.25">
      <c r="A49" s="47">
        <v>44</v>
      </c>
      <c r="B49" s="50" t="s">
        <v>37</v>
      </c>
      <c r="C49" s="50" t="s">
        <v>381</v>
      </c>
      <c r="D49" s="50" t="s">
        <v>112</v>
      </c>
      <c r="E49" s="50" t="s">
        <v>65</v>
      </c>
      <c r="F49" s="61" t="s">
        <v>382</v>
      </c>
      <c r="G49" s="50" t="s">
        <v>122</v>
      </c>
      <c r="H49" s="50" t="s">
        <v>389</v>
      </c>
      <c r="I49" s="50" t="s">
        <v>44</v>
      </c>
      <c r="J49" s="50" t="s">
        <v>45</v>
      </c>
      <c r="K49" s="50" t="s">
        <v>46</v>
      </c>
      <c r="L49" s="51">
        <v>0.2</v>
      </c>
      <c r="M49" s="50">
        <v>3</v>
      </c>
      <c r="N49" s="50">
        <v>3</v>
      </c>
      <c r="O49" s="50">
        <v>3</v>
      </c>
      <c r="P49" s="50">
        <v>3</v>
      </c>
      <c r="Q49" s="47">
        <f t="shared" ref="Q49:Q55" si="4">SUBTOTAL(9,M49:P49)</f>
        <v>12</v>
      </c>
      <c r="R49" s="47" t="s">
        <v>47</v>
      </c>
      <c r="S49" s="133">
        <v>3</v>
      </c>
      <c r="T49" s="133">
        <v>3</v>
      </c>
      <c r="U49" s="87"/>
      <c r="V49" s="88"/>
      <c r="W49" s="56" t="str">
        <f>IF(R49="Constante","3",IF(R49="Demanda","3","0"))</f>
        <v>0</v>
      </c>
      <c r="X49" s="74">
        <f t="shared" si="0"/>
        <v>6</v>
      </c>
      <c r="Y49" s="57">
        <f t="shared" si="1"/>
        <v>0.5</v>
      </c>
      <c r="Z49" s="57">
        <f t="shared" si="2"/>
        <v>0.1</v>
      </c>
      <c r="AA49" s="61" t="s">
        <v>390</v>
      </c>
      <c r="AB49" s="61" t="s">
        <v>391</v>
      </c>
      <c r="AC49" s="61" t="s">
        <v>158</v>
      </c>
      <c r="AD49" s="61" t="s">
        <v>392</v>
      </c>
      <c r="AE49" s="60" t="s">
        <v>50</v>
      </c>
      <c r="AF49" s="61" t="s">
        <v>160</v>
      </c>
      <c r="AG49" s="48" t="s">
        <v>393</v>
      </c>
      <c r="AH49" s="48" t="s">
        <v>391</v>
      </c>
      <c r="AJ49" s="61" t="s">
        <v>394</v>
      </c>
      <c r="AK49" s="60" t="s">
        <v>50</v>
      </c>
      <c r="AL49" s="60" t="s">
        <v>160</v>
      </c>
    </row>
    <row r="50" spans="1:38" ht="171.75" customHeight="1" x14ac:dyDescent="0.25">
      <c r="A50" s="134">
        <v>45</v>
      </c>
      <c r="B50" s="135" t="s">
        <v>37</v>
      </c>
      <c r="C50" s="135" t="s">
        <v>381</v>
      </c>
      <c r="D50" s="135" t="s">
        <v>112</v>
      </c>
      <c r="E50" s="135" t="s">
        <v>65</v>
      </c>
      <c r="F50" s="136" t="s">
        <v>382</v>
      </c>
      <c r="G50" s="135" t="s">
        <v>122</v>
      </c>
      <c r="H50" s="135" t="s">
        <v>395</v>
      </c>
      <c r="I50" s="135" t="s">
        <v>44</v>
      </c>
      <c r="J50" s="135" t="s">
        <v>45</v>
      </c>
      <c r="K50" s="135" t="s">
        <v>46</v>
      </c>
      <c r="L50" s="137">
        <v>0.2</v>
      </c>
      <c r="M50" s="138">
        <v>1</v>
      </c>
      <c r="N50" s="138">
        <v>1</v>
      </c>
      <c r="O50" s="138">
        <v>1</v>
      </c>
      <c r="P50" s="138">
        <v>1</v>
      </c>
      <c r="Q50" s="134">
        <f t="shared" si="4"/>
        <v>4</v>
      </c>
      <c r="R50" s="134" t="s">
        <v>47</v>
      </c>
      <c r="S50" s="139">
        <v>1</v>
      </c>
      <c r="T50" s="139">
        <v>1</v>
      </c>
      <c r="U50" s="140"/>
      <c r="V50" s="141"/>
      <c r="W50" s="142" t="str">
        <f t="shared" ref="W50:W99" si="5">IF(R50="Constante","4",IF(R50="Demanda","4","0"))</f>
        <v>0</v>
      </c>
      <c r="X50" s="143">
        <f t="shared" si="0"/>
        <v>2</v>
      </c>
      <c r="Y50" s="144">
        <f t="shared" si="1"/>
        <v>0.5</v>
      </c>
      <c r="Z50" s="144">
        <f t="shared" si="2"/>
        <v>0.1</v>
      </c>
      <c r="AA50" s="136" t="s">
        <v>396</v>
      </c>
      <c r="AB50" s="136" t="s">
        <v>391</v>
      </c>
      <c r="AC50" s="136" t="s">
        <v>158</v>
      </c>
      <c r="AD50" s="136" t="s">
        <v>397</v>
      </c>
      <c r="AE50" s="145" t="s">
        <v>50</v>
      </c>
      <c r="AF50" s="136" t="s">
        <v>160</v>
      </c>
      <c r="AG50" s="65" t="s">
        <v>398</v>
      </c>
      <c r="AH50" s="65" t="s">
        <v>399</v>
      </c>
      <c r="AI50" s="146"/>
      <c r="AJ50" s="136" t="s">
        <v>400</v>
      </c>
      <c r="AK50" s="60" t="s">
        <v>50</v>
      </c>
      <c r="AL50" s="60" t="s">
        <v>160</v>
      </c>
    </row>
    <row r="51" spans="1:38" ht="144.75" customHeight="1" x14ac:dyDescent="0.25">
      <c r="A51" s="47">
        <v>46</v>
      </c>
      <c r="B51" s="50" t="s">
        <v>37</v>
      </c>
      <c r="C51" s="50" t="s">
        <v>381</v>
      </c>
      <c r="D51" s="50" t="s">
        <v>112</v>
      </c>
      <c r="E51" s="50" t="s">
        <v>65</v>
      </c>
      <c r="F51" s="61" t="s">
        <v>382</v>
      </c>
      <c r="G51" s="50" t="s">
        <v>122</v>
      </c>
      <c r="H51" s="50" t="s">
        <v>401</v>
      </c>
      <c r="I51" s="50" t="s">
        <v>44</v>
      </c>
      <c r="J51" s="50" t="s">
        <v>45</v>
      </c>
      <c r="K51" s="50" t="s">
        <v>46</v>
      </c>
      <c r="L51" s="51">
        <v>0.2</v>
      </c>
      <c r="M51" s="147">
        <v>3</v>
      </c>
      <c r="N51" s="147">
        <v>3</v>
      </c>
      <c r="O51" s="147">
        <v>3</v>
      </c>
      <c r="P51" s="147">
        <v>3</v>
      </c>
      <c r="Q51" s="47">
        <f t="shared" si="4"/>
        <v>12</v>
      </c>
      <c r="R51" s="47" t="s">
        <v>47</v>
      </c>
      <c r="S51" s="133">
        <v>3</v>
      </c>
      <c r="T51" s="133">
        <v>3</v>
      </c>
      <c r="U51" s="87"/>
      <c r="V51" s="88"/>
      <c r="W51" s="56" t="str">
        <f t="shared" si="5"/>
        <v>0</v>
      </c>
      <c r="X51" s="74">
        <f t="shared" si="0"/>
        <v>6</v>
      </c>
      <c r="Y51" s="57">
        <f t="shared" si="1"/>
        <v>0.5</v>
      </c>
      <c r="Z51" s="57">
        <f t="shared" si="2"/>
        <v>0.1</v>
      </c>
      <c r="AA51" s="61" t="s">
        <v>402</v>
      </c>
      <c r="AB51" s="61" t="s">
        <v>391</v>
      </c>
      <c r="AC51" s="64" t="s">
        <v>158</v>
      </c>
      <c r="AD51" s="61" t="s">
        <v>403</v>
      </c>
      <c r="AE51" s="60" t="s">
        <v>50</v>
      </c>
      <c r="AF51" s="61" t="s">
        <v>160</v>
      </c>
      <c r="AG51" s="65" t="s">
        <v>404</v>
      </c>
      <c r="AH51" s="65" t="s">
        <v>399</v>
      </c>
      <c r="AI51" s="64"/>
      <c r="AJ51" s="61" t="s">
        <v>405</v>
      </c>
      <c r="AK51" s="60" t="s">
        <v>50</v>
      </c>
      <c r="AL51" s="60" t="s">
        <v>160</v>
      </c>
    </row>
    <row r="52" spans="1:38" ht="149.25" customHeight="1" x14ac:dyDescent="0.25">
      <c r="A52" s="47">
        <v>47</v>
      </c>
      <c r="B52" s="50" t="s">
        <v>37</v>
      </c>
      <c r="C52" s="50" t="s">
        <v>381</v>
      </c>
      <c r="D52" s="50" t="s">
        <v>112</v>
      </c>
      <c r="E52" s="50" t="s">
        <v>65</v>
      </c>
      <c r="F52" s="61" t="s">
        <v>382</v>
      </c>
      <c r="G52" s="50" t="s">
        <v>96</v>
      </c>
      <c r="H52" s="50" t="s">
        <v>406</v>
      </c>
      <c r="I52" s="50" t="s">
        <v>44</v>
      </c>
      <c r="J52" s="50" t="s">
        <v>45</v>
      </c>
      <c r="K52" s="50" t="s">
        <v>46</v>
      </c>
      <c r="L52" s="51">
        <v>0.2</v>
      </c>
      <c r="M52" s="80">
        <v>1</v>
      </c>
      <c r="N52" s="80">
        <v>1</v>
      </c>
      <c r="O52" s="80">
        <v>1</v>
      </c>
      <c r="P52" s="80">
        <v>1</v>
      </c>
      <c r="Q52" s="47">
        <f t="shared" si="4"/>
        <v>4</v>
      </c>
      <c r="R52" s="47" t="s">
        <v>47</v>
      </c>
      <c r="S52" s="112">
        <v>1</v>
      </c>
      <c r="T52" s="112">
        <v>1</v>
      </c>
      <c r="U52" s="88"/>
      <c r="V52" s="88"/>
      <c r="W52" s="56" t="str">
        <f t="shared" si="5"/>
        <v>0</v>
      </c>
      <c r="X52" s="74">
        <f t="shared" si="0"/>
        <v>2</v>
      </c>
      <c r="Y52" s="57">
        <f t="shared" si="1"/>
        <v>0.5</v>
      </c>
      <c r="Z52" s="57">
        <f t="shared" si="2"/>
        <v>0.1</v>
      </c>
      <c r="AA52" s="61" t="s">
        <v>407</v>
      </c>
      <c r="AB52" s="64"/>
      <c r="AC52" s="64"/>
      <c r="AD52" s="64" t="s">
        <v>408</v>
      </c>
      <c r="AE52" s="60" t="s">
        <v>50</v>
      </c>
      <c r="AF52" s="61" t="s">
        <v>160</v>
      </c>
      <c r="AG52" s="65" t="s">
        <v>407</v>
      </c>
      <c r="AH52" s="65" t="s">
        <v>409</v>
      </c>
      <c r="AI52" s="64"/>
      <c r="AJ52" s="64" t="s">
        <v>410</v>
      </c>
      <c r="AK52" s="60" t="s">
        <v>50</v>
      </c>
      <c r="AL52" s="60" t="s">
        <v>160</v>
      </c>
    </row>
    <row r="53" spans="1:38" ht="99.75" customHeight="1" x14ac:dyDescent="0.25">
      <c r="A53" s="47">
        <v>48</v>
      </c>
      <c r="B53" s="50" t="s">
        <v>130</v>
      </c>
      <c r="C53" s="50" t="s">
        <v>411</v>
      </c>
      <c r="D53" s="50" t="s">
        <v>412</v>
      </c>
      <c r="E53" s="50" t="s">
        <v>65</v>
      </c>
      <c r="F53" s="50" t="s">
        <v>83</v>
      </c>
      <c r="G53" s="50" t="s">
        <v>179</v>
      </c>
      <c r="H53" s="48" t="s">
        <v>413</v>
      </c>
      <c r="I53" s="50" t="s">
        <v>44</v>
      </c>
      <c r="J53" s="50" t="s">
        <v>45</v>
      </c>
      <c r="K53" s="50" t="s">
        <v>46</v>
      </c>
      <c r="L53" s="51">
        <v>0.3</v>
      </c>
      <c r="M53" s="80">
        <v>0</v>
      </c>
      <c r="N53" s="80">
        <v>1</v>
      </c>
      <c r="O53" s="80">
        <v>1</v>
      </c>
      <c r="P53" s="80">
        <v>1</v>
      </c>
      <c r="Q53" s="81">
        <f t="shared" si="4"/>
        <v>3</v>
      </c>
      <c r="R53" s="47" t="s">
        <v>47</v>
      </c>
      <c r="S53" s="53">
        <v>0</v>
      </c>
      <c r="T53" s="148">
        <v>1</v>
      </c>
      <c r="U53" s="148"/>
      <c r="V53" s="148"/>
      <c r="W53" s="56" t="str">
        <f t="shared" si="5"/>
        <v>0</v>
      </c>
      <c r="X53" s="52">
        <f t="shared" si="0"/>
        <v>1</v>
      </c>
      <c r="Y53" s="57">
        <f t="shared" si="1"/>
        <v>0.33333333333333331</v>
      </c>
      <c r="Z53" s="57">
        <f t="shared" si="2"/>
        <v>9.9999999999999992E-2</v>
      </c>
      <c r="AA53" s="149" t="s">
        <v>414</v>
      </c>
      <c r="AB53" s="64"/>
      <c r="AC53" s="64"/>
      <c r="AD53" s="64" t="s">
        <v>158</v>
      </c>
      <c r="AE53" s="60" t="s">
        <v>50</v>
      </c>
      <c r="AF53" s="61" t="s">
        <v>51</v>
      </c>
      <c r="AG53" s="61" t="s">
        <v>415</v>
      </c>
      <c r="AH53" s="64" t="s">
        <v>158</v>
      </c>
      <c r="AI53" s="64" t="s">
        <v>158</v>
      </c>
      <c r="AJ53" s="61" t="s">
        <v>416</v>
      </c>
      <c r="AK53" s="60" t="s">
        <v>50</v>
      </c>
      <c r="AL53" s="60" t="s">
        <v>417</v>
      </c>
    </row>
    <row r="54" spans="1:38" ht="85.5" customHeight="1" x14ac:dyDescent="0.25">
      <c r="A54" s="47">
        <v>49</v>
      </c>
      <c r="B54" s="50" t="s">
        <v>130</v>
      </c>
      <c r="C54" s="50" t="s">
        <v>411</v>
      </c>
      <c r="D54" s="50" t="s">
        <v>412</v>
      </c>
      <c r="E54" s="50" t="s">
        <v>65</v>
      </c>
      <c r="F54" s="50" t="s">
        <v>83</v>
      </c>
      <c r="G54" s="50" t="s">
        <v>42</v>
      </c>
      <c r="H54" s="48" t="s">
        <v>418</v>
      </c>
      <c r="I54" s="50" t="s">
        <v>86</v>
      </c>
      <c r="J54" s="50" t="s">
        <v>45</v>
      </c>
      <c r="K54" s="50" t="s">
        <v>419</v>
      </c>
      <c r="L54" s="51">
        <v>0.5</v>
      </c>
      <c r="M54" s="150">
        <v>1</v>
      </c>
      <c r="N54" s="150">
        <v>1</v>
      </c>
      <c r="O54" s="150">
        <v>1</v>
      </c>
      <c r="P54" s="150">
        <v>1</v>
      </c>
      <c r="Q54" s="150">
        <v>1</v>
      </c>
      <c r="R54" s="47" t="s">
        <v>156</v>
      </c>
      <c r="S54" s="90">
        <v>1</v>
      </c>
      <c r="T54" s="90">
        <v>1</v>
      </c>
      <c r="U54" s="87"/>
      <c r="V54" s="87"/>
      <c r="W54" s="56" t="str">
        <f t="shared" si="5"/>
        <v>4</v>
      </c>
      <c r="X54" s="74">
        <f t="shared" si="0"/>
        <v>0.5</v>
      </c>
      <c r="Y54" s="57">
        <f t="shared" si="1"/>
        <v>0.5</v>
      </c>
      <c r="Z54" s="57">
        <f t="shared" si="2"/>
        <v>0.25</v>
      </c>
      <c r="AA54" s="149" t="s">
        <v>420</v>
      </c>
      <c r="AB54" s="64"/>
      <c r="AC54" s="64"/>
      <c r="AD54" s="61" t="s">
        <v>421</v>
      </c>
      <c r="AE54" s="60" t="s">
        <v>50</v>
      </c>
      <c r="AF54" s="61" t="s">
        <v>160</v>
      </c>
      <c r="AG54" s="151" t="s">
        <v>422</v>
      </c>
      <c r="AH54" s="64" t="s">
        <v>158</v>
      </c>
      <c r="AI54" s="64" t="s">
        <v>158</v>
      </c>
      <c r="AJ54" s="61" t="s">
        <v>423</v>
      </c>
      <c r="AK54" s="60" t="s">
        <v>50</v>
      </c>
      <c r="AL54" s="60" t="s">
        <v>424</v>
      </c>
    </row>
    <row r="55" spans="1:38" ht="94.5" customHeight="1" x14ac:dyDescent="0.25">
      <c r="A55" s="47">
        <v>50</v>
      </c>
      <c r="B55" s="50" t="s">
        <v>130</v>
      </c>
      <c r="C55" s="50" t="s">
        <v>411</v>
      </c>
      <c r="D55" s="50" t="s">
        <v>412</v>
      </c>
      <c r="E55" s="50" t="s">
        <v>65</v>
      </c>
      <c r="F55" s="50" t="s">
        <v>83</v>
      </c>
      <c r="G55" s="50" t="s">
        <v>179</v>
      </c>
      <c r="H55" s="48" t="s">
        <v>425</v>
      </c>
      <c r="I55" s="50" t="s">
        <v>44</v>
      </c>
      <c r="J55" s="50" t="s">
        <v>45</v>
      </c>
      <c r="K55" s="50" t="s">
        <v>46</v>
      </c>
      <c r="L55" s="51">
        <v>0.2</v>
      </c>
      <c r="M55" s="80">
        <v>0</v>
      </c>
      <c r="N55" s="152">
        <v>1</v>
      </c>
      <c r="O55" s="80">
        <v>0</v>
      </c>
      <c r="P55" s="152">
        <v>1</v>
      </c>
      <c r="Q55" s="81">
        <f t="shared" si="4"/>
        <v>2</v>
      </c>
      <c r="R55" s="47" t="s">
        <v>47</v>
      </c>
      <c r="S55" s="53">
        <v>0</v>
      </c>
      <c r="T55" s="148">
        <v>1</v>
      </c>
      <c r="U55" s="148"/>
      <c r="V55" s="148"/>
      <c r="W55" s="56" t="str">
        <f t="shared" si="5"/>
        <v>0</v>
      </c>
      <c r="X55" s="74">
        <f>IF(R55="sumatoria",(S55+T55+U55+V55),(S55+T55+U55+V55)/W55)</f>
        <v>1</v>
      </c>
      <c r="Y55" s="57">
        <f t="shared" si="1"/>
        <v>0.5</v>
      </c>
      <c r="Z55" s="57">
        <f t="shared" si="2"/>
        <v>0.1</v>
      </c>
      <c r="AA55" s="149" t="s">
        <v>426</v>
      </c>
      <c r="AB55" s="64"/>
      <c r="AC55" s="64"/>
      <c r="AD55" s="64" t="s">
        <v>158</v>
      </c>
      <c r="AE55" s="60" t="s">
        <v>50</v>
      </c>
      <c r="AF55" s="61" t="s">
        <v>51</v>
      </c>
      <c r="AG55" s="61" t="s">
        <v>427</v>
      </c>
      <c r="AH55" s="64" t="s">
        <v>158</v>
      </c>
      <c r="AI55" s="64" t="s">
        <v>158</v>
      </c>
      <c r="AJ55" s="61" t="s">
        <v>428</v>
      </c>
      <c r="AK55" s="60" t="s">
        <v>50</v>
      </c>
      <c r="AL55" s="60" t="s">
        <v>429</v>
      </c>
    </row>
    <row r="56" spans="1:38" ht="186" customHeight="1" x14ac:dyDescent="0.25">
      <c r="A56" s="47">
        <v>51</v>
      </c>
      <c r="B56" s="50" t="s">
        <v>37</v>
      </c>
      <c r="C56" s="50" t="s">
        <v>430</v>
      </c>
      <c r="D56" s="50" t="s">
        <v>112</v>
      </c>
      <c r="E56" s="50" t="s">
        <v>431</v>
      </c>
      <c r="F56" s="61" t="s">
        <v>432</v>
      </c>
      <c r="G56" s="50" t="s">
        <v>122</v>
      </c>
      <c r="H56" s="50" t="s">
        <v>433</v>
      </c>
      <c r="I56" s="50" t="s">
        <v>86</v>
      </c>
      <c r="J56" s="50" t="s">
        <v>45</v>
      </c>
      <c r="K56" s="50" t="s">
        <v>434</v>
      </c>
      <c r="L56" s="51">
        <v>0.2</v>
      </c>
      <c r="M56" s="51">
        <v>1</v>
      </c>
      <c r="N56" s="51">
        <v>1</v>
      </c>
      <c r="O56" s="51">
        <v>1</v>
      </c>
      <c r="P56" s="51">
        <v>1</v>
      </c>
      <c r="Q56" s="51">
        <v>1</v>
      </c>
      <c r="R56" s="47" t="s">
        <v>156</v>
      </c>
      <c r="S56" s="90">
        <v>1</v>
      </c>
      <c r="T56" s="90">
        <v>1</v>
      </c>
      <c r="U56" s="87"/>
      <c r="V56" s="88"/>
      <c r="W56" s="56" t="str">
        <f t="shared" si="5"/>
        <v>4</v>
      </c>
      <c r="X56" s="74">
        <f t="shared" si="0"/>
        <v>0.5</v>
      </c>
      <c r="Y56" s="57">
        <f t="shared" si="1"/>
        <v>0.5</v>
      </c>
      <c r="Z56" s="57">
        <f t="shared" si="2"/>
        <v>0.1</v>
      </c>
      <c r="AA56" s="61" t="s">
        <v>435</v>
      </c>
      <c r="AB56" s="64" t="s">
        <v>100</v>
      </c>
      <c r="AC56" s="64" t="s">
        <v>100</v>
      </c>
      <c r="AD56" s="64" t="s">
        <v>436</v>
      </c>
      <c r="AE56" s="60" t="s">
        <v>50</v>
      </c>
      <c r="AF56" s="61" t="s">
        <v>437</v>
      </c>
      <c r="AG56" s="61" t="s">
        <v>438</v>
      </c>
      <c r="AH56" s="61" t="s">
        <v>439</v>
      </c>
      <c r="AI56" s="64" t="s">
        <v>100</v>
      </c>
      <c r="AJ56" s="61" t="s">
        <v>436</v>
      </c>
      <c r="AK56" s="60" t="s">
        <v>50</v>
      </c>
      <c r="AL56" s="60" t="s">
        <v>440</v>
      </c>
    </row>
    <row r="57" spans="1:38" ht="117" customHeight="1" x14ac:dyDescent="0.25">
      <c r="A57" s="47">
        <v>52</v>
      </c>
      <c r="B57" s="50" t="s">
        <v>37</v>
      </c>
      <c r="C57" s="50" t="s">
        <v>430</v>
      </c>
      <c r="D57" s="50" t="s">
        <v>112</v>
      </c>
      <c r="E57" s="50" t="s">
        <v>431</v>
      </c>
      <c r="F57" s="61" t="s">
        <v>432</v>
      </c>
      <c r="G57" s="50" t="s">
        <v>122</v>
      </c>
      <c r="H57" s="50" t="s">
        <v>441</v>
      </c>
      <c r="I57" s="50" t="s">
        <v>44</v>
      </c>
      <c r="J57" s="50" t="s">
        <v>45</v>
      </c>
      <c r="K57" s="50" t="s">
        <v>46</v>
      </c>
      <c r="L57" s="51">
        <v>0.2</v>
      </c>
      <c r="M57" s="80">
        <v>3</v>
      </c>
      <c r="N57" s="80">
        <v>3</v>
      </c>
      <c r="O57" s="80">
        <v>3</v>
      </c>
      <c r="P57" s="80">
        <v>3</v>
      </c>
      <c r="Q57" s="80">
        <f>SUBTOTAL(9,M57:P57)</f>
        <v>12</v>
      </c>
      <c r="R57" s="47" t="s">
        <v>47</v>
      </c>
      <c r="S57" s="133">
        <v>3</v>
      </c>
      <c r="T57" s="133">
        <v>3</v>
      </c>
      <c r="U57" s="87"/>
      <c r="V57" s="88"/>
      <c r="W57" s="56" t="str">
        <f t="shared" si="5"/>
        <v>0</v>
      </c>
      <c r="X57" s="74">
        <f t="shared" si="0"/>
        <v>6</v>
      </c>
      <c r="Y57" s="57">
        <f t="shared" si="1"/>
        <v>0.5</v>
      </c>
      <c r="Z57" s="57">
        <f t="shared" si="2"/>
        <v>0.1</v>
      </c>
      <c r="AA57" s="61" t="s">
        <v>442</v>
      </c>
      <c r="AB57" s="64" t="s">
        <v>100</v>
      </c>
      <c r="AC57" s="64" t="s">
        <v>158</v>
      </c>
      <c r="AD57" s="64" t="s">
        <v>443</v>
      </c>
      <c r="AE57" s="60" t="s">
        <v>50</v>
      </c>
      <c r="AF57" s="61" t="s">
        <v>444</v>
      </c>
      <c r="AG57" s="61" t="s">
        <v>445</v>
      </c>
      <c r="AH57" s="64" t="s">
        <v>100</v>
      </c>
      <c r="AI57" s="64" t="s">
        <v>158</v>
      </c>
      <c r="AJ57" s="64" t="s">
        <v>443</v>
      </c>
      <c r="AK57" s="60" t="s">
        <v>50</v>
      </c>
      <c r="AL57" s="60" t="s">
        <v>446</v>
      </c>
    </row>
    <row r="58" spans="1:38" ht="131.25" customHeight="1" x14ac:dyDescent="0.25">
      <c r="A58" s="47">
        <v>53</v>
      </c>
      <c r="B58" s="50" t="s">
        <v>37</v>
      </c>
      <c r="C58" s="50" t="s">
        <v>430</v>
      </c>
      <c r="D58" s="50" t="s">
        <v>112</v>
      </c>
      <c r="E58" s="50" t="s">
        <v>431</v>
      </c>
      <c r="F58" s="61" t="s">
        <v>432</v>
      </c>
      <c r="G58" s="50" t="s">
        <v>122</v>
      </c>
      <c r="H58" s="50" t="s">
        <v>447</v>
      </c>
      <c r="I58" s="50" t="s">
        <v>44</v>
      </c>
      <c r="J58" s="50" t="s">
        <v>45</v>
      </c>
      <c r="K58" s="50" t="s">
        <v>46</v>
      </c>
      <c r="L58" s="51">
        <v>0.2</v>
      </c>
      <c r="M58" s="80">
        <v>2</v>
      </c>
      <c r="N58" s="80">
        <v>4</v>
      </c>
      <c r="O58" s="80">
        <v>5</v>
      </c>
      <c r="P58" s="80">
        <v>1</v>
      </c>
      <c r="Q58" s="80">
        <f>SUBTOTAL(9,M58:P58)</f>
        <v>12</v>
      </c>
      <c r="R58" s="47" t="s">
        <v>47</v>
      </c>
      <c r="S58" s="106">
        <v>2</v>
      </c>
      <c r="T58" s="106">
        <v>4</v>
      </c>
      <c r="U58" s="87"/>
      <c r="V58" s="88"/>
      <c r="W58" s="56" t="str">
        <f t="shared" si="5"/>
        <v>0</v>
      </c>
      <c r="X58" s="74">
        <f t="shared" si="0"/>
        <v>6</v>
      </c>
      <c r="Y58" s="57">
        <f t="shared" si="1"/>
        <v>0.5</v>
      </c>
      <c r="Z58" s="57">
        <f t="shared" si="2"/>
        <v>0.1</v>
      </c>
      <c r="AA58" s="61" t="s">
        <v>448</v>
      </c>
      <c r="AB58" s="64"/>
      <c r="AC58" s="64"/>
      <c r="AD58" s="64"/>
      <c r="AE58" s="60" t="s">
        <v>50</v>
      </c>
      <c r="AF58" s="61" t="s">
        <v>449</v>
      </c>
      <c r="AG58" s="61" t="s">
        <v>450</v>
      </c>
      <c r="AH58" s="64" t="s">
        <v>100</v>
      </c>
      <c r="AI58" s="64" t="s">
        <v>100</v>
      </c>
      <c r="AJ58" s="64" t="s">
        <v>443</v>
      </c>
      <c r="AK58" s="60" t="s">
        <v>50</v>
      </c>
      <c r="AL58" s="60" t="s">
        <v>451</v>
      </c>
    </row>
    <row r="59" spans="1:38" ht="97.5" customHeight="1" x14ac:dyDescent="0.25">
      <c r="A59" s="47">
        <v>54</v>
      </c>
      <c r="B59" s="50" t="s">
        <v>37</v>
      </c>
      <c r="C59" s="50" t="s">
        <v>430</v>
      </c>
      <c r="D59" s="50" t="s">
        <v>112</v>
      </c>
      <c r="E59" s="50" t="s">
        <v>431</v>
      </c>
      <c r="F59" s="61" t="s">
        <v>432</v>
      </c>
      <c r="G59" s="50" t="s">
        <v>122</v>
      </c>
      <c r="H59" s="50" t="s">
        <v>452</v>
      </c>
      <c r="I59" s="50" t="s">
        <v>44</v>
      </c>
      <c r="J59" s="50" t="s">
        <v>45</v>
      </c>
      <c r="K59" s="50" t="s">
        <v>46</v>
      </c>
      <c r="L59" s="51">
        <v>0.2</v>
      </c>
      <c r="M59" s="64">
        <v>3</v>
      </c>
      <c r="N59" s="64">
        <v>3</v>
      </c>
      <c r="O59" s="64">
        <v>3</v>
      </c>
      <c r="P59" s="64">
        <v>3</v>
      </c>
      <c r="Q59" s="47">
        <f>SUBTOTAL(9,M59:P59)</f>
        <v>12</v>
      </c>
      <c r="R59" s="47" t="s">
        <v>47</v>
      </c>
      <c r="S59" s="133">
        <v>3</v>
      </c>
      <c r="T59" s="133">
        <v>3</v>
      </c>
      <c r="U59" s="87"/>
      <c r="V59" s="88"/>
      <c r="W59" s="56" t="str">
        <f t="shared" si="5"/>
        <v>0</v>
      </c>
      <c r="X59" s="52">
        <f t="shared" si="0"/>
        <v>6</v>
      </c>
      <c r="Y59" s="57">
        <f t="shared" si="1"/>
        <v>0.5</v>
      </c>
      <c r="Z59" s="57">
        <f t="shared" si="2"/>
        <v>0.1</v>
      </c>
      <c r="AA59" s="61" t="s">
        <v>453</v>
      </c>
      <c r="AB59" s="64" t="s">
        <v>100</v>
      </c>
      <c r="AC59" s="64" t="s">
        <v>158</v>
      </c>
      <c r="AD59" s="64" t="s">
        <v>454</v>
      </c>
      <c r="AE59" s="60" t="s">
        <v>50</v>
      </c>
      <c r="AF59" s="61" t="s">
        <v>455</v>
      </c>
      <c r="AG59" s="61" t="s">
        <v>456</v>
      </c>
      <c r="AH59" s="64" t="s">
        <v>100</v>
      </c>
      <c r="AI59" s="64" t="s">
        <v>158</v>
      </c>
      <c r="AJ59" s="61" t="s">
        <v>457</v>
      </c>
      <c r="AK59" s="60" t="s">
        <v>50</v>
      </c>
      <c r="AL59" s="60" t="s">
        <v>458</v>
      </c>
    </row>
    <row r="60" spans="1:38" ht="144" customHeight="1" x14ac:dyDescent="0.25">
      <c r="A60" s="47">
        <v>55</v>
      </c>
      <c r="B60" s="50" t="s">
        <v>37</v>
      </c>
      <c r="C60" s="50" t="s">
        <v>430</v>
      </c>
      <c r="D60" s="50" t="s">
        <v>112</v>
      </c>
      <c r="E60" s="50" t="s">
        <v>431</v>
      </c>
      <c r="F60" s="61" t="s">
        <v>432</v>
      </c>
      <c r="G60" s="50" t="s">
        <v>122</v>
      </c>
      <c r="H60" s="50" t="s">
        <v>459</v>
      </c>
      <c r="I60" s="50" t="s">
        <v>86</v>
      </c>
      <c r="J60" s="50" t="s">
        <v>45</v>
      </c>
      <c r="K60" s="50" t="s">
        <v>460</v>
      </c>
      <c r="L60" s="51">
        <v>0.2</v>
      </c>
      <c r="M60" s="51">
        <v>1</v>
      </c>
      <c r="N60" s="51">
        <v>1</v>
      </c>
      <c r="O60" s="51">
        <v>1</v>
      </c>
      <c r="P60" s="51">
        <v>1</v>
      </c>
      <c r="Q60" s="51">
        <v>1</v>
      </c>
      <c r="R60" s="47" t="s">
        <v>88</v>
      </c>
      <c r="S60" s="90">
        <v>1</v>
      </c>
      <c r="T60" s="90">
        <v>1</v>
      </c>
      <c r="U60" s="87"/>
      <c r="V60" s="88"/>
      <c r="W60" s="56" t="str">
        <f t="shared" si="5"/>
        <v>4</v>
      </c>
      <c r="X60" s="74">
        <f t="shared" si="0"/>
        <v>0.5</v>
      </c>
      <c r="Y60" s="57">
        <f t="shared" si="1"/>
        <v>0.5</v>
      </c>
      <c r="Z60" s="57">
        <f t="shared" si="2"/>
        <v>0.1</v>
      </c>
      <c r="AA60" s="61" t="s">
        <v>461</v>
      </c>
      <c r="AB60" s="64" t="s">
        <v>100</v>
      </c>
      <c r="AC60" s="64" t="s">
        <v>100</v>
      </c>
      <c r="AD60" s="64" t="s">
        <v>462</v>
      </c>
      <c r="AE60" s="60" t="s">
        <v>50</v>
      </c>
      <c r="AF60" s="61" t="s">
        <v>463</v>
      </c>
      <c r="AG60" s="61" t="s">
        <v>464</v>
      </c>
      <c r="AH60" s="64" t="s">
        <v>100</v>
      </c>
      <c r="AI60" s="64" t="s">
        <v>100</v>
      </c>
      <c r="AJ60" s="61" t="s">
        <v>465</v>
      </c>
      <c r="AK60" s="60" t="s">
        <v>50</v>
      </c>
      <c r="AL60" s="60" t="s">
        <v>466</v>
      </c>
    </row>
    <row r="61" spans="1:38" s="156" customFormat="1" ht="89.25" customHeight="1" x14ac:dyDescent="0.25">
      <c r="A61" s="47">
        <v>56</v>
      </c>
      <c r="B61" s="50" t="s">
        <v>95</v>
      </c>
      <c r="C61" s="50" t="s">
        <v>95</v>
      </c>
      <c r="D61" s="50" t="s">
        <v>112</v>
      </c>
      <c r="E61" s="50" t="s">
        <v>65</v>
      </c>
      <c r="F61" s="50" t="s">
        <v>83</v>
      </c>
      <c r="G61" s="50" t="s">
        <v>122</v>
      </c>
      <c r="H61" s="48" t="s">
        <v>467</v>
      </c>
      <c r="I61" s="48" t="s">
        <v>86</v>
      </c>
      <c r="J61" s="50" t="s">
        <v>45</v>
      </c>
      <c r="K61" s="48" t="s">
        <v>468</v>
      </c>
      <c r="L61" s="93">
        <v>0.25</v>
      </c>
      <c r="M61" s="93">
        <v>0.25</v>
      </c>
      <c r="N61" s="93">
        <v>0.25</v>
      </c>
      <c r="O61" s="93">
        <v>0.25</v>
      </c>
      <c r="P61" s="93">
        <v>0.25</v>
      </c>
      <c r="Q61" s="100">
        <v>1</v>
      </c>
      <c r="R61" s="81" t="s">
        <v>47</v>
      </c>
      <c r="S61" s="104">
        <v>0.25</v>
      </c>
      <c r="T61" s="104">
        <v>0.25</v>
      </c>
      <c r="U61" s="104"/>
      <c r="V61" s="88"/>
      <c r="W61" s="153" t="str">
        <f>IF(R61="Constante","4",IF(R61="Demanda","4","0"))</f>
        <v>0</v>
      </c>
      <c r="X61" s="52">
        <f t="shared" si="0"/>
        <v>0.5</v>
      </c>
      <c r="Y61" s="57">
        <f t="shared" si="1"/>
        <v>0.5</v>
      </c>
      <c r="Z61" s="57">
        <f t="shared" si="2"/>
        <v>0.125</v>
      </c>
      <c r="AA61" s="154" t="s">
        <v>469</v>
      </c>
      <c r="AB61" s="155"/>
      <c r="AC61" s="155"/>
      <c r="AD61" s="154" t="s">
        <v>470</v>
      </c>
      <c r="AE61" s="60" t="s">
        <v>50</v>
      </c>
      <c r="AF61" s="61" t="s">
        <v>160</v>
      </c>
      <c r="AG61" s="50" t="s">
        <v>471</v>
      </c>
      <c r="AH61" s="47"/>
      <c r="AI61" s="155"/>
      <c r="AJ61" s="154" t="s">
        <v>472</v>
      </c>
      <c r="AK61" s="60" t="s">
        <v>50</v>
      </c>
      <c r="AL61" s="60" t="s">
        <v>473</v>
      </c>
    </row>
    <row r="62" spans="1:38" ht="73.5" customHeight="1" x14ac:dyDescent="0.25">
      <c r="A62" s="47">
        <v>57</v>
      </c>
      <c r="B62" s="50" t="s">
        <v>95</v>
      </c>
      <c r="C62" s="50" t="s">
        <v>95</v>
      </c>
      <c r="D62" s="50" t="s">
        <v>474</v>
      </c>
      <c r="E62" s="50" t="s">
        <v>65</v>
      </c>
      <c r="F62" s="50" t="s">
        <v>83</v>
      </c>
      <c r="G62" s="50" t="s">
        <v>241</v>
      </c>
      <c r="H62" s="48" t="s">
        <v>475</v>
      </c>
      <c r="I62" s="48" t="s">
        <v>86</v>
      </c>
      <c r="J62" s="50" t="s">
        <v>45</v>
      </c>
      <c r="K62" s="48" t="s">
        <v>476</v>
      </c>
      <c r="L62" s="93">
        <v>0.25</v>
      </c>
      <c r="M62" s="48">
        <v>0</v>
      </c>
      <c r="N62" s="157">
        <v>0.33329999999999999</v>
      </c>
      <c r="O62" s="157">
        <v>0.33329999999999999</v>
      </c>
      <c r="P62" s="157">
        <v>0.33329999999999999</v>
      </c>
      <c r="Q62" s="100">
        <v>1</v>
      </c>
      <c r="R62" s="81" t="s">
        <v>47</v>
      </c>
      <c r="S62" s="53">
        <v>0</v>
      </c>
      <c r="T62" s="104">
        <v>0.33329999999999999</v>
      </c>
      <c r="U62" s="104"/>
      <c r="V62" s="88"/>
      <c r="W62" s="56" t="str">
        <f>IF(R62="Constante","4",IF(R62="Demanda","4","0"))</f>
        <v>0</v>
      </c>
      <c r="X62" s="52">
        <f t="shared" si="0"/>
        <v>0.33329999999999999</v>
      </c>
      <c r="Y62" s="57">
        <f t="shared" si="1"/>
        <v>0.33329999999999999</v>
      </c>
      <c r="Z62" s="57">
        <f t="shared" si="2"/>
        <v>8.3324999999999996E-2</v>
      </c>
      <c r="AA62" s="64" t="s">
        <v>477</v>
      </c>
      <c r="AB62" s="64"/>
      <c r="AC62" s="64"/>
      <c r="AD62" s="154" t="s">
        <v>478</v>
      </c>
      <c r="AE62" s="60" t="s">
        <v>50</v>
      </c>
      <c r="AF62" s="61" t="s">
        <v>51</v>
      </c>
      <c r="AG62" s="50" t="s">
        <v>479</v>
      </c>
      <c r="AH62" s="47"/>
      <c r="AI62" s="64"/>
      <c r="AJ62" s="154" t="s">
        <v>480</v>
      </c>
      <c r="AK62" s="60" t="s">
        <v>50</v>
      </c>
      <c r="AL62" s="60" t="s">
        <v>481</v>
      </c>
    </row>
    <row r="63" spans="1:38" ht="96" customHeight="1" x14ac:dyDescent="0.25">
      <c r="A63" s="47">
        <v>58</v>
      </c>
      <c r="B63" s="50" t="s">
        <v>95</v>
      </c>
      <c r="C63" s="50" t="s">
        <v>95</v>
      </c>
      <c r="D63" s="50" t="s">
        <v>474</v>
      </c>
      <c r="E63" s="50" t="s">
        <v>65</v>
      </c>
      <c r="F63" s="50" t="s">
        <v>83</v>
      </c>
      <c r="G63" s="50" t="s">
        <v>241</v>
      </c>
      <c r="H63" s="48" t="s">
        <v>482</v>
      </c>
      <c r="I63" s="48" t="s">
        <v>86</v>
      </c>
      <c r="J63" s="50" t="s">
        <v>45</v>
      </c>
      <c r="K63" s="48" t="s">
        <v>483</v>
      </c>
      <c r="L63" s="93">
        <v>0.25</v>
      </c>
      <c r="M63" s="93">
        <v>0.25</v>
      </c>
      <c r="N63" s="93">
        <v>0.25</v>
      </c>
      <c r="O63" s="93">
        <v>0.25</v>
      </c>
      <c r="P63" s="93">
        <v>0.25</v>
      </c>
      <c r="Q63" s="100">
        <v>1</v>
      </c>
      <c r="R63" s="81" t="s">
        <v>47</v>
      </c>
      <c r="S63" s="104">
        <v>0.25</v>
      </c>
      <c r="T63" s="104">
        <v>0.25</v>
      </c>
      <c r="U63" s="104"/>
      <c r="V63" s="88"/>
      <c r="W63" s="56" t="str">
        <f>IF(R63="Constante","4",IF(R63="Demanda","4","0"))</f>
        <v>0</v>
      </c>
      <c r="X63" s="52">
        <f t="shared" si="0"/>
        <v>0.5</v>
      </c>
      <c r="Y63" s="57">
        <f t="shared" si="1"/>
        <v>0.5</v>
      </c>
      <c r="Z63" s="57">
        <f t="shared" si="2"/>
        <v>0.125</v>
      </c>
      <c r="AA63" s="61" t="s">
        <v>484</v>
      </c>
      <c r="AB63" s="64"/>
      <c r="AC63" s="64"/>
      <c r="AD63" s="61" t="s">
        <v>485</v>
      </c>
      <c r="AE63" s="60" t="s">
        <v>50</v>
      </c>
      <c r="AF63" s="61" t="s">
        <v>160</v>
      </c>
      <c r="AG63" s="50" t="s">
        <v>486</v>
      </c>
      <c r="AH63" s="47"/>
      <c r="AI63" s="64"/>
      <c r="AJ63" s="61" t="s">
        <v>487</v>
      </c>
      <c r="AK63" s="60" t="s">
        <v>50</v>
      </c>
      <c r="AL63" s="60" t="s">
        <v>488</v>
      </c>
    </row>
    <row r="64" spans="1:38" ht="84.75" customHeight="1" x14ac:dyDescent="0.25">
      <c r="A64" s="47">
        <v>59</v>
      </c>
      <c r="B64" s="50" t="s">
        <v>95</v>
      </c>
      <c r="C64" s="50" t="s">
        <v>95</v>
      </c>
      <c r="D64" s="50" t="s">
        <v>112</v>
      </c>
      <c r="E64" s="50" t="s">
        <v>65</v>
      </c>
      <c r="F64" s="50" t="s">
        <v>83</v>
      </c>
      <c r="G64" s="50" t="s">
        <v>122</v>
      </c>
      <c r="H64" s="48" t="s">
        <v>489</v>
      </c>
      <c r="I64" s="48" t="s">
        <v>86</v>
      </c>
      <c r="J64" s="50" t="s">
        <v>45</v>
      </c>
      <c r="K64" s="48" t="s">
        <v>490</v>
      </c>
      <c r="L64" s="93">
        <v>0.25</v>
      </c>
      <c r="M64" s="93">
        <v>0.25</v>
      </c>
      <c r="N64" s="93">
        <v>0.25</v>
      </c>
      <c r="O64" s="93">
        <v>0.25</v>
      </c>
      <c r="P64" s="93">
        <v>0.25</v>
      </c>
      <c r="Q64" s="100">
        <v>1</v>
      </c>
      <c r="R64" s="81" t="s">
        <v>47</v>
      </c>
      <c r="S64" s="104">
        <v>0.25</v>
      </c>
      <c r="T64" s="104">
        <v>0.25</v>
      </c>
      <c r="U64" s="104"/>
      <c r="V64" s="88"/>
      <c r="W64" s="56" t="str">
        <f>IF(R64="Constante","4",IF(R64="Demanda","4","0"))</f>
        <v>0</v>
      </c>
      <c r="X64" s="52">
        <f t="shared" si="0"/>
        <v>0.5</v>
      </c>
      <c r="Y64" s="57">
        <f t="shared" si="1"/>
        <v>0.5</v>
      </c>
      <c r="Z64" s="57">
        <f t="shared" si="2"/>
        <v>0.125</v>
      </c>
      <c r="AA64" s="61" t="s">
        <v>491</v>
      </c>
      <c r="AB64" s="64"/>
      <c r="AC64" s="64"/>
      <c r="AD64" s="61" t="s">
        <v>492</v>
      </c>
      <c r="AE64" s="60" t="s">
        <v>50</v>
      </c>
      <c r="AF64" s="61" t="s">
        <v>160</v>
      </c>
      <c r="AG64" s="50" t="s">
        <v>493</v>
      </c>
      <c r="AH64" s="47"/>
      <c r="AI64" s="64"/>
      <c r="AJ64" s="154" t="s">
        <v>494</v>
      </c>
      <c r="AK64" s="60" t="s">
        <v>50</v>
      </c>
      <c r="AL64" s="60" t="s">
        <v>495</v>
      </c>
    </row>
    <row r="65" spans="1:38" ht="62.25" customHeight="1" x14ac:dyDescent="0.25">
      <c r="A65" s="47">
        <v>60</v>
      </c>
      <c r="B65" s="50" t="s">
        <v>130</v>
      </c>
      <c r="C65" s="50" t="s">
        <v>496</v>
      </c>
      <c r="D65" s="50" t="s">
        <v>497</v>
      </c>
      <c r="E65" s="50" t="s">
        <v>65</v>
      </c>
      <c r="F65" s="50" t="s">
        <v>83</v>
      </c>
      <c r="G65" s="50" t="s">
        <v>498</v>
      </c>
      <c r="H65" s="50" t="s">
        <v>499</v>
      </c>
      <c r="I65" s="50" t="s">
        <v>86</v>
      </c>
      <c r="J65" s="50" t="s">
        <v>45</v>
      </c>
      <c r="K65" s="50" t="s">
        <v>500</v>
      </c>
      <c r="L65" s="51">
        <v>0.9</v>
      </c>
      <c r="M65" s="158">
        <v>1</v>
      </c>
      <c r="N65" s="158">
        <v>1</v>
      </c>
      <c r="O65" s="158">
        <v>1</v>
      </c>
      <c r="P65" s="158">
        <v>1</v>
      </c>
      <c r="Q65" s="158">
        <v>1</v>
      </c>
      <c r="R65" s="47" t="s">
        <v>156</v>
      </c>
      <c r="S65" s="104">
        <v>1</v>
      </c>
      <c r="T65" s="104">
        <v>1</v>
      </c>
      <c r="U65" s="104"/>
      <c r="V65" s="88"/>
      <c r="W65" s="56" t="str">
        <f>IF(R65="Constante","4",IF(R65="Demanda","4","0"))</f>
        <v>4</v>
      </c>
      <c r="X65" s="74">
        <f t="shared" si="0"/>
        <v>0.5</v>
      </c>
      <c r="Y65" s="57">
        <f t="shared" si="1"/>
        <v>0.5</v>
      </c>
      <c r="Z65" s="57">
        <f t="shared" si="2"/>
        <v>0.45</v>
      </c>
      <c r="AA65" s="48" t="s">
        <v>501</v>
      </c>
      <c r="AB65" s="159" t="s">
        <v>158</v>
      </c>
      <c r="AC65" s="159" t="s">
        <v>158</v>
      </c>
      <c r="AD65" s="49" t="s">
        <v>502</v>
      </c>
      <c r="AE65" s="60" t="s">
        <v>50</v>
      </c>
      <c r="AF65" s="61" t="s">
        <v>503</v>
      </c>
      <c r="AG65" s="47" t="s">
        <v>504</v>
      </c>
      <c r="AH65" s="47" t="s">
        <v>49</v>
      </c>
      <c r="AI65" s="47" t="s">
        <v>49</v>
      </c>
      <c r="AJ65" s="49" t="s">
        <v>502</v>
      </c>
      <c r="AK65" s="60" t="s">
        <v>50</v>
      </c>
      <c r="AL65" s="60" t="s">
        <v>503</v>
      </c>
    </row>
    <row r="66" spans="1:38" ht="105" customHeight="1" x14ac:dyDescent="0.25">
      <c r="A66" s="47">
        <v>61</v>
      </c>
      <c r="B66" s="50" t="s">
        <v>130</v>
      </c>
      <c r="C66" s="50" t="s">
        <v>496</v>
      </c>
      <c r="D66" s="50" t="s">
        <v>497</v>
      </c>
      <c r="E66" s="50" t="s">
        <v>65</v>
      </c>
      <c r="F66" s="50" t="s">
        <v>83</v>
      </c>
      <c r="G66" s="50" t="s">
        <v>498</v>
      </c>
      <c r="H66" s="50" t="s">
        <v>505</v>
      </c>
      <c r="I66" s="50" t="s">
        <v>86</v>
      </c>
      <c r="J66" s="50" t="s">
        <v>45</v>
      </c>
      <c r="K66" s="50" t="s">
        <v>506</v>
      </c>
      <c r="L66" s="51">
        <v>0.1</v>
      </c>
      <c r="M66" s="158">
        <v>1</v>
      </c>
      <c r="N66" s="158">
        <v>1</v>
      </c>
      <c r="O66" s="158">
        <v>1</v>
      </c>
      <c r="P66" s="158">
        <v>1</v>
      </c>
      <c r="Q66" s="158">
        <v>1</v>
      </c>
      <c r="R66" s="47" t="s">
        <v>156</v>
      </c>
      <c r="S66" s="160">
        <v>1</v>
      </c>
      <c r="T66" s="160">
        <v>1</v>
      </c>
      <c r="U66" s="87"/>
      <c r="V66" s="87"/>
      <c r="W66" s="56" t="str">
        <f t="shared" si="5"/>
        <v>4</v>
      </c>
      <c r="X66" s="74">
        <f t="shared" si="0"/>
        <v>0.5</v>
      </c>
      <c r="Y66" s="57">
        <f t="shared" si="1"/>
        <v>0.5</v>
      </c>
      <c r="Z66" s="57">
        <f t="shared" si="2"/>
        <v>0.05</v>
      </c>
      <c r="AA66" s="65" t="s">
        <v>507</v>
      </c>
      <c r="AB66" s="161" t="s">
        <v>158</v>
      </c>
      <c r="AC66" s="66" t="s">
        <v>158</v>
      </c>
      <c r="AD66" s="66" t="s">
        <v>508</v>
      </c>
      <c r="AE66" s="60" t="s">
        <v>50</v>
      </c>
      <c r="AF66" s="61" t="s">
        <v>509</v>
      </c>
      <c r="AG66" s="47" t="s">
        <v>510</v>
      </c>
      <c r="AH66" s="47" t="s">
        <v>49</v>
      </c>
      <c r="AI66" s="47" t="s">
        <v>49</v>
      </c>
      <c r="AJ66" s="66" t="s">
        <v>508</v>
      </c>
      <c r="AK66" s="60" t="s">
        <v>50</v>
      </c>
      <c r="AL66" s="60" t="s">
        <v>509</v>
      </c>
    </row>
    <row r="67" spans="1:38" ht="116.25" customHeight="1" x14ac:dyDescent="0.25">
      <c r="A67" s="47">
        <v>62</v>
      </c>
      <c r="B67" s="50" t="s">
        <v>227</v>
      </c>
      <c r="C67" s="50" t="s">
        <v>511</v>
      </c>
      <c r="D67" s="50" t="s">
        <v>229</v>
      </c>
      <c r="E67" s="50" t="s">
        <v>512</v>
      </c>
      <c r="F67" s="50" t="s">
        <v>513</v>
      </c>
      <c r="G67" s="50" t="s">
        <v>231</v>
      </c>
      <c r="H67" s="162" t="s">
        <v>514</v>
      </c>
      <c r="I67" s="163" t="s">
        <v>44</v>
      </c>
      <c r="J67" s="50" t="s">
        <v>45</v>
      </c>
      <c r="K67" s="50" t="s">
        <v>46</v>
      </c>
      <c r="L67" s="164">
        <v>0.5</v>
      </c>
      <c r="M67" s="162">
        <v>1</v>
      </c>
      <c r="N67" s="162">
        <v>1</v>
      </c>
      <c r="O67" s="162">
        <v>1</v>
      </c>
      <c r="P67" s="162">
        <v>1</v>
      </c>
      <c r="Q67" s="165">
        <v>4</v>
      </c>
      <c r="R67" s="165" t="s">
        <v>47</v>
      </c>
      <c r="S67" s="112">
        <v>1</v>
      </c>
      <c r="T67" s="166">
        <v>1</v>
      </c>
      <c r="U67" s="87"/>
      <c r="V67" s="87"/>
      <c r="W67" s="56" t="str">
        <f t="shared" si="5"/>
        <v>0</v>
      </c>
      <c r="X67" s="52">
        <f t="shared" si="0"/>
        <v>2</v>
      </c>
      <c r="Y67" s="57">
        <f t="shared" si="1"/>
        <v>0.5</v>
      </c>
      <c r="Z67" s="57">
        <f t="shared" si="2"/>
        <v>0.25</v>
      </c>
      <c r="AA67" s="61" t="s">
        <v>515</v>
      </c>
      <c r="AB67" s="64" t="s">
        <v>516</v>
      </c>
      <c r="AC67" s="64" t="s">
        <v>478</v>
      </c>
      <c r="AD67" s="61" t="s">
        <v>517</v>
      </c>
      <c r="AE67" s="60" t="s">
        <v>50</v>
      </c>
      <c r="AF67" s="61" t="s">
        <v>160</v>
      </c>
      <c r="AG67" s="50" t="s">
        <v>518</v>
      </c>
      <c r="AH67" s="50" t="s">
        <v>53</v>
      </c>
      <c r="AI67" s="61" t="s">
        <v>478</v>
      </c>
      <c r="AJ67" s="61" t="s">
        <v>517</v>
      </c>
      <c r="AK67" s="60" t="s">
        <v>50</v>
      </c>
      <c r="AL67" s="60" t="s">
        <v>160</v>
      </c>
    </row>
    <row r="68" spans="1:38" ht="92.25" customHeight="1" x14ac:dyDescent="0.25">
      <c r="A68" s="47">
        <v>63</v>
      </c>
      <c r="B68" s="50" t="s">
        <v>227</v>
      </c>
      <c r="C68" s="50" t="s">
        <v>511</v>
      </c>
      <c r="D68" s="50" t="s">
        <v>229</v>
      </c>
      <c r="E68" s="50" t="s">
        <v>512</v>
      </c>
      <c r="F68" s="50" t="s">
        <v>513</v>
      </c>
      <c r="G68" s="50" t="s">
        <v>519</v>
      </c>
      <c r="H68" s="162" t="s">
        <v>520</v>
      </c>
      <c r="I68" s="163" t="s">
        <v>44</v>
      </c>
      <c r="J68" s="50" t="s">
        <v>45</v>
      </c>
      <c r="K68" s="50" t="s">
        <v>46</v>
      </c>
      <c r="L68" s="164">
        <v>0.25</v>
      </c>
      <c r="M68" s="162">
        <v>1</v>
      </c>
      <c r="N68" s="162">
        <v>1</v>
      </c>
      <c r="O68" s="162">
        <v>1</v>
      </c>
      <c r="P68" s="162">
        <v>1</v>
      </c>
      <c r="Q68" s="165">
        <v>4</v>
      </c>
      <c r="R68" s="165" t="s">
        <v>47</v>
      </c>
      <c r="S68" s="112">
        <v>1</v>
      </c>
      <c r="T68" s="166">
        <v>1</v>
      </c>
      <c r="U68" s="98"/>
      <c r="V68" s="88"/>
      <c r="W68" s="56" t="str">
        <f t="shared" si="5"/>
        <v>0</v>
      </c>
      <c r="X68" s="52">
        <f t="shared" si="0"/>
        <v>2</v>
      </c>
      <c r="Y68" s="57">
        <f t="shared" si="1"/>
        <v>0.5</v>
      </c>
      <c r="Z68" s="57">
        <f t="shared" si="2"/>
        <v>0.125</v>
      </c>
      <c r="AA68" s="61" t="s">
        <v>521</v>
      </c>
      <c r="AB68" s="64" t="s">
        <v>516</v>
      </c>
      <c r="AC68" s="64" t="s">
        <v>478</v>
      </c>
      <c r="AD68" s="61" t="s">
        <v>522</v>
      </c>
      <c r="AE68" s="60" t="s">
        <v>50</v>
      </c>
      <c r="AF68" s="61" t="s">
        <v>160</v>
      </c>
      <c r="AG68" s="50" t="s">
        <v>523</v>
      </c>
      <c r="AH68" s="50" t="s">
        <v>516</v>
      </c>
      <c r="AI68" s="61" t="s">
        <v>478</v>
      </c>
      <c r="AJ68" s="61" t="s">
        <v>524</v>
      </c>
      <c r="AK68" s="60" t="s">
        <v>50</v>
      </c>
      <c r="AL68" s="60" t="s">
        <v>160</v>
      </c>
    </row>
    <row r="69" spans="1:38" ht="96" customHeight="1" x14ac:dyDescent="0.25">
      <c r="A69" s="47">
        <v>64</v>
      </c>
      <c r="B69" s="50" t="s">
        <v>227</v>
      </c>
      <c r="C69" s="50" t="s">
        <v>511</v>
      </c>
      <c r="D69" s="50" t="s">
        <v>229</v>
      </c>
      <c r="E69" s="50" t="s">
        <v>512</v>
      </c>
      <c r="F69" s="50" t="s">
        <v>513</v>
      </c>
      <c r="G69" s="50" t="s">
        <v>231</v>
      </c>
      <c r="H69" s="162" t="s">
        <v>525</v>
      </c>
      <c r="I69" s="163" t="s">
        <v>86</v>
      </c>
      <c r="J69" s="50" t="s">
        <v>45</v>
      </c>
      <c r="K69" s="162" t="s">
        <v>526</v>
      </c>
      <c r="L69" s="164">
        <v>0.25</v>
      </c>
      <c r="M69" s="164">
        <v>1</v>
      </c>
      <c r="N69" s="164">
        <v>1</v>
      </c>
      <c r="O69" s="164">
        <v>1</v>
      </c>
      <c r="P69" s="164">
        <v>1</v>
      </c>
      <c r="Q69" s="164">
        <v>1</v>
      </c>
      <c r="R69" s="165" t="s">
        <v>156</v>
      </c>
      <c r="S69" s="104">
        <v>1</v>
      </c>
      <c r="T69" s="167">
        <v>1</v>
      </c>
      <c r="U69" s="98"/>
      <c r="V69" s="88"/>
      <c r="W69" s="56" t="str">
        <f t="shared" si="5"/>
        <v>4</v>
      </c>
      <c r="X69" s="74">
        <f>IF(R69="sumatoria",(S69+T69+U69+V69),(S69+T69+U69+V69)/W69)</f>
        <v>0.5</v>
      </c>
      <c r="Y69" s="57">
        <f t="shared" si="1"/>
        <v>0.5</v>
      </c>
      <c r="Z69" s="57">
        <f t="shared" si="2"/>
        <v>0.125</v>
      </c>
      <c r="AA69" s="61" t="s">
        <v>527</v>
      </c>
      <c r="AB69" s="64" t="s">
        <v>516</v>
      </c>
      <c r="AC69" s="64" t="s">
        <v>478</v>
      </c>
      <c r="AD69" s="61" t="s">
        <v>528</v>
      </c>
      <c r="AE69" s="60" t="s">
        <v>50</v>
      </c>
      <c r="AF69" s="61" t="s">
        <v>160</v>
      </c>
      <c r="AG69" s="50" t="s">
        <v>529</v>
      </c>
      <c r="AH69" s="50" t="s">
        <v>516</v>
      </c>
      <c r="AI69" s="61" t="s">
        <v>478</v>
      </c>
      <c r="AJ69" s="61" t="s">
        <v>530</v>
      </c>
      <c r="AK69" s="60" t="s">
        <v>50</v>
      </c>
      <c r="AL69" s="60" t="s">
        <v>160</v>
      </c>
    </row>
    <row r="70" spans="1:38" ht="144.94999999999999" customHeight="1" x14ac:dyDescent="0.25">
      <c r="A70" s="47">
        <v>65</v>
      </c>
      <c r="B70" s="50" t="s">
        <v>227</v>
      </c>
      <c r="C70" s="50" t="s">
        <v>227</v>
      </c>
      <c r="D70" s="50" t="s">
        <v>229</v>
      </c>
      <c r="E70" s="50" t="s">
        <v>40</v>
      </c>
      <c r="F70" s="61" t="s">
        <v>531</v>
      </c>
      <c r="G70" s="50" t="s">
        <v>519</v>
      </c>
      <c r="H70" s="50" t="s">
        <v>532</v>
      </c>
      <c r="I70" s="50" t="s">
        <v>44</v>
      </c>
      <c r="J70" s="50" t="s">
        <v>45</v>
      </c>
      <c r="K70" s="50" t="s">
        <v>46</v>
      </c>
      <c r="L70" s="51">
        <v>0.5</v>
      </c>
      <c r="M70" s="152">
        <v>3</v>
      </c>
      <c r="N70" s="50">
        <v>3</v>
      </c>
      <c r="O70" s="50">
        <v>3</v>
      </c>
      <c r="P70" s="50">
        <v>3</v>
      </c>
      <c r="Q70" s="47">
        <f t="shared" ref="Q70:Q75" si="6">SUBTOTAL(9,M70:P70)</f>
        <v>12</v>
      </c>
      <c r="R70" s="47" t="s">
        <v>47</v>
      </c>
      <c r="S70" s="133">
        <v>3</v>
      </c>
      <c r="T70" s="168">
        <v>3</v>
      </c>
      <c r="U70" s="169"/>
      <c r="V70" s="88"/>
      <c r="W70" s="56" t="str">
        <f t="shared" si="5"/>
        <v>0</v>
      </c>
      <c r="X70" s="52">
        <f t="shared" ref="X70:X133" si="7">IF(R70="sumatoria",(S70+T70+U70+V70),(S70+T70+U70+V70)/W70)</f>
        <v>6</v>
      </c>
      <c r="Y70" s="57">
        <f t="shared" si="1"/>
        <v>0.5</v>
      </c>
      <c r="Z70" s="57">
        <f t="shared" si="2"/>
        <v>0.25</v>
      </c>
      <c r="AA70" s="61" t="s">
        <v>533</v>
      </c>
      <c r="AB70" s="61"/>
      <c r="AC70" s="61"/>
      <c r="AD70" s="64"/>
      <c r="AE70" s="60" t="s">
        <v>50</v>
      </c>
      <c r="AF70" s="61" t="s">
        <v>160</v>
      </c>
      <c r="AG70" s="61" t="s">
        <v>534</v>
      </c>
      <c r="AH70" s="47" t="s">
        <v>535</v>
      </c>
      <c r="AI70" s="64"/>
      <c r="AJ70" s="64"/>
      <c r="AK70" s="60" t="s">
        <v>50</v>
      </c>
      <c r="AL70" s="60" t="s">
        <v>160</v>
      </c>
    </row>
    <row r="71" spans="1:38" ht="111" customHeight="1" x14ac:dyDescent="0.25">
      <c r="A71" s="47">
        <v>66</v>
      </c>
      <c r="B71" s="50" t="s">
        <v>227</v>
      </c>
      <c r="C71" s="50" t="s">
        <v>227</v>
      </c>
      <c r="D71" s="50" t="s">
        <v>229</v>
      </c>
      <c r="E71" s="50" t="s">
        <v>40</v>
      </c>
      <c r="F71" s="50" t="s">
        <v>536</v>
      </c>
      <c r="G71" s="50" t="s">
        <v>241</v>
      </c>
      <c r="H71" s="50" t="s">
        <v>537</v>
      </c>
      <c r="I71" s="50" t="s">
        <v>44</v>
      </c>
      <c r="J71" s="50" t="s">
        <v>45</v>
      </c>
      <c r="K71" s="50" t="s">
        <v>46</v>
      </c>
      <c r="L71" s="51">
        <v>0.25</v>
      </c>
      <c r="M71" s="152">
        <v>0</v>
      </c>
      <c r="N71" s="50">
        <v>1</v>
      </c>
      <c r="O71" s="50">
        <v>0</v>
      </c>
      <c r="P71" s="50">
        <v>1</v>
      </c>
      <c r="Q71" s="47">
        <f t="shared" si="6"/>
        <v>2</v>
      </c>
      <c r="R71" s="47" t="s">
        <v>47</v>
      </c>
      <c r="S71" s="53">
        <v>0</v>
      </c>
      <c r="T71" s="168">
        <v>1</v>
      </c>
      <c r="U71" s="169"/>
      <c r="V71" s="88"/>
      <c r="W71" s="56" t="str">
        <f t="shared" si="5"/>
        <v>0</v>
      </c>
      <c r="X71" s="52">
        <f t="shared" si="7"/>
        <v>1</v>
      </c>
      <c r="Y71" s="57">
        <f t="shared" ref="Y71:Y100" si="8">(X71/Q71)</f>
        <v>0.5</v>
      </c>
      <c r="Z71" s="57">
        <f t="shared" ref="Z71:Z104" si="9">Y71*L71</f>
        <v>0.125</v>
      </c>
      <c r="AA71" s="64" t="s">
        <v>538</v>
      </c>
      <c r="AB71" s="64" t="s">
        <v>538</v>
      </c>
      <c r="AC71" s="64" t="s">
        <v>538</v>
      </c>
      <c r="AD71" s="64"/>
      <c r="AE71" s="60" t="s">
        <v>50</v>
      </c>
      <c r="AF71" s="61" t="s">
        <v>51</v>
      </c>
      <c r="AG71" s="61" t="s">
        <v>539</v>
      </c>
      <c r="AH71" s="47"/>
      <c r="AI71" s="64"/>
      <c r="AJ71" s="64"/>
      <c r="AK71" s="60" t="s">
        <v>50</v>
      </c>
      <c r="AL71" s="60" t="s">
        <v>160</v>
      </c>
    </row>
    <row r="72" spans="1:38" ht="152.25" customHeight="1" x14ac:dyDescent="0.25">
      <c r="A72" s="47">
        <v>67</v>
      </c>
      <c r="B72" s="50" t="s">
        <v>227</v>
      </c>
      <c r="C72" s="50" t="s">
        <v>227</v>
      </c>
      <c r="D72" s="50" t="s">
        <v>229</v>
      </c>
      <c r="E72" s="50" t="s">
        <v>40</v>
      </c>
      <c r="F72" s="61" t="s">
        <v>531</v>
      </c>
      <c r="G72" s="50" t="s">
        <v>42</v>
      </c>
      <c r="H72" s="50" t="s">
        <v>540</v>
      </c>
      <c r="I72" s="50" t="s">
        <v>44</v>
      </c>
      <c r="J72" s="50" t="s">
        <v>45</v>
      </c>
      <c r="K72" s="50" t="s">
        <v>46</v>
      </c>
      <c r="L72" s="51">
        <v>0.25</v>
      </c>
      <c r="M72" s="152">
        <v>1</v>
      </c>
      <c r="N72" s="50">
        <v>1</v>
      </c>
      <c r="O72" s="50">
        <v>1</v>
      </c>
      <c r="P72" s="50">
        <v>1</v>
      </c>
      <c r="Q72" s="47">
        <f t="shared" si="6"/>
        <v>4</v>
      </c>
      <c r="R72" s="47" t="s">
        <v>47</v>
      </c>
      <c r="S72" s="133">
        <v>1</v>
      </c>
      <c r="T72" s="168">
        <v>1</v>
      </c>
      <c r="U72" s="169"/>
      <c r="V72" s="88"/>
      <c r="W72" s="56" t="str">
        <f t="shared" si="5"/>
        <v>0</v>
      </c>
      <c r="X72" s="52">
        <f t="shared" si="7"/>
        <v>2</v>
      </c>
      <c r="Y72" s="57">
        <f t="shared" si="8"/>
        <v>0.5</v>
      </c>
      <c r="Z72" s="57">
        <f t="shared" si="9"/>
        <v>0.125</v>
      </c>
      <c r="AA72" s="61" t="s">
        <v>541</v>
      </c>
      <c r="AB72" s="64" t="s">
        <v>542</v>
      </c>
      <c r="AC72" s="64" t="s">
        <v>538</v>
      </c>
      <c r="AD72" s="64"/>
      <c r="AE72" s="60" t="s">
        <v>50</v>
      </c>
      <c r="AF72" s="61" t="s">
        <v>160</v>
      </c>
      <c r="AG72" s="61" t="s">
        <v>543</v>
      </c>
      <c r="AH72" s="47"/>
      <c r="AI72" s="64"/>
      <c r="AJ72" s="64"/>
      <c r="AK72" s="60" t="s">
        <v>50</v>
      </c>
      <c r="AL72" s="60" t="s">
        <v>160</v>
      </c>
    </row>
    <row r="73" spans="1:38" ht="150.75" customHeight="1" x14ac:dyDescent="0.25">
      <c r="A73" s="47">
        <v>68</v>
      </c>
      <c r="B73" s="50" t="s">
        <v>95</v>
      </c>
      <c r="C73" s="50" t="s">
        <v>544</v>
      </c>
      <c r="D73" s="50" t="s">
        <v>545</v>
      </c>
      <c r="E73" s="50" t="s">
        <v>65</v>
      </c>
      <c r="F73" s="50" t="s">
        <v>83</v>
      </c>
      <c r="G73" s="50" t="s">
        <v>519</v>
      </c>
      <c r="H73" s="50" t="s">
        <v>546</v>
      </c>
      <c r="I73" s="50" t="s">
        <v>44</v>
      </c>
      <c r="J73" s="50" t="s">
        <v>45</v>
      </c>
      <c r="K73" s="50" t="s">
        <v>46</v>
      </c>
      <c r="L73" s="170">
        <v>0.34</v>
      </c>
      <c r="M73" s="152">
        <v>1</v>
      </c>
      <c r="N73" s="152">
        <v>1</v>
      </c>
      <c r="O73" s="152">
        <v>1</v>
      </c>
      <c r="P73" s="152">
        <v>0</v>
      </c>
      <c r="Q73" s="47">
        <f t="shared" si="6"/>
        <v>3</v>
      </c>
      <c r="R73" s="47" t="s">
        <v>47</v>
      </c>
      <c r="S73" s="171">
        <v>1</v>
      </c>
      <c r="T73" s="171">
        <v>1</v>
      </c>
      <c r="U73" s="171"/>
      <c r="V73" s="171"/>
      <c r="W73" s="56" t="str">
        <f t="shared" si="5"/>
        <v>0</v>
      </c>
      <c r="X73" s="52">
        <f t="shared" si="7"/>
        <v>2</v>
      </c>
      <c r="Y73" s="57">
        <f t="shared" si="8"/>
        <v>0.66666666666666663</v>
      </c>
      <c r="Z73" s="57">
        <f t="shared" si="9"/>
        <v>0.22666666666666668</v>
      </c>
      <c r="AA73" s="61" t="s">
        <v>547</v>
      </c>
      <c r="AB73" s="64"/>
      <c r="AC73" s="64"/>
      <c r="AD73" s="61" t="s">
        <v>548</v>
      </c>
      <c r="AE73" s="60" t="s">
        <v>50</v>
      </c>
      <c r="AF73" s="61" t="s">
        <v>549</v>
      </c>
      <c r="AG73" s="47" t="s">
        <v>550</v>
      </c>
      <c r="AH73" s="47"/>
      <c r="AI73" s="64"/>
      <c r="AJ73" s="61" t="s">
        <v>548</v>
      </c>
      <c r="AK73" s="60" t="s">
        <v>50</v>
      </c>
      <c r="AL73" s="60" t="s">
        <v>160</v>
      </c>
    </row>
    <row r="74" spans="1:38" ht="103.5" customHeight="1" x14ac:dyDescent="0.25">
      <c r="A74" s="47">
        <v>69</v>
      </c>
      <c r="B74" s="50" t="s">
        <v>95</v>
      </c>
      <c r="C74" s="50" t="s">
        <v>544</v>
      </c>
      <c r="D74" s="50" t="s">
        <v>545</v>
      </c>
      <c r="E74" s="50" t="s">
        <v>65</v>
      </c>
      <c r="F74" s="50" t="s">
        <v>83</v>
      </c>
      <c r="G74" s="50" t="s">
        <v>519</v>
      </c>
      <c r="H74" s="50" t="s">
        <v>551</v>
      </c>
      <c r="I74" s="50" t="s">
        <v>44</v>
      </c>
      <c r="J74" s="50" t="s">
        <v>45</v>
      </c>
      <c r="K74" s="50" t="s">
        <v>46</v>
      </c>
      <c r="L74" s="170">
        <v>0.33</v>
      </c>
      <c r="M74" s="172">
        <v>0</v>
      </c>
      <c r="N74" s="172">
        <v>1</v>
      </c>
      <c r="O74" s="172">
        <v>0</v>
      </c>
      <c r="P74" s="172">
        <v>1</v>
      </c>
      <c r="Q74" s="47">
        <f t="shared" si="6"/>
        <v>2</v>
      </c>
      <c r="R74" s="47" t="s">
        <v>47</v>
      </c>
      <c r="S74" s="53">
        <v>0</v>
      </c>
      <c r="T74" s="171">
        <v>1</v>
      </c>
      <c r="U74" s="171"/>
      <c r="V74" s="171"/>
      <c r="W74" s="56" t="str">
        <f t="shared" si="5"/>
        <v>0</v>
      </c>
      <c r="X74" s="52">
        <f>IF(R74="sumatoria",(S74+T74+U74+V74),(S74+T74+U74+V74)/W74)</f>
        <v>1</v>
      </c>
      <c r="Y74" s="57">
        <f t="shared" si="8"/>
        <v>0.5</v>
      </c>
      <c r="Z74" s="57">
        <f t="shared" si="9"/>
        <v>0.16500000000000001</v>
      </c>
      <c r="AA74" s="64" t="s">
        <v>552</v>
      </c>
      <c r="AB74" s="64" t="s">
        <v>158</v>
      </c>
      <c r="AC74" s="64" t="s">
        <v>158</v>
      </c>
      <c r="AD74" s="64" t="s">
        <v>158</v>
      </c>
      <c r="AE74" s="60" t="s">
        <v>50</v>
      </c>
      <c r="AF74" s="61" t="s">
        <v>51</v>
      </c>
      <c r="AG74" s="47" t="s">
        <v>553</v>
      </c>
      <c r="AH74" s="47"/>
      <c r="AI74" s="64"/>
      <c r="AJ74" s="64" t="s">
        <v>554</v>
      </c>
      <c r="AK74" s="60" t="s">
        <v>50</v>
      </c>
      <c r="AL74" s="60" t="s">
        <v>160</v>
      </c>
    </row>
    <row r="75" spans="1:38" ht="103.5" customHeight="1" x14ac:dyDescent="0.25">
      <c r="A75" s="47">
        <v>70</v>
      </c>
      <c r="B75" s="50" t="s">
        <v>95</v>
      </c>
      <c r="C75" s="50" t="s">
        <v>544</v>
      </c>
      <c r="D75" s="50" t="s">
        <v>545</v>
      </c>
      <c r="E75" s="50" t="s">
        <v>65</v>
      </c>
      <c r="F75" s="50" t="s">
        <v>83</v>
      </c>
      <c r="G75" s="50" t="s">
        <v>519</v>
      </c>
      <c r="H75" s="50" t="s">
        <v>555</v>
      </c>
      <c r="I75" s="50" t="s">
        <v>44</v>
      </c>
      <c r="J75" s="50" t="s">
        <v>45</v>
      </c>
      <c r="K75" s="50" t="s">
        <v>46</v>
      </c>
      <c r="L75" s="170">
        <v>0.33</v>
      </c>
      <c r="M75" s="172">
        <v>0</v>
      </c>
      <c r="N75" s="172">
        <v>1</v>
      </c>
      <c r="O75" s="172">
        <v>0</v>
      </c>
      <c r="P75" s="172">
        <v>1</v>
      </c>
      <c r="Q75" s="47">
        <f t="shared" si="6"/>
        <v>2</v>
      </c>
      <c r="R75" s="47" t="s">
        <v>47</v>
      </c>
      <c r="S75" s="53">
        <v>0</v>
      </c>
      <c r="T75" s="171">
        <v>1</v>
      </c>
      <c r="U75" s="171"/>
      <c r="V75" s="171"/>
      <c r="W75" s="56" t="str">
        <f t="shared" si="5"/>
        <v>0</v>
      </c>
      <c r="X75" s="52">
        <f>IF(R75="sumatoria",(S75+T75+U75+V75),(S75+T75+U75+V75)/W75)</f>
        <v>1</v>
      </c>
      <c r="Y75" s="57">
        <f t="shared" si="8"/>
        <v>0.5</v>
      </c>
      <c r="Z75" s="57">
        <f t="shared" si="9"/>
        <v>0.16500000000000001</v>
      </c>
      <c r="AA75" s="64" t="s">
        <v>552</v>
      </c>
      <c r="AB75" s="64" t="s">
        <v>158</v>
      </c>
      <c r="AC75" s="64" t="s">
        <v>158</v>
      </c>
      <c r="AD75" s="64" t="s">
        <v>158</v>
      </c>
      <c r="AE75" s="60" t="s">
        <v>50</v>
      </c>
      <c r="AF75" s="61" t="s">
        <v>51</v>
      </c>
      <c r="AG75" s="47" t="s">
        <v>556</v>
      </c>
      <c r="AH75" s="47"/>
      <c r="AI75" s="64"/>
      <c r="AJ75" s="64" t="s">
        <v>557</v>
      </c>
      <c r="AK75" s="60" t="s">
        <v>50</v>
      </c>
      <c r="AL75" s="60" t="s">
        <v>160</v>
      </c>
    </row>
    <row r="76" spans="1:38" ht="135" customHeight="1" x14ac:dyDescent="0.25">
      <c r="A76" s="47">
        <v>71</v>
      </c>
      <c r="B76" s="61" t="s">
        <v>227</v>
      </c>
      <c r="C76" s="50" t="s">
        <v>558</v>
      </c>
      <c r="D76" s="50" t="s">
        <v>559</v>
      </c>
      <c r="E76" s="50" t="s">
        <v>65</v>
      </c>
      <c r="F76" s="50" t="s">
        <v>536</v>
      </c>
      <c r="G76" s="50" t="s">
        <v>158</v>
      </c>
      <c r="H76" s="48" t="s">
        <v>560</v>
      </c>
      <c r="I76" s="48" t="s">
        <v>44</v>
      </c>
      <c r="J76" s="50" t="s">
        <v>45</v>
      </c>
      <c r="K76" s="50" t="s">
        <v>561</v>
      </c>
      <c r="L76" s="93">
        <v>0.5</v>
      </c>
      <c r="M76" s="163">
        <v>3</v>
      </c>
      <c r="N76" s="163">
        <v>3</v>
      </c>
      <c r="O76" s="163">
        <v>3</v>
      </c>
      <c r="P76" s="163">
        <v>3</v>
      </c>
      <c r="Q76" s="163">
        <v>12</v>
      </c>
      <c r="R76" s="173" t="s">
        <v>47</v>
      </c>
      <c r="S76" s="133">
        <v>3</v>
      </c>
      <c r="T76" s="133">
        <v>3</v>
      </c>
      <c r="U76" s="87"/>
      <c r="V76" s="87"/>
      <c r="W76" s="56" t="str">
        <f t="shared" si="5"/>
        <v>0</v>
      </c>
      <c r="X76" s="52">
        <f t="shared" ref="X76:X99" si="10">IF(R76="sumatoria",(S76+T76+U76+V76),(S76+T76+U76+V76)/W76)</f>
        <v>6</v>
      </c>
      <c r="Y76" s="57">
        <f t="shared" si="8"/>
        <v>0.5</v>
      </c>
      <c r="Z76" s="57">
        <f t="shared" si="9"/>
        <v>0.25</v>
      </c>
      <c r="AA76" s="61" t="s">
        <v>562</v>
      </c>
      <c r="AB76" s="61" t="s">
        <v>563</v>
      </c>
      <c r="AC76" s="61" t="s">
        <v>564</v>
      </c>
      <c r="AD76" s="48" t="s">
        <v>565</v>
      </c>
      <c r="AE76" s="60" t="s">
        <v>50</v>
      </c>
      <c r="AF76" s="61" t="s">
        <v>160</v>
      </c>
      <c r="AG76" s="61" t="s">
        <v>566</v>
      </c>
      <c r="AH76" s="61" t="s">
        <v>567</v>
      </c>
      <c r="AI76" s="61" t="s">
        <v>568</v>
      </c>
      <c r="AJ76" s="61" t="s">
        <v>569</v>
      </c>
      <c r="AK76" s="60" t="s">
        <v>50</v>
      </c>
      <c r="AL76" s="61" t="s">
        <v>160</v>
      </c>
    </row>
    <row r="77" spans="1:38" ht="189" customHeight="1" x14ac:dyDescent="0.25">
      <c r="A77" s="47">
        <v>72</v>
      </c>
      <c r="B77" s="61" t="s">
        <v>227</v>
      </c>
      <c r="C77" s="50" t="s">
        <v>558</v>
      </c>
      <c r="D77" s="50" t="s">
        <v>559</v>
      </c>
      <c r="E77" s="50" t="s">
        <v>56</v>
      </c>
      <c r="F77" s="50" t="s">
        <v>536</v>
      </c>
      <c r="G77" s="50" t="s">
        <v>158</v>
      </c>
      <c r="H77" s="163" t="s">
        <v>570</v>
      </c>
      <c r="I77" s="48" t="s">
        <v>44</v>
      </c>
      <c r="J77" s="50" t="s">
        <v>45</v>
      </c>
      <c r="K77" s="50" t="s">
        <v>561</v>
      </c>
      <c r="L77" s="174">
        <v>0.5</v>
      </c>
      <c r="M77" s="163">
        <v>3</v>
      </c>
      <c r="N77" s="163">
        <v>3</v>
      </c>
      <c r="O77" s="163">
        <v>3</v>
      </c>
      <c r="P77" s="163">
        <v>3</v>
      </c>
      <c r="Q77" s="163">
        <v>12</v>
      </c>
      <c r="R77" s="173" t="s">
        <v>47</v>
      </c>
      <c r="S77" s="133">
        <v>3</v>
      </c>
      <c r="T77" s="133">
        <v>3</v>
      </c>
      <c r="U77" s="87"/>
      <c r="V77" s="87"/>
      <c r="W77" s="56" t="str">
        <f t="shared" si="5"/>
        <v>0</v>
      </c>
      <c r="X77" s="52">
        <f t="shared" si="10"/>
        <v>6</v>
      </c>
      <c r="Y77" s="57">
        <f t="shared" si="8"/>
        <v>0.5</v>
      </c>
      <c r="Z77" s="57">
        <f t="shared" si="9"/>
        <v>0.25</v>
      </c>
      <c r="AA77" s="61" t="s">
        <v>571</v>
      </c>
      <c r="AB77" s="61" t="s">
        <v>100</v>
      </c>
      <c r="AC77" s="64" t="s">
        <v>572</v>
      </c>
      <c r="AD77" s="65" t="s">
        <v>573</v>
      </c>
      <c r="AE77" s="60" t="s">
        <v>50</v>
      </c>
      <c r="AF77" s="61" t="s">
        <v>160</v>
      </c>
      <c r="AG77" s="61" t="s">
        <v>574</v>
      </c>
      <c r="AH77" s="61" t="s">
        <v>575</v>
      </c>
      <c r="AI77" s="61" t="s">
        <v>576</v>
      </c>
      <c r="AJ77" s="61" t="s">
        <v>577</v>
      </c>
      <c r="AK77" s="60" t="s">
        <v>50</v>
      </c>
      <c r="AL77" s="61" t="s">
        <v>160</v>
      </c>
    </row>
    <row r="78" spans="1:38" ht="98.25" customHeight="1" x14ac:dyDescent="0.25">
      <c r="A78" s="47">
        <v>73</v>
      </c>
      <c r="B78" s="61" t="s">
        <v>227</v>
      </c>
      <c r="C78" s="61" t="s">
        <v>578</v>
      </c>
      <c r="D78" s="50" t="s">
        <v>559</v>
      </c>
      <c r="E78" s="50" t="s">
        <v>40</v>
      </c>
      <c r="F78" s="50" t="s">
        <v>536</v>
      </c>
      <c r="G78" s="61" t="s">
        <v>241</v>
      </c>
      <c r="H78" s="175" t="s">
        <v>579</v>
      </c>
      <c r="I78" s="176" t="s">
        <v>44</v>
      </c>
      <c r="J78" s="50" t="s">
        <v>45</v>
      </c>
      <c r="K78" s="50" t="s">
        <v>46</v>
      </c>
      <c r="L78" s="177">
        <v>0.2</v>
      </c>
      <c r="M78" s="178">
        <v>0</v>
      </c>
      <c r="N78" s="178">
        <v>1</v>
      </c>
      <c r="O78" s="178">
        <v>0</v>
      </c>
      <c r="P78" s="178">
        <v>1</v>
      </c>
      <c r="Q78" s="178">
        <v>2</v>
      </c>
      <c r="R78" s="178" t="s">
        <v>47</v>
      </c>
      <c r="S78" s="53">
        <v>0</v>
      </c>
      <c r="T78" s="53">
        <v>1</v>
      </c>
      <c r="U78" s="88"/>
      <c r="V78" s="88"/>
      <c r="W78" s="56" t="str">
        <f t="shared" si="5"/>
        <v>0</v>
      </c>
      <c r="X78" s="52">
        <f t="shared" si="10"/>
        <v>1</v>
      </c>
      <c r="Y78" s="57">
        <f t="shared" si="8"/>
        <v>0.5</v>
      </c>
      <c r="Z78" s="57">
        <f t="shared" si="9"/>
        <v>0.1</v>
      </c>
      <c r="AA78" s="61" t="s">
        <v>580</v>
      </c>
      <c r="AB78" s="61"/>
      <c r="AC78" s="61"/>
      <c r="AD78" s="64" t="s">
        <v>581</v>
      </c>
      <c r="AE78" s="60" t="s">
        <v>50</v>
      </c>
      <c r="AF78" s="61" t="s">
        <v>160</v>
      </c>
      <c r="AG78" s="47" t="s">
        <v>582</v>
      </c>
      <c r="AH78" s="47" t="s">
        <v>583</v>
      </c>
      <c r="AI78" s="47" t="s">
        <v>584</v>
      </c>
      <c r="AJ78" s="47" t="s">
        <v>585</v>
      </c>
      <c r="AK78" s="60" t="s">
        <v>50</v>
      </c>
      <c r="AL78" s="61" t="s">
        <v>160</v>
      </c>
    </row>
    <row r="79" spans="1:38" ht="98.25" customHeight="1" x14ac:dyDescent="0.25">
      <c r="A79" s="47">
        <v>74</v>
      </c>
      <c r="B79" s="61" t="s">
        <v>227</v>
      </c>
      <c r="C79" s="61" t="s">
        <v>578</v>
      </c>
      <c r="D79" s="50" t="s">
        <v>559</v>
      </c>
      <c r="E79" s="50" t="s">
        <v>40</v>
      </c>
      <c r="F79" s="50" t="s">
        <v>536</v>
      </c>
      <c r="G79" s="61" t="s">
        <v>241</v>
      </c>
      <c r="H79" s="175" t="s">
        <v>586</v>
      </c>
      <c r="I79" s="176" t="s">
        <v>44</v>
      </c>
      <c r="J79" s="50" t="s">
        <v>45</v>
      </c>
      <c r="K79" s="50" t="s">
        <v>46</v>
      </c>
      <c r="L79" s="177">
        <v>0.2</v>
      </c>
      <c r="M79" s="178">
        <v>0</v>
      </c>
      <c r="N79" s="178">
        <v>1</v>
      </c>
      <c r="O79" s="178">
        <v>0</v>
      </c>
      <c r="P79" s="178">
        <v>1</v>
      </c>
      <c r="Q79" s="178">
        <v>2</v>
      </c>
      <c r="R79" s="178" t="s">
        <v>47</v>
      </c>
      <c r="S79" s="88">
        <v>0</v>
      </c>
      <c r="T79" s="53">
        <v>1</v>
      </c>
      <c r="U79" s="53"/>
      <c r="V79" s="88"/>
      <c r="W79" s="56" t="str">
        <f t="shared" si="5"/>
        <v>0</v>
      </c>
      <c r="X79" s="52">
        <f t="shared" si="10"/>
        <v>1</v>
      </c>
      <c r="Y79" s="57">
        <f t="shared" si="8"/>
        <v>0.5</v>
      </c>
      <c r="Z79" s="57">
        <f t="shared" si="9"/>
        <v>0.1</v>
      </c>
      <c r="AA79" s="61" t="s">
        <v>587</v>
      </c>
      <c r="AB79" s="64" t="s">
        <v>100</v>
      </c>
      <c r="AC79" s="64" t="s">
        <v>478</v>
      </c>
      <c r="AD79" s="61" t="s">
        <v>588</v>
      </c>
      <c r="AE79" s="60" t="s">
        <v>50</v>
      </c>
      <c r="AF79" s="61" t="s">
        <v>51</v>
      </c>
      <c r="AG79" s="47" t="s">
        <v>589</v>
      </c>
      <c r="AH79" s="47" t="s">
        <v>100</v>
      </c>
      <c r="AI79" s="47" t="s">
        <v>478</v>
      </c>
      <c r="AJ79" s="47" t="s">
        <v>585</v>
      </c>
      <c r="AK79" s="60" t="s">
        <v>50</v>
      </c>
      <c r="AL79" s="61" t="s">
        <v>160</v>
      </c>
    </row>
    <row r="80" spans="1:38" ht="98.25" customHeight="1" x14ac:dyDescent="0.25">
      <c r="A80" s="47">
        <v>75</v>
      </c>
      <c r="B80" s="61" t="s">
        <v>227</v>
      </c>
      <c r="C80" s="61" t="s">
        <v>578</v>
      </c>
      <c r="D80" s="50" t="s">
        <v>559</v>
      </c>
      <c r="E80" s="50" t="s">
        <v>40</v>
      </c>
      <c r="F80" s="50" t="s">
        <v>536</v>
      </c>
      <c r="G80" s="61" t="s">
        <v>344</v>
      </c>
      <c r="H80" s="175" t="s">
        <v>590</v>
      </c>
      <c r="I80" s="176" t="s">
        <v>44</v>
      </c>
      <c r="J80" s="50" t="s">
        <v>45</v>
      </c>
      <c r="K80" s="50" t="s">
        <v>46</v>
      </c>
      <c r="L80" s="177">
        <v>0.2</v>
      </c>
      <c r="M80" s="178">
        <v>1</v>
      </c>
      <c r="N80" s="178">
        <v>1</v>
      </c>
      <c r="O80" s="178">
        <v>1</v>
      </c>
      <c r="P80" s="178">
        <v>1</v>
      </c>
      <c r="Q80" s="178">
        <v>4</v>
      </c>
      <c r="R80" s="178" t="s">
        <v>47</v>
      </c>
      <c r="S80" s="88">
        <v>1</v>
      </c>
      <c r="T80" s="88">
        <v>1</v>
      </c>
      <c r="U80" s="88"/>
      <c r="V80" s="88"/>
      <c r="W80" s="56" t="str">
        <f t="shared" si="5"/>
        <v>0</v>
      </c>
      <c r="X80" s="52">
        <f t="shared" si="10"/>
        <v>2</v>
      </c>
      <c r="Y80" s="57">
        <f t="shared" si="8"/>
        <v>0.5</v>
      </c>
      <c r="Z80" s="57">
        <f t="shared" si="9"/>
        <v>0.1</v>
      </c>
      <c r="AA80" s="61" t="s">
        <v>591</v>
      </c>
      <c r="AB80" s="64" t="s">
        <v>100</v>
      </c>
      <c r="AC80" s="64" t="s">
        <v>478</v>
      </c>
      <c r="AD80" s="61" t="s">
        <v>592</v>
      </c>
      <c r="AE80" s="60" t="s">
        <v>50</v>
      </c>
      <c r="AF80" s="61" t="s">
        <v>160</v>
      </c>
      <c r="AG80" s="47" t="s">
        <v>593</v>
      </c>
      <c r="AH80" s="47" t="s">
        <v>100</v>
      </c>
      <c r="AI80" s="47" t="s">
        <v>478</v>
      </c>
      <c r="AJ80" s="47" t="s">
        <v>594</v>
      </c>
      <c r="AK80" s="60" t="s">
        <v>50</v>
      </c>
      <c r="AL80" s="61" t="s">
        <v>160</v>
      </c>
    </row>
    <row r="81" spans="1:38" ht="98.25" customHeight="1" x14ac:dyDescent="0.25">
      <c r="A81" s="47">
        <v>76</v>
      </c>
      <c r="B81" s="61" t="s">
        <v>227</v>
      </c>
      <c r="C81" s="61" t="s">
        <v>578</v>
      </c>
      <c r="D81" s="50" t="s">
        <v>559</v>
      </c>
      <c r="E81" s="50" t="s">
        <v>40</v>
      </c>
      <c r="F81" s="50" t="s">
        <v>536</v>
      </c>
      <c r="G81" s="61" t="s">
        <v>241</v>
      </c>
      <c r="H81" s="175" t="s">
        <v>595</v>
      </c>
      <c r="I81" s="176" t="s">
        <v>86</v>
      </c>
      <c r="J81" s="50" t="s">
        <v>45</v>
      </c>
      <c r="K81" s="175" t="s">
        <v>596</v>
      </c>
      <c r="L81" s="177">
        <v>0.2</v>
      </c>
      <c r="M81" s="177">
        <v>1</v>
      </c>
      <c r="N81" s="177">
        <v>1</v>
      </c>
      <c r="O81" s="177">
        <v>1</v>
      </c>
      <c r="P81" s="177">
        <v>1</v>
      </c>
      <c r="Q81" s="177">
        <v>1</v>
      </c>
      <c r="R81" s="178" t="s">
        <v>88</v>
      </c>
      <c r="S81" s="104">
        <v>1</v>
      </c>
      <c r="T81" s="104">
        <f>+N81</f>
        <v>1</v>
      </c>
      <c r="U81" s="88"/>
      <c r="V81" s="88"/>
      <c r="W81" s="56" t="str">
        <f t="shared" si="5"/>
        <v>4</v>
      </c>
      <c r="X81" s="52">
        <f t="shared" si="10"/>
        <v>0.5</v>
      </c>
      <c r="Y81" s="57">
        <f t="shared" si="8"/>
        <v>0.5</v>
      </c>
      <c r="Z81" s="57">
        <f t="shared" si="9"/>
        <v>0.1</v>
      </c>
      <c r="AA81" s="61" t="s">
        <v>597</v>
      </c>
      <c r="AB81" s="64" t="s">
        <v>100</v>
      </c>
      <c r="AC81" s="64" t="s">
        <v>478</v>
      </c>
      <c r="AD81" s="61" t="s">
        <v>598</v>
      </c>
      <c r="AE81" s="60" t="s">
        <v>50</v>
      </c>
      <c r="AF81" s="61" t="s">
        <v>160</v>
      </c>
      <c r="AG81" s="47" t="s">
        <v>599</v>
      </c>
      <c r="AH81" s="47" t="s">
        <v>600</v>
      </c>
      <c r="AI81" s="47" t="s">
        <v>601</v>
      </c>
      <c r="AJ81" s="47" t="s">
        <v>598</v>
      </c>
      <c r="AK81" s="60" t="s">
        <v>50</v>
      </c>
      <c r="AL81" s="61" t="s">
        <v>160</v>
      </c>
    </row>
    <row r="82" spans="1:38" ht="98.25" customHeight="1" x14ac:dyDescent="0.25">
      <c r="A82" s="47">
        <v>77</v>
      </c>
      <c r="B82" s="61" t="s">
        <v>227</v>
      </c>
      <c r="C82" s="61" t="s">
        <v>578</v>
      </c>
      <c r="D82" s="50" t="s">
        <v>559</v>
      </c>
      <c r="E82" s="50" t="s">
        <v>40</v>
      </c>
      <c r="F82" s="50" t="s">
        <v>536</v>
      </c>
      <c r="G82" s="61" t="s">
        <v>370</v>
      </c>
      <c r="H82" s="175" t="s">
        <v>602</v>
      </c>
      <c r="I82" s="176" t="s">
        <v>44</v>
      </c>
      <c r="J82" s="50" t="s">
        <v>45</v>
      </c>
      <c r="K82" s="50" t="s">
        <v>46</v>
      </c>
      <c r="L82" s="177">
        <v>0.2</v>
      </c>
      <c r="M82" s="178">
        <v>1</v>
      </c>
      <c r="N82" s="178">
        <v>1</v>
      </c>
      <c r="O82" s="178">
        <v>1</v>
      </c>
      <c r="P82" s="178">
        <v>1</v>
      </c>
      <c r="Q82" s="178">
        <v>4</v>
      </c>
      <c r="R82" s="178" t="s">
        <v>47</v>
      </c>
      <c r="S82" s="112">
        <v>1</v>
      </c>
      <c r="T82" s="112">
        <v>1</v>
      </c>
      <c r="U82" s="88"/>
      <c r="V82" s="88"/>
      <c r="W82" s="56" t="str">
        <f t="shared" si="5"/>
        <v>0</v>
      </c>
      <c r="X82" s="52">
        <f t="shared" si="10"/>
        <v>2</v>
      </c>
      <c r="Y82" s="57">
        <f t="shared" si="8"/>
        <v>0.5</v>
      </c>
      <c r="Z82" s="57">
        <f t="shared" si="9"/>
        <v>0.1</v>
      </c>
      <c r="AA82" s="61" t="s">
        <v>603</v>
      </c>
      <c r="AB82" s="64" t="s">
        <v>100</v>
      </c>
      <c r="AC82" s="64" t="s">
        <v>478</v>
      </c>
      <c r="AD82" s="61" t="s">
        <v>604</v>
      </c>
      <c r="AE82" s="60" t="s">
        <v>50</v>
      </c>
      <c r="AF82" s="61" t="s">
        <v>160</v>
      </c>
      <c r="AG82" s="47" t="s">
        <v>605</v>
      </c>
      <c r="AH82" s="47" t="s">
        <v>100</v>
      </c>
      <c r="AI82" s="47" t="s">
        <v>478</v>
      </c>
      <c r="AJ82" s="47" t="s">
        <v>606</v>
      </c>
      <c r="AK82" s="60" t="s">
        <v>50</v>
      </c>
      <c r="AL82" s="61" t="s">
        <v>160</v>
      </c>
    </row>
    <row r="83" spans="1:38" ht="105" customHeight="1" x14ac:dyDescent="0.25">
      <c r="A83" s="47">
        <v>78</v>
      </c>
      <c r="B83" s="50" t="s">
        <v>37</v>
      </c>
      <c r="C83" s="50" t="s">
        <v>607</v>
      </c>
      <c r="D83" s="50" t="s">
        <v>39</v>
      </c>
      <c r="E83" s="50" t="s">
        <v>65</v>
      </c>
      <c r="F83" s="61" t="s">
        <v>432</v>
      </c>
      <c r="G83" s="50" t="s">
        <v>42</v>
      </c>
      <c r="H83" s="179" t="s">
        <v>608</v>
      </c>
      <c r="I83" s="48" t="s">
        <v>44</v>
      </c>
      <c r="J83" s="50" t="s">
        <v>45</v>
      </c>
      <c r="K83" s="50" t="s">
        <v>46</v>
      </c>
      <c r="L83" s="180">
        <v>0.25</v>
      </c>
      <c r="M83" s="179">
        <v>1</v>
      </c>
      <c r="N83" s="179">
        <v>1</v>
      </c>
      <c r="O83" s="179">
        <v>1</v>
      </c>
      <c r="P83" s="179">
        <v>1</v>
      </c>
      <c r="Q83" s="179">
        <v>4</v>
      </c>
      <c r="R83" s="179" t="s">
        <v>47</v>
      </c>
      <c r="S83" s="112">
        <v>1</v>
      </c>
      <c r="T83" s="112">
        <v>1</v>
      </c>
      <c r="U83" s="67"/>
      <c r="V83" s="56"/>
      <c r="W83" s="56" t="str">
        <f t="shared" si="5"/>
        <v>0</v>
      </c>
      <c r="X83" s="52">
        <f t="shared" si="10"/>
        <v>2</v>
      </c>
      <c r="Y83" s="57">
        <f t="shared" si="8"/>
        <v>0.5</v>
      </c>
      <c r="Z83" s="57">
        <f t="shared" si="9"/>
        <v>0.125</v>
      </c>
      <c r="AA83" s="61" t="s">
        <v>609</v>
      </c>
      <c r="AB83" s="64" t="s">
        <v>478</v>
      </c>
      <c r="AC83" s="64" t="s">
        <v>478</v>
      </c>
      <c r="AD83" s="61" t="s">
        <v>610</v>
      </c>
      <c r="AE83" s="60" t="s">
        <v>50</v>
      </c>
      <c r="AF83" s="61" t="s">
        <v>611</v>
      </c>
      <c r="AG83" s="61" t="s">
        <v>612</v>
      </c>
      <c r="AH83" s="64" t="s">
        <v>478</v>
      </c>
      <c r="AI83" s="64" t="s">
        <v>478</v>
      </c>
      <c r="AJ83" s="61" t="s">
        <v>613</v>
      </c>
      <c r="AK83" s="60" t="s">
        <v>50</v>
      </c>
      <c r="AL83" s="61" t="s">
        <v>614</v>
      </c>
    </row>
    <row r="84" spans="1:38" ht="71.25" customHeight="1" x14ac:dyDescent="0.25">
      <c r="A84" s="47">
        <v>79</v>
      </c>
      <c r="B84" s="50" t="s">
        <v>37</v>
      </c>
      <c r="C84" s="50" t="s">
        <v>607</v>
      </c>
      <c r="D84" s="50" t="s">
        <v>39</v>
      </c>
      <c r="E84" s="50" t="s">
        <v>65</v>
      </c>
      <c r="F84" s="50" t="s">
        <v>615</v>
      </c>
      <c r="G84" s="50" t="s">
        <v>42</v>
      </c>
      <c r="H84" s="179" t="s">
        <v>616</v>
      </c>
      <c r="I84" s="48" t="s">
        <v>44</v>
      </c>
      <c r="J84" s="50" t="s">
        <v>45</v>
      </c>
      <c r="K84" s="50" t="s">
        <v>46</v>
      </c>
      <c r="L84" s="180">
        <v>0.2</v>
      </c>
      <c r="M84" s="179">
        <v>1</v>
      </c>
      <c r="N84" s="179">
        <v>3</v>
      </c>
      <c r="O84" s="179">
        <v>3</v>
      </c>
      <c r="P84" s="179">
        <v>3</v>
      </c>
      <c r="Q84" s="179">
        <v>10</v>
      </c>
      <c r="R84" s="179" t="s">
        <v>47</v>
      </c>
      <c r="S84" s="112">
        <v>1</v>
      </c>
      <c r="T84" s="112">
        <v>3</v>
      </c>
      <c r="U84" s="67"/>
      <c r="V84" s="56"/>
      <c r="W84" s="56" t="str">
        <f t="shared" si="5"/>
        <v>0</v>
      </c>
      <c r="X84" s="52">
        <f t="shared" si="10"/>
        <v>4</v>
      </c>
      <c r="Y84" s="57">
        <f t="shared" si="8"/>
        <v>0.4</v>
      </c>
      <c r="Z84" s="57">
        <f t="shared" si="9"/>
        <v>8.0000000000000016E-2</v>
      </c>
      <c r="AA84" s="61" t="s">
        <v>617</v>
      </c>
      <c r="AB84" s="64" t="s">
        <v>478</v>
      </c>
      <c r="AC84" s="64" t="s">
        <v>478</v>
      </c>
      <c r="AD84" s="61" t="s">
        <v>618</v>
      </c>
      <c r="AE84" s="60" t="s">
        <v>50</v>
      </c>
      <c r="AF84" s="61" t="s">
        <v>619</v>
      </c>
      <c r="AG84" s="61" t="s">
        <v>620</v>
      </c>
      <c r="AH84" s="64" t="s">
        <v>478</v>
      </c>
      <c r="AI84" s="64" t="s">
        <v>478</v>
      </c>
      <c r="AJ84" s="61" t="s">
        <v>621</v>
      </c>
      <c r="AK84" s="60" t="s">
        <v>50</v>
      </c>
      <c r="AL84" s="61" t="s">
        <v>622</v>
      </c>
    </row>
    <row r="85" spans="1:38" ht="71.25" customHeight="1" x14ac:dyDescent="0.25">
      <c r="A85" s="47">
        <v>80</v>
      </c>
      <c r="B85" s="50" t="s">
        <v>37</v>
      </c>
      <c r="C85" s="50" t="s">
        <v>607</v>
      </c>
      <c r="D85" s="50" t="s">
        <v>39</v>
      </c>
      <c r="E85" s="50" t="s">
        <v>65</v>
      </c>
      <c r="F85" s="50" t="s">
        <v>615</v>
      </c>
      <c r="G85" s="50" t="s">
        <v>42</v>
      </c>
      <c r="H85" s="179" t="s">
        <v>623</v>
      </c>
      <c r="I85" s="48" t="s">
        <v>86</v>
      </c>
      <c r="J85" s="50" t="s">
        <v>45</v>
      </c>
      <c r="K85" s="179" t="s">
        <v>624</v>
      </c>
      <c r="L85" s="180">
        <v>0.3</v>
      </c>
      <c r="M85" s="180">
        <v>0.1</v>
      </c>
      <c r="N85" s="180">
        <v>0.35</v>
      </c>
      <c r="O85" s="180">
        <v>0.35</v>
      </c>
      <c r="P85" s="180">
        <v>0.2</v>
      </c>
      <c r="Q85" s="180">
        <v>1</v>
      </c>
      <c r="R85" s="179" t="s">
        <v>47</v>
      </c>
      <c r="S85" s="90">
        <v>0.1</v>
      </c>
      <c r="T85" s="75">
        <v>0.41</v>
      </c>
      <c r="U85" s="67"/>
      <c r="V85" s="56"/>
      <c r="W85" s="56" t="str">
        <f t="shared" si="5"/>
        <v>0</v>
      </c>
      <c r="X85" s="52">
        <f t="shared" si="10"/>
        <v>0.51</v>
      </c>
      <c r="Y85" s="57">
        <f t="shared" si="8"/>
        <v>0.51</v>
      </c>
      <c r="Z85" s="57">
        <f t="shared" si="9"/>
        <v>0.153</v>
      </c>
      <c r="AA85" s="61" t="s">
        <v>625</v>
      </c>
      <c r="AB85" s="61" t="s">
        <v>100</v>
      </c>
      <c r="AC85" s="61" t="s">
        <v>100</v>
      </c>
      <c r="AD85" s="181" t="s">
        <v>626</v>
      </c>
      <c r="AE85" s="60" t="s">
        <v>50</v>
      </c>
      <c r="AF85" s="61" t="s">
        <v>627</v>
      </c>
      <c r="AG85" s="47" t="s">
        <v>628</v>
      </c>
      <c r="AH85" s="64" t="s">
        <v>478</v>
      </c>
      <c r="AI85" s="64" t="s">
        <v>478</v>
      </c>
      <c r="AJ85" s="182" t="s">
        <v>629</v>
      </c>
      <c r="AK85" s="60" t="s">
        <v>50</v>
      </c>
      <c r="AL85" s="61" t="s">
        <v>630</v>
      </c>
    </row>
    <row r="86" spans="1:38" ht="71.25" customHeight="1" x14ac:dyDescent="0.25">
      <c r="A86" s="47">
        <v>81</v>
      </c>
      <c r="B86" s="50" t="s">
        <v>37</v>
      </c>
      <c r="C86" s="50" t="s">
        <v>607</v>
      </c>
      <c r="D86" s="50" t="s">
        <v>39</v>
      </c>
      <c r="E86" s="50" t="s">
        <v>65</v>
      </c>
      <c r="F86" s="50" t="s">
        <v>615</v>
      </c>
      <c r="G86" s="50" t="s">
        <v>42</v>
      </c>
      <c r="H86" s="179" t="s">
        <v>631</v>
      </c>
      <c r="I86" s="48" t="s">
        <v>44</v>
      </c>
      <c r="J86" s="50" t="s">
        <v>45</v>
      </c>
      <c r="K86" s="50" t="s">
        <v>46</v>
      </c>
      <c r="L86" s="180">
        <v>0.25</v>
      </c>
      <c r="M86" s="179">
        <v>3</v>
      </c>
      <c r="N86" s="179">
        <v>3</v>
      </c>
      <c r="O86" s="179">
        <v>3</v>
      </c>
      <c r="P86" s="179">
        <v>3</v>
      </c>
      <c r="Q86" s="179">
        <v>12</v>
      </c>
      <c r="R86" s="179" t="s">
        <v>47</v>
      </c>
      <c r="S86" s="133">
        <v>3</v>
      </c>
      <c r="T86" s="133">
        <v>3</v>
      </c>
      <c r="U86" s="67"/>
      <c r="V86" s="56"/>
      <c r="W86" s="56" t="str">
        <f t="shared" si="5"/>
        <v>0</v>
      </c>
      <c r="X86" s="52">
        <f t="shared" si="10"/>
        <v>6</v>
      </c>
      <c r="Y86" s="57">
        <f t="shared" si="8"/>
        <v>0.5</v>
      </c>
      <c r="Z86" s="57">
        <f t="shared" si="9"/>
        <v>0.125</v>
      </c>
      <c r="AA86" s="61" t="s">
        <v>632</v>
      </c>
      <c r="AB86" s="64" t="s">
        <v>100</v>
      </c>
      <c r="AC86" s="64" t="s">
        <v>158</v>
      </c>
      <c r="AD86" s="61" t="s">
        <v>633</v>
      </c>
      <c r="AE86" s="60" t="s">
        <v>50</v>
      </c>
      <c r="AF86" s="61" t="s">
        <v>634</v>
      </c>
      <c r="AG86" s="61" t="s">
        <v>635</v>
      </c>
      <c r="AH86" s="64" t="s">
        <v>100</v>
      </c>
      <c r="AI86" s="64" t="s">
        <v>158</v>
      </c>
      <c r="AJ86" s="61" t="s">
        <v>636</v>
      </c>
      <c r="AK86" s="60" t="s">
        <v>50</v>
      </c>
      <c r="AL86" s="61" t="s">
        <v>637</v>
      </c>
    </row>
    <row r="87" spans="1:38" ht="409.5" customHeight="1" x14ac:dyDescent="0.25">
      <c r="A87" s="47">
        <v>82</v>
      </c>
      <c r="B87" s="61" t="s">
        <v>638</v>
      </c>
      <c r="C87" s="61" t="s">
        <v>639</v>
      </c>
      <c r="D87" s="50" t="s">
        <v>640</v>
      </c>
      <c r="E87" s="61" t="s">
        <v>641</v>
      </c>
      <c r="F87" s="50" t="s">
        <v>642</v>
      </c>
      <c r="G87" s="61" t="s">
        <v>42</v>
      </c>
      <c r="H87" s="48" t="s">
        <v>643</v>
      </c>
      <c r="I87" s="50" t="s">
        <v>86</v>
      </c>
      <c r="J87" s="50" t="s">
        <v>45</v>
      </c>
      <c r="K87" s="154" t="s">
        <v>644</v>
      </c>
      <c r="L87" s="93">
        <v>0.5</v>
      </c>
      <c r="M87" s="93">
        <v>1</v>
      </c>
      <c r="N87" s="93">
        <v>1</v>
      </c>
      <c r="O87" s="93">
        <v>1</v>
      </c>
      <c r="P87" s="93">
        <v>1</v>
      </c>
      <c r="Q87" s="93">
        <v>1</v>
      </c>
      <c r="R87" s="47" t="s">
        <v>156</v>
      </c>
      <c r="S87" s="87">
        <v>1</v>
      </c>
      <c r="T87" s="87">
        <v>1</v>
      </c>
      <c r="U87" s="88"/>
      <c r="V87" s="88"/>
      <c r="W87" s="56" t="str">
        <f t="shared" si="5"/>
        <v>4</v>
      </c>
      <c r="X87" s="52">
        <f t="shared" si="10"/>
        <v>0.5</v>
      </c>
      <c r="Y87" s="57">
        <f t="shared" si="8"/>
        <v>0.5</v>
      </c>
      <c r="Z87" s="57">
        <f t="shared" si="9"/>
        <v>0.25</v>
      </c>
      <c r="AA87" s="61" t="s">
        <v>645</v>
      </c>
      <c r="AB87" s="61" t="s">
        <v>646</v>
      </c>
      <c r="AC87" s="61" t="s">
        <v>647</v>
      </c>
      <c r="AD87" s="61" t="s">
        <v>648</v>
      </c>
      <c r="AE87" s="60" t="s">
        <v>50</v>
      </c>
      <c r="AF87" s="61" t="s">
        <v>160</v>
      </c>
      <c r="AG87" s="48" t="s">
        <v>649</v>
      </c>
      <c r="AH87" s="48" t="s">
        <v>650</v>
      </c>
      <c r="AI87" s="48" t="s">
        <v>651</v>
      </c>
      <c r="AJ87" s="48" t="s">
        <v>648</v>
      </c>
      <c r="AK87" s="60" t="s">
        <v>50</v>
      </c>
      <c r="AL87" s="61" t="s">
        <v>652</v>
      </c>
    </row>
    <row r="88" spans="1:38" ht="148.5" customHeight="1" x14ac:dyDescent="0.25">
      <c r="A88" s="47">
        <v>83</v>
      </c>
      <c r="B88" s="61" t="s">
        <v>638</v>
      </c>
      <c r="C88" s="61" t="s">
        <v>639</v>
      </c>
      <c r="D88" s="50" t="s">
        <v>640</v>
      </c>
      <c r="E88" s="61" t="s">
        <v>653</v>
      </c>
      <c r="F88" s="50" t="s">
        <v>642</v>
      </c>
      <c r="G88" s="61" t="s">
        <v>654</v>
      </c>
      <c r="H88" s="48" t="s">
        <v>655</v>
      </c>
      <c r="I88" s="50" t="s">
        <v>86</v>
      </c>
      <c r="J88" s="50" t="s">
        <v>45</v>
      </c>
      <c r="K88" s="154" t="s">
        <v>656</v>
      </c>
      <c r="L88" s="93">
        <v>0.25</v>
      </c>
      <c r="M88" s="93">
        <v>1</v>
      </c>
      <c r="N88" s="93">
        <v>1</v>
      </c>
      <c r="O88" s="93">
        <v>1</v>
      </c>
      <c r="P88" s="93">
        <v>1</v>
      </c>
      <c r="Q88" s="93">
        <v>1</v>
      </c>
      <c r="R88" s="47" t="s">
        <v>156</v>
      </c>
      <c r="S88" s="87">
        <v>1</v>
      </c>
      <c r="T88" s="87">
        <v>1</v>
      </c>
      <c r="U88" s="88"/>
      <c r="V88" s="88"/>
      <c r="W88" s="56" t="str">
        <f t="shared" si="5"/>
        <v>4</v>
      </c>
      <c r="X88" s="52">
        <f t="shared" si="10"/>
        <v>0.5</v>
      </c>
      <c r="Y88" s="57">
        <f t="shared" si="8"/>
        <v>0.5</v>
      </c>
      <c r="Z88" s="57">
        <f t="shared" si="9"/>
        <v>0.125</v>
      </c>
      <c r="AA88" s="61" t="s">
        <v>657</v>
      </c>
      <c r="AB88" s="155" t="s">
        <v>158</v>
      </c>
      <c r="AC88" s="155" t="s">
        <v>158</v>
      </c>
      <c r="AD88" s="154" t="s">
        <v>658</v>
      </c>
      <c r="AE88" s="60" t="s">
        <v>50</v>
      </c>
      <c r="AF88" s="61" t="s">
        <v>160</v>
      </c>
      <c r="AG88" s="48" t="s">
        <v>659</v>
      </c>
      <c r="AH88" s="48" t="s">
        <v>158</v>
      </c>
      <c r="AI88" s="50" t="s">
        <v>158</v>
      </c>
      <c r="AJ88" s="48" t="s">
        <v>660</v>
      </c>
      <c r="AK88" s="60" t="s">
        <v>50</v>
      </c>
      <c r="AL88" s="61" t="s">
        <v>661</v>
      </c>
    </row>
    <row r="89" spans="1:38" ht="136.5" customHeight="1" x14ac:dyDescent="0.25">
      <c r="A89" s="47">
        <v>84</v>
      </c>
      <c r="B89" s="61" t="s">
        <v>638</v>
      </c>
      <c r="C89" s="61" t="s">
        <v>639</v>
      </c>
      <c r="D89" s="50" t="s">
        <v>640</v>
      </c>
      <c r="E89" s="61" t="s">
        <v>653</v>
      </c>
      <c r="F89" s="50" t="s">
        <v>642</v>
      </c>
      <c r="G89" s="61" t="s">
        <v>654</v>
      </c>
      <c r="H89" s="48" t="s">
        <v>662</v>
      </c>
      <c r="I89" s="50" t="s">
        <v>86</v>
      </c>
      <c r="J89" s="50" t="s">
        <v>45</v>
      </c>
      <c r="K89" s="154" t="s">
        <v>644</v>
      </c>
      <c r="L89" s="93">
        <v>0.25</v>
      </c>
      <c r="M89" s="93">
        <v>1</v>
      </c>
      <c r="N89" s="93">
        <v>1</v>
      </c>
      <c r="O89" s="93">
        <v>1</v>
      </c>
      <c r="P89" s="93">
        <v>1</v>
      </c>
      <c r="Q89" s="93">
        <v>1</v>
      </c>
      <c r="R89" s="47" t="s">
        <v>156</v>
      </c>
      <c r="S89" s="87">
        <v>1</v>
      </c>
      <c r="T89" s="87">
        <v>1</v>
      </c>
      <c r="U89" s="88"/>
      <c r="V89" s="88"/>
      <c r="W89" s="56" t="str">
        <f t="shared" si="5"/>
        <v>4</v>
      </c>
      <c r="X89" s="52">
        <f t="shared" si="10"/>
        <v>0.5</v>
      </c>
      <c r="Y89" s="57">
        <f t="shared" si="8"/>
        <v>0.5</v>
      </c>
      <c r="Z89" s="57">
        <f t="shared" si="9"/>
        <v>0.125</v>
      </c>
      <c r="AA89" s="61" t="s">
        <v>663</v>
      </c>
      <c r="AB89" s="155" t="s">
        <v>158</v>
      </c>
      <c r="AC89" s="155" t="s">
        <v>158</v>
      </c>
      <c r="AD89" s="154" t="s">
        <v>664</v>
      </c>
      <c r="AE89" s="60" t="s">
        <v>50</v>
      </c>
      <c r="AF89" s="61" t="s">
        <v>160</v>
      </c>
      <c r="AG89" s="48" t="s">
        <v>665</v>
      </c>
      <c r="AH89" s="183" t="s">
        <v>158</v>
      </c>
      <c r="AI89" s="183" t="s">
        <v>158</v>
      </c>
      <c r="AJ89" s="48" t="s">
        <v>660</v>
      </c>
      <c r="AK89" s="60" t="s">
        <v>50</v>
      </c>
      <c r="AL89" s="61" t="s">
        <v>666</v>
      </c>
    </row>
    <row r="90" spans="1:38" s="156" customFormat="1" ht="114" customHeight="1" x14ac:dyDescent="0.25">
      <c r="A90" s="47">
        <v>85</v>
      </c>
      <c r="B90" s="61" t="s">
        <v>638</v>
      </c>
      <c r="C90" s="61" t="s">
        <v>638</v>
      </c>
      <c r="D90" s="50" t="s">
        <v>640</v>
      </c>
      <c r="E90" s="61" t="s">
        <v>667</v>
      </c>
      <c r="F90" s="61" t="s">
        <v>668</v>
      </c>
      <c r="G90" s="61" t="s">
        <v>654</v>
      </c>
      <c r="H90" s="61" t="s">
        <v>669</v>
      </c>
      <c r="I90" s="50" t="s">
        <v>44</v>
      </c>
      <c r="J90" s="50" t="s">
        <v>45</v>
      </c>
      <c r="K90" s="50" t="s">
        <v>46</v>
      </c>
      <c r="L90" s="93">
        <v>0.25</v>
      </c>
      <c r="M90" s="184">
        <v>1</v>
      </c>
      <c r="N90" s="184">
        <v>1</v>
      </c>
      <c r="O90" s="184">
        <v>1</v>
      </c>
      <c r="P90" s="184">
        <v>1</v>
      </c>
      <c r="Q90" s="81">
        <f>SUBTOTAL(9,M90:P90)</f>
        <v>4</v>
      </c>
      <c r="R90" s="47" t="s">
        <v>47</v>
      </c>
      <c r="S90" s="88">
        <v>1</v>
      </c>
      <c r="T90" s="88">
        <v>1</v>
      </c>
      <c r="U90" s="88"/>
      <c r="V90" s="88"/>
      <c r="W90" s="56" t="str">
        <f t="shared" si="5"/>
        <v>0</v>
      </c>
      <c r="X90" s="52">
        <f t="shared" si="10"/>
        <v>2</v>
      </c>
      <c r="Y90" s="57">
        <f t="shared" si="8"/>
        <v>0.5</v>
      </c>
      <c r="Z90" s="57">
        <f t="shared" si="9"/>
        <v>0.125</v>
      </c>
      <c r="AA90" s="154" t="s">
        <v>670</v>
      </c>
      <c r="AB90" s="155" t="s">
        <v>158</v>
      </c>
      <c r="AC90" s="155" t="s">
        <v>158</v>
      </c>
      <c r="AD90" s="154" t="s">
        <v>671</v>
      </c>
      <c r="AE90" s="60" t="s">
        <v>50</v>
      </c>
      <c r="AF90" s="61" t="s">
        <v>160</v>
      </c>
      <c r="AG90" s="48" t="s">
        <v>672</v>
      </c>
      <c r="AH90" s="183" t="s">
        <v>158</v>
      </c>
      <c r="AI90" s="183" t="s">
        <v>158</v>
      </c>
      <c r="AJ90" s="154" t="s">
        <v>671</v>
      </c>
      <c r="AK90" s="60" t="s">
        <v>50</v>
      </c>
      <c r="AL90" s="61" t="s">
        <v>160</v>
      </c>
    </row>
    <row r="91" spans="1:38" s="156" customFormat="1" ht="163.5" customHeight="1" x14ac:dyDescent="0.25">
      <c r="A91" s="47">
        <v>86</v>
      </c>
      <c r="B91" s="61" t="s">
        <v>638</v>
      </c>
      <c r="C91" s="61" t="s">
        <v>638</v>
      </c>
      <c r="D91" s="50" t="s">
        <v>640</v>
      </c>
      <c r="E91" s="61" t="s">
        <v>673</v>
      </c>
      <c r="F91" s="50" t="s">
        <v>642</v>
      </c>
      <c r="G91" s="61" t="s">
        <v>654</v>
      </c>
      <c r="H91" s="61" t="s">
        <v>674</v>
      </c>
      <c r="I91" s="50" t="s">
        <v>86</v>
      </c>
      <c r="J91" s="50" t="s">
        <v>45</v>
      </c>
      <c r="K91" s="154" t="s">
        <v>644</v>
      </c>
      <c r="L91" s="93">
        <v>0.25</v>
      </c>
      <c r="M91" s="93">
        <v>1</v>
      </c>
      <c r="N91" s="93">
        <v>1</v>
      </c>
      <c r="O91" s="93">
        <v>1</v>
      </c>
      <c r="P91" s="93">
        <v>1</v>
      </c>
      <c r="Q91" s="93">
        <v>1</v>
      </c>
      <c r="R91" s="47" t="s">
        <v>156</v>
      </c>
      <c r="S91" s="87">
        <v>1</v>
      </c>
      <c r="T91" s="87">
        <v>1</v>
      </c>
      <c r="U91" s="88"/>
      <c r="V91" s="88"/>
      <c r="W91" s="56" t="str">
        <f t="shared" si="5"/>
        <v>4</v>
      </c>
      <c r="X91" s="52">
        <f t="shared" si="10"/>
        <v>0.5</v>
      </c>
      <c r="Y91" s="57">
        <f>(X91/Q91)</f>
        <v>0.5</v>
      </c>
      <c r="Z91" s="57">
        <f t="shared" si="9"/>
        <v>0.125</v>
      </c>
      <c r="AA91" s="154" t="s">
        <v>675</v>
      </c>
      <c r="AB91" s="155" t="s">
        <v>158</v>
      </c>
      <c r="AC91" s="155" t="s">
        <v>158</v>
      </c>
      <c r="AD91" s="154" t="s">
        <v>658</v>
      </c>
      <c r="AE91" s="60" t="s">
        <v>50</v>
      </c>
      <c r="AF91" s="61" t="s">
        <v>160</v>
      </c>
      <c r="AG91" s="48" t="s">
        <v>676</v>
      </c>
      <c r="AH91" s="183" t="s">
        <v>158</v>
      </c>
      <c r="AI91" s="183" t="s">
        <v>158</v>
      </c>
      <c r="AJ91" s="154" t="s">
        <v>677</v>
      </c>
      <c r="AK91" s="60" t="s">
        <v>50</v>
      </c>
      <c r="AL91" s="61" t="s">
        <v>160</v>
      </c>
    </row>
    <row r="92" spans="1:38" s="156" customFormat="1" ht="189" customHeight="1" x14ac:dyDescent="0.25">
      <c r="A92" s="47">
        <v>87</v>
      </c>
      <c r="B92" s="61" t="s">
        <v>638</v>
      </c>
      <c r="C92" s="61" t="s">
        <v>638</v>
      </c>
      <c r="D92" s="50" t="s">
        <v>640</v>
      </c>
      <c r="E92" s="61" t="s">
        <v>667</v>
      </c>
      <c r="F92" s="50" t="s">
        <v>642</v>
      </c>
      <c r="G92" s="61" t="s">
        <v>654</v>
      </c>
      <c r="H92" s="61" t="s">
        <v>678</v>
      </c>
      <c r="I92" s="50" t="s">
        <v>86</v>
      </c>
      <c r="J92" s="50" t="s">
        <v>45</v>
      </c>
      <c r="K92" s="154" t="s">
        <v>656</v>
      </c>
      <c r="L92" s="93">
        <v>0.25</v>
      </c>
      <c r="M92" s="93">
        <v>1</v>
      </c>
      <c r="N92" s="93">
        <v>1</v>
      </c>
      <c r="O92" s="93">
        <v>1</v>
      </c>
      <c r="P92" s="93">
        <v>1</v>
      </c>
      <c r="Q92" s="93">
        <v>1</v>
      </c>
      <c r="R92" s="47" t="s">
        <v>156</v>
      </c>
      <c r="S92" s="87">
        <v>1</v>
      </c>
      <c r="T92" s="87">
        <v>1</v>
      </c>
      <c r="U92" s="88"/>
      <c r="V92" s="88"/>
      <c r="W92" s="56" t="str">
        <f t="shared" si="5"/>
        <v>4</v>
      </c>
      <c r="X92" s="52">
        <f t="shared" si="10"/>
        <v>0.5</v>
      </c>
      <c r="Y92" s="57">
        <f t="shared" si="8"/>
        <v>0.5</v>
      </c>
      <c r="Z92" s="57">
        <f t="shared" si="9"/>
        <v>0.125</v>
      </c>
      <c r="AA92" s="154" t="s">
        <v>675</v>
      </c>
      <c r="AB92" s="155" t="s">
        <v>158</v>
      </c>
      <c r="AC92" s="155" t="s">
        <v>158</v>
      </c>
      <c r="AD92" s="154" t="s">
        <v>664</v>
      </c>
      <c r="AE92" s="60" t="s">
        <v>50</v>
      </c>
      <c r="AF92" s="61" t="s">
        <v>160</v>
      </c>
      <c r="AG92" s="48" t="s">
        <v>679</v>
      </c>
      <c r="AH92" s="183" t="s">
        <v>158</v>
      </c>
      <c r="AI92" s="183" t="s">
        <v>158</v>
      </c>
      <c r="AJ92" s="154" t="s">
        <v>677</v>
      </c>
      <c r="AK92" s="60" t="s">
        <v>50</v>
      </c>
      <c r="AL92" s="61" t="s">
        <v>160</v>
      </c>
    </row>
    <row r="93" spans="1:38" s="156" customFormat="1" ht="102.75" customHeight="1" x14ac:dyDescent="0.25">
      <c r="A93" s="47">
        <v>88</v>
      </c>
      <c r="B93" s="61" t="s">
        <v>638</v>
      </c>
      <c r="C93" s="61" t="s">
        <v>638</v>
      </c>
      <c r="D93" s="50" t="s">
        <v>640</v>
      </c>
      <c r="E93" s="61" t="s">
        <v>653</v>
      </c>
      <c r="F93" s="50" t="s">
        <v>642</v>
      </c>
      <c r="G93" s="61" t="s">
        <v>654</v>
      </c>
      <c r="H93" s="61" t="s">
        <v>680</v>
      </c>
      <c r="I93" s="50" t="s">
        <v>86</v>
      </c>
      <c r="J93" s="50" t="s">
        <v>45</v>
      </c>
      <c r="K93" s="154" t="s">
        <v>644</v>
      </c>
      <c r="L93" s="93">
        <v>0.25</v>
      </c>
      <c r="M93" s="93">
        <v>1</v>
      </c>
      <c r="N93" s="93">
        <v>1</v>
      </c>
      <c r="O93" s="93">
        <v>1</v>
      </c>
      <c r="P93" s="93">
        <v>1</v>
      </c>
      <c r="Q93" s="93">
        <v>1</v>
      </c>
      <c r="R93" s="47" t="s">
        <v>156</v>
      </c>
      <c r="S93" s="87">
        <v>1</v>
      </c>
      <c r="T93" s="87">
        <v>1</v>
      </c>
      <c r="U93" s="88"/>
      <c r="V93" s="88"/>
      <c r="W93" s="56" t="str">
        <f t="shared" si="5"/>
        <v>4</v>
      </c>
      <c r="X93" s="52">
        <f t="shared" si="10"/>
        <v>0.5</v>
      </c>
      <c r="Y93" s="57">
        <f t="shared" si="8"/>
        <v>0.5</v>
      </c>
      <c r="Z93" s="57">
        <f t="shared" si="9"/>
        <v>0.125</v>
      </c>
      <c r="AA93" s="154" t="s">
        <v>675</v>
      </c>
      <c r="AB93" s="155" t="s">
        <v>158</v>
      </c>
      <c r="AC93" s="155" t="s">
        <v>158</v>
      </c>
      <c r="AD93" s="154" t="s">
        <v>664</v>
      </c>
      <c r="AE93" s="60" t="s">
        <v>50</v>
      </c>
      <c r="AF93" s="61" t="s">
        <v>160</v>
      </c>
      <c r="AG93" s="48" t="s">
        <v>681</v>
      </c>
      <c r="AH93" s="183" t="s">
        <v>158</v>
      </c>
      <c r="AI93" s="183" t="s">
        <v>158</v>
      </c>
      <c r="AJ93" s="154" t="s">
        <v>677</v>
      </c>
      <c r="AK93" s="60" t="s">
        <v>50</v>
      </c>
      <c r="AL93" s="61" t="s">
        <v>160</v>
      </c>
    </row>
    <row r="94" spans="1:38" ht="101.25" customHeight="1" x14ac:dyDescent="0.25">
      <c r="A94" s="47">
        <v>89</v>
      </c>
      <c r="B94" s="61" t="s">
        <v>638</v>
      </c>
      <c r="C94" s="61" t="s">
        <v>682</v>
      </c>
      <c r="D94" s="50" t="s">
        <v>640</v>
      </c>
      <c r="E94" s="61" t="s">
        <v>512</v>
      </c>
      <c r="F94" s="61" t="s">
        <v>668</v>
      </c>
      <c r="G94" s="61" t="s">
        <v>42</v>
      </c>
      <c r="H94" s="61" t="s">
        <v>683</v>
      </c>
      <c r="I94" s="50" t="s">
        <v>86</v>
      </c>
      <c r="J94" s="50" t="s">
        <v>45</v>
      </c>
      <c r="K94" s="154" t="s">
        <v>644</v>
      </c>
      <c r="L94" s="93">
        <v>0.5</v>
      </c>
      <c r="M94" s="93">
        <v>1</v>
      </c>
      <c r="N94" s="93">
        <v>1</v>
      </c>
      <c r="O94" s="93">
        <v>1</v>
      </c>
      <c r="P94" s="93">
        <v>1</v>
      </c>
      <c r="Q94" s="100">
        <v>1</v>
      </c>
      <c r="R94" s="47" t="s">
        <v>156</v>
      </c>
      <c r="S94" s="87">
        <v>1</v>
      </c>
      <c r="T94" s="87">
        <v>1</v>
      </c>
      <c r="U94" s="88"/>
      <c r="V94" s="88"/>
      <c r="W94" s="56" t="str">
        <f t="shared" si="5"/>
        <v>4</v>
      </c>
      <c r="X94" s="52">
        <f t="shared" si="10"/>
        <v>0.5</v>
      </c>
      <c r="Y94" s="57">
        <f t="shared" si="8"/>
        <v>0.5</v>
      </c>
      <c r="Z94" s="57">
        <f t="shared" si="9"/>
        <v>0.25</v>
      </c>
      <c r="AA94" s="154" t="s">
        <v>670</v>
      </c>
      <c r="AB94" s="61" t="s">
        <v>684</v>
      </c>
      <c r="AC94" s="61" t="s">
        <v>647</v>
      </c>
      <c r="AD94" s="154" t="s">
        <v>685</v>
      </c>
      <c r="AE94" s="60" t="s">
        <v>50</v>
      </c>
      <c r="AF94" s="61" t="s">
        <v>160</v>
      </c>
      <c r="AG94" s="185" t="s">
        <v>686</v>
      </c>
      <c r="AH94" s="49" t="s">
        <v>687</v>
      </c>
      <c r="AI94" s="154" t="s">
        <v>688</v>
      </c>
      <c r="AJ94" s="154" t="s">
        <v>671</v>
      </c>
      <c r="AK94" s="60" t="s">
        <v>50</v>
      </c>
      <c r="AL94" s="61" t="s">
        <v>689</v>
      </c>
    </row>
    <row r="95" spans="1:38" ht="150.75" customHeight="1" x14ac:dyDescent="0.25">
      <c r="A95" s="47">
        <v>90</v>
      </c>
      <c r="B95" s="61" t="s">
        <v>638</v>
      </c>
      <c r="C95" s="61" t="s">
        <v>682</v>
      </c>
      <c r="D95" s="50" t="s">
        <v>640</v>
      </c>
      <c r="E95" s="61" t="s">
        <v>653</v>
      </c>
      <c r="F95" s="61" t="s">
        <v>668</v>
      </c>
      <c r="G95" s="61" t="s">
        <v>158</v>
      </c>
      <c r="H95" s="61" t="s">
        <v>690</v>
      </c>
      <c r="I95" s="50" t="s">
        <v>86</v>
      </c>
      <c r="J95" s="50" t="s">
        <v>45</v>
      </c>
      <c r="K95" s="154" t="s">
        <v>656</v>
      </c>
      <c r="L95" s="93">
        <v>0.25</v>
      </c>
      <c r="M95" s="93">
        <v>1</v>
      </c>
      <c r="N95" s="93">
        <v>1</v>
      </c>
      <c r="O95" s="93">
        <v>1</v>
      </c>
      <c r="P95" s="93">
        <v>1</v>
      </c>
      <c r="Q95" s="93">
        <v>1</v>
      </c>
      <c r="R95" s="47" t="s">
        <v>156</v>
      </c>
      <c r="S95" s="87">
        <v>1</v>
      </c>
      <c r="T95" s="87">
        <v>1</v>
      </c>
      <c r="U95" s="88"/>
      <c r="V95" s="88"/>
      <c r="W95" s="56" t="str">
        <f t="shared" si="5"/>
        <v>4</v>
      </c>
      <c r="X95" s="52">
        <f t="shared" si="10"/>
        <v>0.5</v>
      </c>
      <c r="Y95" s="57">
        <f t="shared" si="8"/>
        <v>0.5</v>
      </c>
      <c r="Z95" s="57">
        <f t="shared" si="9"/>
        <v>0.125</v>
      </c>
      <c r="AA95" s="154" t="s">
        <v>675</v>
      </c>
      <c r="AB95" s="64" t="s">
        <v>691</v>
      </c>
      <c r="AC95" s="64" t="s">
        <v>691</v>
      </c>
      <c r="AD95" s="154" t="s">
        <v>658</v>
      </c>
      <c r="AE95" s="60" t="s">
        <v>50</v>
      </c>
      <c r="AF95" s="61" t="s">
        <v>160</v>
      </c>
      <c r="AG95" s="65" t="s">
        <v>692</v>
      </c>
      <c r="AH95" s="66" t="s">
        <v>158</v>
      </c>
      <c r="AI95" s="50" t="s">
        <v>158</v>
      </c>
      <c r="AJ95" s="48" t="s">
        <v>660</v>
      </c>
      <c r="AK95" s="60" t="s">
        <v>50</v>
      </c>
      <c r="AL95" s="61" t="s">
        <v>693</v>
      </c>
    </row>
    <row r="96" spans="1:38" ht="168.75" customHeight="1" x14ac:dyDescent="0.25">
      <c r="A96" s="47">
        <v>91</v>
      </c>
      <c r="B96" s="61" t="s">
        <v>638</v>
      </c>
      <c r="C96" s="61" t="s">
        <v>682</v>
      </c>
      <c r="D96" s="50" t="s">
        <v>640</v>
      </c>
      <c r="E96" s="61" t="s">
        <v>653</v>
      </c>
      <c r="F96" s="50" t="s">
        <v>642</v>
      </c>
      <c r="G96" s="61" t="s">
        <v>158</v>
      </c>
      <c r="H96" s="61" t="s">
        <v>694</v>
      </c>
      <c r="I96" s="50" t="s">
        <v>86</v>
      </c>
      <c r="J96" s="50" t="s">
        <v>45</v>
      </c>
      <c r="K96" s="154" t="s">
        <v>644</v>
      </c>
      <c r="L96" s="93">
        <v>0.25</v>
      </c>
      <c r="M96" s="93">
        <v>1</v>
      </c>
      <c r="N96" s="93">
        <v>1</v>
      </c>
      <c r="O96" s="93">
        <v>1</v>
      </c>
      <c r="P96" s="93">
        <v>1</v>
      </c>
      <c r="Q96" s="93">
        <v>1</v>
      </c>
      <c r="R96" s="47" t="s">
        <v>156</v>
      </c>
      <c r="S96" s="87">
        <v>1</v>
      </c>
      <c r="T96" s="87">
        <v>1</v>
      </c>
      <c r="U96" s="88"/>
      <c r="V96" s="88"/>
      <c r="W96" s="56" t="str">
        <f t="shared" si="5"/>
        <v>4</v>
      </c>
      <c r="X96" s="52">
        <f t="shared" si="10"/>
        <v>0.5</v>
      </c>
      <c r="Y96" s="57">
        <f t="shared" si="8"/>
        <v>0.5</v>
      </c>
      <c r="Z96" s="57">
        <f t="shared" si="9"/>
        <v>0.125</v>
      </c>
      <c r="AA96" s="186" t="s">
        <v>675</v>
      </c>
      <c r="AB96" s="132" t="s">
        <v>691</v>
      </c>
      <c r="AC96" s="132" t="s">
        <v>691</v>
      </c>
      <c r="AD96" s="186" t="s">
        <v>658</v>
      </c>
      <c r="AE96" s="60" t="s">
        <v>50</v>
      </c>
      <c r="AF96" s="61" t="s">
        <v>160</v>
      </c>
      <c r="AG96" s="65" t="s">
        <v>695</v>
      </c>
      <c r="AH96" s="187" t="s">
        <v>158</v>
      </c>
      <c r="AI96" s="183" t="s">
        <v>158</v>
      </c>
      <c r="AJ96" s="48" t="s">
        <v>660</v>
      </c>
      <c r="AK96" s="60" t="s">
        <v>50</v>
      </c>
      <c r="AL96" s="61" t="s">
        <v>696</v>
      </c>
    </row>
    <row r="97" spans="1:38" ht="261" customHeight="1" x14ac:dyDescent="0.25">
      <c r="A97" s="47">
        <v>92</v>
      </c>
      <c r="B97" s="50" t="s">
        <v>130</v>
      </c>
      <c r="C97" s="61" t="s">
        <v>697</v>
      </c>
      <c r="D97" s="50" t="s">
        <v>698</v>
      </c>
      <c r="E97" s="50" t="s">
        <v>65</v>
      </c>
      <c r="F97" s="50" t="s">
        <v>699</v>
      </c>
      <c r="G97" s="50" t="s">
        <v>135</v>
      </c>
      <c r="H97" s="61" t="s">
        <v>700</v>
      </c>
      <c r="I97" s="50" t="s">
        <v>86</v>
      </c>
      <c r="J97" s="50" t="s">
        <v>45</v>
      </c>
      <c r="K97" s="61" t="s">
        <v>701</v>
      </c>
      <c r="L97" s="93">
        <v>0.2</v>
      </c>
      <c r="M97" s="93">
        <v>1</v>
      </c>
      <c r="N97" s="93">
        <v>1</v>
      </c>
      <c r="O97" s="93">
        <v>1</v>
      </c>
      <c r="P97" s="93">
        <v>1</v>
      </c>
      <c r="Q97" s="188">
        <v>1</v>
      </c>
      <c r="R97" s="47" t="s">
        <v>156</v>
      </c>
      <c r="S97" s="87">
        <v>1</v>
      </c>
      <c r="T97" s="87">
        <v>1</v>
      </c>
      <c r="U97" s="88"/>
      <c r="V97" s="88"/>
      <c r="W97" s="56" t="str">
        <f t="shared" si="5"/>
        <v>4</v>
      </c>
      <c r="X97" s="52">
        <f t="shared" si="10"/>
        <v>0.5</v>
      </c>
      <c r="Y97" s="57">
        <f t="shared" si="8"/>
        <v>0.5</v>
      </c>
      <c r="Z97" s="189">
        <f t="shared" si="9"/>
        <v>0.1</v>
      </c>
      <c r="AA97" s="190" t="s">
        <v>702</v>
      </c>
      <c r="AB97" s="191" t="s">
        <v>100</v>
      </c>
      <c r="AC97" s="191" t="s">
        <v>572</v>
      </c>
      <c r="AD97" s="190" t="s">
        <v>703</v>
      </c>
      <c r="AE97" s="60" t="s">
        <v>50</v>
      </c>
      <c r="AF97" s="61" t="s">
        <v>160</v>
      </c>
      <c r="AG97" s="65" t="s">
        <v>704</v>
      </c>
      <c r="AH97" s="187" t="s">
        <v>158</v>
      </c>
      <c r="AI97" s="183" t="s">
        <v>158</v>
      </c>
      <c r="AJ97" s="61" t="s">
        <v>705</v>
      </c>
      <c r="AK97" s="60" t="s">
        <v>50</v>
      </c>
      <c r="AL97" s="61" t="s">
        <v>160</v>
      </c>
    </row>
    <row r="98" spans="1:38" ht="286.5" customHeight="1" x14ac:dyDescent="0.25">
      <c r="A98" s="47">
        <v>93</v>
      </c>
      <c r="B98" s="50" t="s">
        <v>130</v>
      </c>
      <c r="C98" s="61" t="s">
        <v>697</v>
      </c>
      <c r="D98" s="50" t="s">
        <v>698</v>
      </c>
      <c r="E98" s="50" t="s">
        <v>65</v>
      </c>
      <c r="F98" s="50" t="s">
        <v>699</v>
      </c>
      <c r="G98" s="50" t="s">
        <v>158</v>
      </c>
      <c r="H98" s="61" t="s">
        <v>706</v>
      </c>
      <c r="I98" s="50" t="s">
        <v>44</v>
      </c>
      <c r="J98" s="50" t="s">
        <v>45</v>
      </c>
      <c r="K98" s="50" t="s">
        <v>46</v>
      </c>
      <c r="L98" s="93">
        <v>0.4</v>
      </c>
      <c r="M98" s="184">
        <v>3</v>
      </c>
      <c r="N98" s="184">
        <v>3</v>
      </c>
      <c r="O98" s="184">
        <v>3</v>
      </c>
      <c r="P98" s="184">
        <v>3</v>
      </c>
      <c r="Q98" s="184">
        <v>12</v>
      </c>
      <c r="R98" s="47" t="s">
        <v>47</v>
      </c>
      <c r="S98" s="133">
        <v>3</v>
      </c>
      <c r="T98" s="133">
        <v>3</v>
      </c>
      <c r="U98" s="88"/>
      <c r="V98" s="88"/>
      <c r="W98" s="56" t="str">
        <f t="shared" si="5"/>
        <v>0</v>
      </c>
      <c r="X98" s="52">
        <f t="shared" si="10"/>
        <v>6</v>
      </c>
      <c r="Y98" s="57">
        <f t="shared" si="8"/>
        <v>0.5</v>
      </c>
      <c r="Z98" s="189">
        <f t="shared" si="9"/>
        <v>0.2</v>
      </c>
      <c r="AA98" s="190" t="s">
        <v>707</v>
      </c>
      <c r="AB98" s="190"/>
      <c r="AC98" s="190"/>
      <c r="AD98" s="190" t="s">
        <v>708</v>
      </c>
      <c r="AE98" s="60" t="s">
        <v>50</v>
      </c>
      <c r="AF98" s="61" t="s">
        <v>160</v>
      </c>
      <c r="AG98" s="65" t="s">
        <v>709</v>
      </c>
      <c r="AH98" s="187" t="s">
        <v>158</v>
      </c>
      <c r="AI98" s="183" t="s">
        <v>158</v>
      </c>
      <c r="AJ98" s="61" t="s">
        <v>710</v>
      </c>
      <c r="AK98" s="60" t="s">
        <v>50</v>
      </c>
      <c r="AL98" s="61" t="s">
        <v>711</v>
      </c>
    </row>
    <row r="99" spans="1:38" ht="149.25" customHeight="1" x14ac:dyDescent="0.25">
      <c r="A99" s="47">
        <v>94</v>
      </c>
      <c r="B99" s="50" t="s">
        <v>130</v>
      </c>
      <c r="C99" s="61" t="s">
        <v>697</v>
      </c>
      <c r="D99" s="50" t="s">
        <v>698</v>
      </c>
      <c r="E99" s="50" t="s">
        <v>65</v>
      </c>
      <c r="F99" s="50" t="s">
        <v>699</v>
      </c>
      <c r="G99" s="50" t="s">
        <v>122</v>
      </c>
      <c r="H99" s="61" t="s">
        <v>712</v>
      </c>
      <c r="I99" s="50" t="s">
        <v>44</v>
      </c>
      <c r="J99" s="50" t="s">
        <v>45</v>
      </c>
      <c r="K99" s="50" t="s">
        <v>46</v>
      </c>
      <c r="L99" s="93">
        <v>0.4</v>
      </c>
      <c r="M99" s="184">
        <v>3</v>
      </c>
      <c r="N99" s="184">
        <v>3</v>
      </c>
      <c r="O99" s="184">
        <v>3</v>
      </c>
      <c r="P99" s="184">
        <v>3</v>
      </c>
      <c r="Q99" s="184">
        <v>12</v>
      </c>
      <c r="R99" s="47" t="s">
        <v>47</v>
      </c>
      <c r="S99" s="133">
        <v>3</v>
      </c>
      <c r="T99" s="133">
        <v>3</v>
      </c>
      <c r="U99" s="88"/>
      <c r="V99" s="88"/>
      <c r="W99" s="56" t="str">
        <f t="shared" si="5"/>
        <v>0</v>
      </c>
      <c r="X99" s="52">
        <f t="shared" si="10"/>
        <v>6</v>
      </c>
      <c r="Y99" s="57">
        <f t="shared" si="8"/>
        <v>0.5</v>
      </c>
      <c r="Z99" s="57">
        <f t="shared" si="9"/>
        <v>0.2</v>
      </c>
      <c r="AA99" s="136" t="s">
        <v>713</v>
      </c>
      <c r="AB99" s="146" t="s">
        <v>100</v>
      </c>
      <c r="AC99" s="146" t="s">
        <v>572</v>
      </c>
      <c r="AD99" s="136" t="s">
        <v>714</v>
      </c>
      <c r="AE99" s="60" t="s">
        <v>50</v>
      </c>
      <c r="AF99" s="61" t="s">
        <v>160</v>
      </c>
      <c r="AG99" s="65" t="s">
        <v>715</v>
      </c>
      <c r="AH99" s="187" t="s">
        <v>158</v>
      </c>
      <c r="AI99" s="183" t="s">
        <v>158</v>
      </c>
      <c r="AJ99" s="61" t="s">
        <v>716</v>
      </c>
      <c r="AK99" s="60" t="s">
        <v>50</v>
      </c>
      <c r="AL99" s="61" t="s">
        <v>717</v>
      </c>
    </row>
    <row r="100" spans="1:38" ht="270.75" x14ac:dyDescent="0.25">
      <c r="A100" s="47">
        <v>95</v>
      </c>
      <c r="B100" s="50" t="s">
        <v>718</v>
      </c>
      <c r="C100" s="61" t="s">
        <v>719</v>
      </c>
      <c r="D100" s="50" t="s">
        <v>640</v>
      </c>
      <c r="E100" s="50" t="s">
        <v>720</v>
      </c>
      <c r="F100" s="50" t="s">
        <v>721</v>
      </c>
      <c r="G100" s="50" t="s">
        <v>158</v>
      </c>
      <c r="H100" s="61" t="s">
        <v>722</v>
      </c>
      <c r="I100" s="50" t="s">
        <v>86</v>
      </c>
      <c r="J100" s="50" t="s">
        <v>45</v>
      </c>
      <c r="K100" s="50" t="s">
        <v>723</v>
      </c>
      <c r="L100" s="51">
        <v>1</v>
      </c>
      <c r="M100" s="107">
        <v>1</v>
      </c>
      <c r="N100" s="107">
        <v>1</v>
      </c>
      <c r="O100" s="107">
        <v>1</v>
      </c>
      <c r="P100" s="107">
        <v>1</v>
      </c>
      <c r="Q100" s="107">
        <v>1</v>
      </c>
      <c r="R100" s="47" t="s">
        <v>156</v>
      </c>
      <c r="S100" s="87">
        <v>1</v>
      </c>
      <c r="T100" s="160">
        <v>1</v>
      </c>
      <c r="U100" s="169"/>
      <c r="V100" s="88"/>
      <c r="W100" s="56" t="str">
        <f>IF(R100="Constante","4",IF(R100="Demanda","4","0"))</f>
        <v>4</v>
      </c>
      <c r="X100" s="52">
        <f>IF(R100="Constante",(S100+T100+U100+V100),(S100+T100+U100+V100)/W100)</f>
        <v>2</v>
      </c>
      <c r="Y100" s="57">
        <v>0</v>
      </c>
      <c r="Z100" s="57">
        <f>Y100*L100</f>
        <v>0</v>
      </c>
      <c r="AA100" s="61" t="s">
        <v>724</v>
      </c>
      <c r="AB100" s="61"/>
      <c r="AC100" s="61"/>
      <c r="AD100" s="192" t="s">
        <v>50</v>
      </c>
      <c r="AE100" s="60" t="s">
        <v>50</v>
      </c>
      <c r="AF100" s="61" t="s">
        <v>160</v>
      </c>
      <c r="AG100" s="48" t="s">
        <v>725</v>
      </c>
      <c r="AH100" s="49" t="s">
        <v>726</v>
      </c>
      <c r="AI100" s="49" t="s">
        <v>727</v>
      </c>
      <c r="AJ100" s="49" t="s">
        <v>728</v>
      </c>
      <c r="AK100" s="60" t="s">
        <v>50</v>
      </c>
      <c r="AL100" s="61" t="s">
        <v>160</v>
      </c>
    </row>
    <row r="101" spans="1:38" ht="24" customHeight="1" x14ac:dyDescent="0.25">
      <c r="H101" s="193"/>
      <c r="Y101" s="194"/>
      <c r="Z101" s="194"/>
      <c r="AG101" s="181"/>
      <c r="AH101" s="181"/>
    </row>
    <row r="102" spans="1:38" ht="18.75" customHeight="1" x14ac:dyDescent="0.25">
      <c r="H102" s="193"/>
      <c r="Y102" s="194"/>
      <c r="Z102" s="194"/>
      <c r="AG102" s="181"/>
      <c r="AH102" s="181"/>
    </row>
    <row r="103" spans="1:38" x14ac:dyDescent="0.25">
      <c r="J103" s="6" t="s">
        <v>729</v>
      </c>
      <c r="Y103" s="194"/>
      <c r="Z103" s="194"/>
      <c r="AG103" s="181"/>
      <c r="AH103" s="181"/>
    </row>
    <row r="104" spans="1:38" x14ac:dyDescent="0.25">
      <c r="Y104" s="194"/>
      <c r="Z104" s="194"/>
      <c r="AG104" s="181"/>
      <c r="AH104" s="181"/>
    </row>
    <row r="105" spans="1:38" x14ac:dyDescent="0.25">
      <c r="Y105" s="194"/>
      <c r="Z105" s="194"/>
      <c r="AG105" s="181"/>
      <c r="AH105" s="181"/>
    </row>
    <row r="106" spans="1:38" x14ac:dyDescent="0.25">
      <c r="Y106" s="194"/>
      <c r="Z106" s="194"/>
      <c r="AG106" s="181"/>
      <c r="AH106" s="181"/>
    </row>
    <row r="107" spans="1:38" x14ac:dyDescent="0.25">
      <c r="Y107" s="194"/>
      <c r="Z107" s="194"/>
      <c r="AG107" s="181"/>
      <c r="AH107" s="181"/>
    </row>
    <row r="108" spans="1:38" x14ac:dyDescent="0.25">
      <c r="Y108" s="194"/>
      <c r="Z108" s="194"/>
      <c r="AG108" s="181"/>
      <c r="AH108" s="181"/>
    </row>
    <row r="109" spans="1:38" x14ac:dyDescent="0.25">
      <c r="Y109" s="194"/>
      <c r="Z109" s="194"/>
      <c r="AG109" s="181"/>
      <c r="AH109" s="181"/>
    </row>
    <row r="110" spans="1:38" x14ac:dyDescent="0.25">
      <c r="Y110" s="194"/>
      <c r="Z110" s="194"/>
      <c r="AG110" s="181"/>
      <c r="AH110" s="181"/>
    </row>
    <row r="111" spans="1:38" x14ac:dyDescent="0.25">
      <c r="Y111" s="194"/>
      <c r="Z111" s="194"/>
      <c r="AG111" s="181"/>
      <c r="AH111" s="181"/>
    </row>
    <row r="112" spans="1:38" x14ac:dyDescent="0.25">
      <c r="Y112" s="194"/>
      <c r="Z112" s="194"/>
      <c r="AG112" s="181"/>
      <c r="AH112" s="181"/>
    </row>
    <row r="113" spans="25:34" x14ac:dyDescent="0.25">
      <c r="Y113" s="194"/>
      <c r="Z113" s="194"/>
      <c r="AG113" s="181"/>
      <c r="AH113" s="181"/>
    </row>
    <row r="114" spans="25:34" x14ac:dyDescent="0.25">
      <c r="Y114" s="194"/>
      <c r="Z114" s="194"/>
      <c r="AG114" s="181"/>
      <c r="AH114" s="181"/>
    </row>
    <row r="115" spans="25:34" x14ac:dyDescent="0.25">
      <c r="Y115" s="194"/>
      <c r="Z115" s="194"/>
      <c r="AG115" s="181"/>
      <c r="AH115" s="181"/>
    </row>
    <row r="116" spans="25:34" x14ac:dyDescent="0.25">
      <c r="Y116" s="194"/>
      <c r="Z116" s="194"/>
      <c r="AG116" s="181"/>
      <c r="AH116" s="181"/>
    </row>
    <row r="117" spans="25:34" x14ac:dyDescent="0.25">
      <c r="Y117" s="194"/>
      <c r="Z117" s="194"/>
      <c r="AG117" s="181"/>
      <c r="AH117" s="181"/>
    </row>
    <row r="118" spans="25:34" x14ac:dyDescent="0.25">
      <c r="Y118" s="194"/>
      <c r="Z118" s="194"/>
      <c r="AG118" s="181"/>
      <c r="AH118" s="181"/>
    </row>
    <row r="119" spans="25:34" x14ac:dyDescent="0.25">
      <c r="Y119" s="194"/>
      <c r="Z119" s="194"/>
      <c r="AG119" s="181"/>
      <c r="AH119" s="181"/>
    </row>
    <row r="120" spans="25:34" x14ac:dyDescent="0.25">
      <c r="Y120" s="194"/>
      <c r="Z120" s="194"/>
      <c r="AG120" s="181"/>
      <c r="AH120" s="181"/>
    </row>
    <row r="121" spans="25:34" x14ac:dyDescent="0.25">
      <c r="Y121" s="194"/>
      <c r="Z121" s="194"/>
      <c r="AG121" s="181"/>
      <c r="AH121" s="181"/>
    </row>
    <row r="122" spans="25:34" x14ac:dyDescent="0.25">
      <c r="Y122" s="194"/>
      <c r="Z122" s="194"/>
      <c r="AG122" s="181"/>
      <c r="AH122" s="181"/>
    </row>
    <row r="123" spans="25:34" x14ac:dyDescent="0.25">
      <c r="Y123" s="194"/>
      <c r="Z123" s="194"/>
      <c r="AG123" s="181"/>
      <c r="AH123" s="181"/>
    </row>
    <row r="124" spans="25:34" x14ac:dyDescent="0.25">
      <c r="Y124" s="194"/>
      <c r="Z124" s="194"/>
      <c r="AG124" s="181"/>
      <c r="AH124" s="181"/>
    </row>
    <row r="125" spans="25:34" x14ac:dyDescent="0.25">
      <c r="Y125" s="194"/>
      <c r="Z125" s="194"/>
      <c r="AG125" s="181"/>
      <c r="AH125" s="181"/>
    </row>
    <row r="126" spans="25:34" x14ac:dyDescent="0.25">
      <c r="Y126" s="194"/>
      <c r="Z126" s="194"/>
      <c r="AG126" s="181"/>
      <c r="AH126" s="181"/>
    </row>
    <row r="127" spans="25:34" x14ac:dyDescent="0.25">
      <c r="Y127" s="194"/>
      <c r="Z127" s="194"/>
      <c r="AG127" s="181"/>
      <c r="AH127" s="181"/>
    </row>
    <row r="128" spans="25:34" x14ac:dyDescent="0.25">
      <c r="Y128" s="194"/>
      <c r="Z128" s="194"/>
      <c r="AG128" s="181"/>
      <c r="AH128" s="181"/>
    </row>
    <row r="129" spans="25:34" x14ac:dyDescent="0.25">
      <c r="Y129" s="194"/>
      <c r="Z129" s="194"/>
      <c r="AG129" s="181"/>
      <c r="AH129" s="181"/>
    </row>
    <row r="130" spans="25:34" x14ac:dyDescent="0.25">
      <c r="Y130" s="194"/>
      <c r="Z130" s="194"/>
      <c r="AG130" s="181"/>
      <c r="AH130" s="181"/>
    </row>
    <row r="131" spans="25:34" x14ac:dyDescent="0.25">
      <c r="Y131" s="194"/>
      <c r="Z131" s="194"/>
      <c r="AG131" s="181"/>
      <c r="AH131" s="181"/>
    </row>
    <row r="132" spans="25:34" x14ac:dyDescent="0.25">
      <c r="Y132" s="194"/>
      <c r="Z132" s="194"/>
      <c r="AG132" s="181"/>
      <c r="AH132" s="181"/>
    </row>
    <row r="133" spans="25:34" x14ac:dyDescent="0.25">
      <c r="Y133" s="194"/>
      <c r="Z133" s="194"/>
      <c r="AG133" s="181"/>
      <c r="AH133" s="181"/>
    </row>
    <row r="134" spans="25:34" x14ac:dyDescent="0.25">
      <c r="Y134" s="194"/>
      <c r="Z134" s="194"/>
      <c r="AG134" s="181"/>
      <c r="AH134" s="181"/>
    </row>
    <row r="135" spans="25:34" x14ac:dyDescent="0.25">
      <c r="Y135" s="194"/>
      <c r="Z135" s="194"/>
      <c r="AG135" s="181"/>
      <c r="AH135" s="181"/>
    </row>
    <row r="136" spans="25:34" x14ac:dyDescent="0.25">
      <c r="Y136" s="194"/>
      <c r="Z136" s="194"/>
      <c r="AG136" s="181"/>
      <c r="AH136" s="181"/>
    </row>
    <row r="137" spans="25:34" x14ac:dyDescent="0.25">
      <c r="Y137" s="194"/>
      <c r="Z137" s="194"/>
      <c r="AG137" s="181"/>
      <c r="AH137" s="181"/>
    </row>
    <row r="138" spans="25:34" x14ac:dyDescent="0.25">
      <c r="Y138" s="194"/>
      <c r="Z138" s="194"/>
      <c r="AG138" s="181"/>
      <c r="AH138" s="181"/>
    </row>
    <row r="139" spans="25:34" x14ac:dyDescent="0.25">
      <c r="Y139" s="194"/>
      <c r="Z139" s="194"/>
      <c r="AG139" s="181"/>
      <c r="AH139" s="181"/>
    </row>
    <row r="140" spans="25:34" x14ac:dyDescent="0.25">
      <c r="Y140" s="194"/>
      <c r="Z140" s="194"/>
      <c r="AG140" s="181"/>
      <c r="AH140" s="181"/>
    </row>
    <row r="141" spans="25:34" x14ac:dyDescent="0.25">
      <c r="Y141" s="194"/>
      <c r="Z141" s="194"/>
      <c r="AG141" s="181"/>
      <c r="AH141" s="181"/>
    </row>
    <row r="142" spans="25:34" x14ac:dyDescent="0.25">
      <c r="Y142" s="194"/>
      <c r="Z142" s="194"/>
      <c r="AG142" s="181"/>
      <c r="AH142" s="181"/>
    </row>
    <row r="143" spans="25:34" x14ac:dyDescent="0.25">
      <c r="Y143" s="194"/>
      <c r="Z143" s="194"/>
      <c r="AG143" s="181"/>
      <c r="AH143" s="181"/>
    </row>
    <row r="144" spans="25:34" x14ac:dyDescent="0.25">
      <c r="Y144" s="194"/>
      <c r="Z144" s="194"/>
      <c r="AG144" s="181"/>
      <c r="AH144" s="181"/>
    </row>
    <row r="145" spans="25:34" x14ac:dyDescent="0.25">
      <c r="Y145" s="194"/>
      <c r="Z145" s="194"/>
      <c r="AG145" s="181"/>
      <c r="AH145" s="181"/>
    </row>
    <row r="146" spans="25:34" x14ac:dyDescent="0.25">
      <c r="Y146" s="194"/>
      <c r="Z146" s="194"/>
      <c r="AG146" s="181"/>
      <c r="AH146" s="181"/>
    </row>
    <row r="147" spans="25:34" x14ac:dyDescent="0.25">
      <c r="Y147" s="194"/>
      <c r="Z147" s="194"/>
      <c r="AG147" s="181"/>
      <c r="AH147" s="181"/>
    </row>
    <row r="148" spans="25:34" x14ac:dyDescent="0.25">
      <c r="Y148" s="194"/>
      <c r="Z148" s="194"/>
      <c r="AG148" s="181"/>
      <c r="AH148" s="181"/>
    </row>
    <row r="149" spans="25:34" x14ac:dyDescent="0.25">
      <c r="Y149" s="194"/>
      <c r="Z149" s="194"/>
      <c r="AG149" s="181"/>
      <c r="AH149" s="181"/>
    </row>
    <row r="150" spans="25:34" x14ac:dyDescent="0.25">
      <c r="Y150" s="194"/>
      <c r="Z150" s="194"/>
      <c r="AG150" s="181"/>
      <c r="AH150" s="181"/>
    </row>
    <row r="151" spans="25:34" x14ac:dyDescent="0.25">
      <c r="Y151" s="194"/>
      <c r="Z151" s="194"/>
      <c r="AG151" s="181"/>
      <c r="AH151" s="181"/>
    </row>
    <row r="152" spans="25:34" x14ac:dyDescent="0.25">
      <c r="Y152" s="194"/>
      <c r="Z152" s="194"/>
      <c r="AG152" s="181"/>
      <c r="AH152" s="181"/>
    </row>
    <row r="153" spans="25:34" x14ac:dyDescent="0.25">
      <c r="Y153" s="194"/>
      <c r="Z153" s="194"/>
      <c r="AG153" s="181"/>
      <c r="AH153" s="181"/>
    </row>
    <row r="154" spans="25:34" x14ac:dyDescent="0.25">
      <c r="Y154" s="194"/>
      <c r="Z154" s="194"/>
      <c r="AG154" s="181"/>
      <c r="AH154" s="181"/>
    </row>
    <row r="155" spans="25:34" x14ac:dyDescent="0.25">
      <c r="Y155" s="194"/>
      <c r="Z155" s="194"/>
      <c r="AG155" s="181"/>
      <c r="AH155" s="181"/>
    </row>
    <row r="156" spans="25:34" x14ac:dyDescent="0.25">
      <c r="Y156" s="194"/>
      <c r="Z156" s="194"/>
      <c r="AG156" s="181"/>
      <c r="AH156" s="181"/>
    </row>
    <row r="157" spans="25:34" x14ac:dyDescent="0.25">
      <c r="Y157" s="194"/>
      <c r="Z157" s="194"/>
      <c r="AG157" s="181"/>
      <c r="AH157" s="181"/>
    </row>
    <row r="158" spans="25:34" x14ac:dyDescent="0.25">
      <c r="Y158" s="194"/>
      <c r="Z158" s="194"/>
      <c r="AG158" s="181"/>
      <c r="AH158" s="181"/>
    </row>
    <row r="159" spans="25:34" x14ac:dyDescent="0.25">
      <c r="Y159" s="194"/>
      <c r="Z159" s="194"/>
      <c r="AG159" s="181"/>
      <c r="AH159" s="181"/>
    </row>
    <row r="160" spans="25:34" x14ac:dyDescent="0.25">
      <c r="Y160" s="194"/>
      <c r="Z160" s="194"/>
      <c r="AG160" s="181"/>
      <c r="AH160" s="181"/>
    </row>
    <row r="161" spans="25:34" x14ac:dyDescent="0.25">
      <c r="Y161" s="194"/>
      <c r="Z161" s="194"/>
      <c r="AG161" s="181"/>
      <c r="AH161" s="181"/>
    </row>
    <row r="162" spans="25:34" x14ac:dyDescent="0.25">
      <c r="Y162" s="194"/>
      <c r="Z162" s="194"/>
      <c r="AG162" s="181"/>
      <c r="AH162" s="181"/>
    </row>
    <row r="163" spans="25:34" x14ac:dyDescent="0.25">
      <c r="Y163" s="194"/>
      <c r="Z163" s="194"/>
      <c r="AG163" s="181"/>
      <c r="AH163" s="181"/>
    </row>
    <row r="164" spans="25:34" x14ac:dyDescent="0.25">
      <c r="Y164" s="194"/>
      <c r="Z164" s="194"/>
      <c r="AG164" s="181"/>
      <c r="AH164" s="181"/>
    </row>
    <row r="165" spans="25:34" x14ac:dyDescent="0.25">
      <c r="Y165" s="194"/>
      <c r="Z165" s="194"/>
      <c r="AG165" s="181"/>
      <c r="AH165" s="181"/>
    </row>
    <row r="166" spans="25:34" x14ac:dyDescent="0.25">
      <c r="Y166" s="194"/>
      <c r="Z166" s="194"/>
      <c r="AG166" s="181"/>
      <c r="AH166" s="181"/>
    </row>
    <row r="167" spans="25:34" x14ac:dyDescent="0.25">
      <c r="Y167" s="194"/>
      <c r="Z167" s="194"/>
      <c r="AG167" s="181"/>
      <c r="AH167" s="181"/>
    </row>
    <row r="168" spans="25:34" x14ac:dyDescent="0.25">
      <c r="Y168" s="194"/>
      <c r="Z168" s="194"/>
      <c r="AG168" s="181"/>
      <c r="AH168" s="181"/>
    </row>
    <row r="169" spans="25:34" x14ac:dyDescent="0.25">
      <c r="Y169" s="194"/>
      <c r="Z169" s="194"/>
      <c r="AG169" s="181"/>
      <c r="AH169" s="181"/>
    </row>
    <row r="170" spans="25:34" x14ac:dyDescent="0.25">
      <c r="Y170" s="194"/>
      <c r="Z170" s="194"/>
      <c r="AG170" s="181"/>
      <c r="AH170" s="181"/>
    </row>
    <row r="171" spans="25:34" x14ac:dyDescent="0.25">
      <c r="Y171" s="194"/>
      <c r="Z171" s="194"/>
      <c r="AG171" s="181"/>
      <c r="AH171" s="181"/>
    </row>
    <row r="172" spans="25:34" x14ac:dyDescent="0.25">
      <c r="Y172" s="194"/>
      <c r="Z172" s="194"/>
      <c r="AG172" s="181"/>
      <c r="AH172" s="181"/>
    </row>
    <row r="173" spans="25:34" x14ac:dyDescent="0.25">
      <c r="Y173" s="194"/>
      <c r="Z173" s="194"/>
      <c r="AG173" s="181"/>
      <c r="AH173" s="181"/>
    </row>
    <row r="174" spans="25:34" x14ac:dyDescent="0.25">
      <c r="Y174" s="194"/>
      <c r="Z174" s="194"/>
      <c r="AG174" s="181"/>
      <c r="AH174" s="181"/>
    </row>
    <row r="175" spans="25:34" x14ac:dyDescent="0.25">
      <c r="Y175" s="194"/>
      <c r="Z175" s="194"/>
      <c r="AG175" s="181"/>
      <c r="AH175" s="181"/>
    </row>
    <row r="176" spans="25:34" x14ac:dyDescent="0.25">
      <c r="Y176" s="194"/>
      <c r="Z176" s="194"/>
      <c r="AG176" s="181"/>
      <c r="AH176" s="181"/>
    </row>
    <row r="177" spans="25:34" x14ac:dyDescent="0.25">
      <c r="Y177" s="194"/>
      <c r="Z177" s="194"/>
      <c r="AG177" s="181"/>
      <c r="AH177" s="181"/>
    </row>
    <row r="178" spans="25:34" x14ac:dyDescent="0.25">
      <c r="Y178" s="194"/>
      <c r="Z178" s="194"/>
      <c r="AG178" s="181"/>
      <c r="AH178" s="181"/>
    </row>
    <row r="179" spans="25:34" x14ac:dyDescent="0.25">
      <c r="Y179" s="194"/>
      <c r="Z179" s="194"/>
      <c r="AG179" s="181"/>
      <c r="AH179" s="181"/>
    </row>
    <row r="180" spans="25:34" x14ac:dyDescent="0.25">
      <c r="Y180" s="194"/>
      <c r="Z180" s="194"/>
      <c r="AG180" s="181"/>
      <c r="AH180" s="181"/>
    </row>
    <row r="181" spans="25:34" x14ac:dyDescent="0.25">
      <c r="Y181" s="194"/>
      <c r="Z181" s="194"/>
      <c r="AG181" s="181"/>
      <c r="AH181" s="181"/>
    </row>
    <row r="182" spans="25:34" x14ac:dyDescent="0.25">
      <c r="Y182" s="194"/>
      <c r="Z182" s="194"/>
      <c r="AG182" s="181"/>
      <c r="AH182" s="181"/>
    </row>
    <row r="183" spans="25:34" x14ac:dyDescent="0.25">
      <c r="Y183" s="194"/>
      <c r="Z183" s="194"/>
      <c r="AG183" s="181"/>
      <c r="AH183" s="181"/>
    </row>
    <row r="184" spans="25:34" x14ac:dyDescent="0.25">
      <c r="Y184" s="194"/>
      <c r="Z184" s="194"/>
      <c r="AG184" s="181"/>
      <c r="AH184" s="181"/>
    </row>
    <row r="185" spans="25:34" x14ac:dyDescent="0.25">
      <c r="Y185" s="194"/>
      <c r="Z185" s="194"/>
      <c r="AG185" s="181"/>
      <c r="AH185" s="181"/>
    </row>
    <row r="186" spans="25:34" x14ac:dyDescent="0.25">
      <c r="Y186" s="194"/>
      <c r="Z186" s="194"/>
      <c r="AG186" s="181"/>
      <c r="AH186" s="181"/>
    </row>
    <row r="187" spans="25:34" x14ac:dyDescent="0.25">
      <c r="Y187" s="194"/>
      <c r="Z187" s="194"/>
      <c r="AG187" s="181"/>
      <c r="AH187" s="181"/>
    </row>
    <row r="188" spans="25:34" x14ac:dyDescent="0.25">
      <c r="Y188" s="194"/>
      <c r="Z188" s="194"/>
      <c r="AG188" s="181"/>
      <c r="AH188" s="181"/>
    </row>
    <row r="189" spans="25:34" x14ac:dyDescent="0.25">
      <c r="Y189" s="194"/>
      <c r="Z189" s="194"/>
      <c r="AG189" s="181"/>
      <c r="AH189" s="181"/>
    </row>
    <row r="190" spans="25:34" x14ac:dyDescent="0.25">
      <c r="Y190" s="194"/>
      <c r="Z190" s="194"/>
      <c r="AG190" s="181"/>
      <c r="AH190" s="181"/>
    </row>
    <row r="191" spans="25:34" x14ac:dyDescent="0.25">
      <c r="Y191" s="194"/>
      <c r="Z191" s="194"/>
      <c r="AG191" s="181"/>
      <c r="AH191" s="181"/>
    </row>
    <row r="192" spans="25:34" x14ac:dyDescent="0.25">
      <c r="Y192" s="194"/>
      <c r="Z192" s="194"/>
      <c r="AG192" s="181"/>
      <c r="AH192" s="181"/>
    </row>
    <row r="193" spans="25:34" x14ac:dyDescent="0.25">
      <c r="Y193" s="194"/>
      <c r="Z193" s="194"/>
      <c r="AG193" s="181"/>
      <c r="AH193" s="181"/>
    </row>
    <row r="194" spans="25:34" x14ac:dyDescent="0.25">
      <c r="Y194" s="194"/>
      <c r="Z194" s="194"/>
      <c r="AG194" s="181"/>
      <c r="AH194" s="181"/>
    </row>
    <row r="195" spans="25:34" x14ac:dyDescent="0.25">
      <c r="Y195" s="194"/>
      <c r="Z195" s="194"/>
      <c r="AG195" s="181"/>
      <c r="AH195" s="181"/>
    </row>
    <row r="196" spans="25:34" x14ac:dyDescent="0.25">
      <c r="Y196" s="194"/>
      <c r="Z196" s="194"/>
      <c r="AG196" s="181"/>
      <c r="AH196" s="181"/>
    </row>
    <row r="197" spans="25:34" x14ac:dyDescent="0.25">
      <c r="Y197" s="194"/>
      <c r="Z197" s="194"/>
      <c r="AG197" s="181"/>
      <c r="AH197" s="181"/>
    </row>
    <row r="198" spans="25:34" x14ac:dyDescent="0.25">
      <c r="Y198" s="194"/>
      <c r="Z198" s="194"/>
      <c r="AG198" s="181"/>
      <c r="AH198" s="181"/>
    </row>
    <row r="199" spans="25:34" x14ac:dyDescent="0.25">
      <c r="Y199" s="194"/>
      <c r="Z199" s="194"/>
      <c r="AG199" s="181"/>
      <c r="AH199" s="181"/>
    </row>
    <row r="200" spans="25:34" x14ac:dyDescent="0.25">
      <c r="Y200" s="194"/>
      <c r="Z200" s="194"/>
      <c r="AG200" s="181"/>
      <c r="AH200" s="181"/>
    </row>
    <row r="201" spans="25:34" x14ac:dyDescent="0.25">
      <c r="Y201" s="194"/>
      <c r="Z201" s="194"/>
      <c r="AG201" s="181"/>
      <c r="AH201" s="181"/>
    </row>
    <row r="202" spans="25:34" x14ac:dyDescent="0.25">
      <c r="Y202" s="194"/>
      <c r="Z202" s="194"/>
      <c r="AG202" s="181"/>
      <c r="AH202" s="181"/>
    </row>
    <row r="203" spans="25:34" x14ac:dyDescent="0.25">
      <c r="Y203" s="194"/>
      <c r="Z203" s="194"/>
      <c r="AG203" s="181"/>
      <c r="AH203" s="181"/>
    </row>
    <row r="204" spans="25:34" x14ac:dyDescent="0.25">
      <c r="Y204" s="194"/>
      <c r="Z204" s="194"/>
      <c r="AG204" s="181"/>
      <c r="AH204" s="181"/>
    </row>
    <row r="205" spans="25:34" x14ac:dyDescent="0.25">
      <c r="Y205" s="194"/>
      <c r="Z205" s="194"/>
      <c r="AG205" s="181"/>
      <c r="AH205" s="181"/>
    </row>
    <row r="206" spans="25:34" x14ac:dyDescent="0.25">
      <c r="Y206" s="194"/>
      <c r="Z206" s="194"/>
      <c r="AG206" s="181"/>
      <c r="AH206" s="181"/>
    </row>
    <row r="207" spans="25:34" x14ac:dyDescent="0.25">
      <c r="Y207" s="194"/>
      <c r="Z207" s="194"/>
      <c r="AG207" s="181"/>
      <c r="AH207" s="181"/>
    </row>
    <row r="208" spans="25:34" x14ac:dyDescent="0.25">
      <c r="Y208" s="194"/>
      <c r="Z208" s="194"/>
      <c r="AG208" s="181"/>
      <c r="AH208" s="181"/>
    </row>
    <row r="209" spans="25:34" x14ac:dyDescent="0.25">
      <c r="Y209" s="194"/>
      <c r="Z209" s="194"/>
      <c r="AG209" s="181"/>
      <c r="AH209" s="181"/>
    </row>
    <row r="210" spans="25:34" x14ac:dyDescent="0.25">
      <c r="Y210" s="194"/>
      <c r="Z210" s="194"/>
      <c r="AG210" s="181"/>
      <c r="AH210" s="181"/>
    </row>
    <row r="211" spans="25:34" x14ac:dyDescent="0.25">
      <c r="Y211" s="194"/>
      <c r="Z211" s="194"/>
      <c r="AG211" s="181"/>
      <c r="AH211" s="181"/>
    </row>
    <row r="212" spans="25:34" x14ac:dyDescent="0.25">
      <c r="Y212" s="194"/>
      <c r="Z212" s="194"/>
      <c r="AG212" s="181"/>
      <c r="AH212" s="181"/>
    </row>
    <row r="213" spans="25:34" x14ac:dyDescent="0.25">
      <c r="Y213" s="194"/>
      <c r="Z213" s="194"/>
      <c r="AG213" s="181"/>
      <c r="AH213" s="181"/>
    </row>
    <row r="214" spans="25:34" x14ac:dyDescent="0.25">
      <c r="Y214" s="194"/>
      <c r="Z214" s="194"/>
      <c r="AG214" s="181"/>
      <c r="AH214" s="181"/>
    </row>
    <row r="215" spans="25:34" x14ac:dyDescent="0.25">
      <c r="Y215" s="194"/>
      <c r="Z215" s="194"/>
      <c r="AG215" s="181"/>
      <c r="AH215" s="181"/>
    </row>
    <row r="216" spans="25:34" x14ac:dyDescent="0.25">
      <c r="Y216" s="194"/>
      <c r="Z216" s="194"/>
      <c r="AG216" s="181"/>
      <c r="AH216" s="181"/>
    </row>
    <row r="217" spans="25:34" x14ac:dyDescent="0.25">
      <c r="Y217" s="194"/>
      <c r="Z217" s="194"/>
      <c r="AG217" s="181"/>
      <c r="AH217" s="181"/>
    </row>
    <row r="218" spans="25:34" x14ac:dyDescent="0.25">
      <c r="Y218" s="194"/>
      <c r="Z218" s="194"/>
      <c r="AG218" s="181"/>
      <c r="AH218" s="181"/>
    </row>
    <row r="219" spans="25:34" x14ac:dyDescent="0.25">
      <c r="Y219" s="194"/>
      <c r="Z219" s="194"/>
      <c r="AG219" s="181"/>
      <c r="AH219" s="181"/>
    </row>
    <row r="220" spans="25:34" x14ac:dyDescent="0.25">
      <c r="Y220" s="194"/>
      <c r="Z220" s="194"/>
      <c r="AG220" s="181"/>
      <c r="AH220" s="181"/>
    </row>
    <row r="221" spans="25:34" x14ac:dyDescent="0.25">
      <c r="Y221" s="194"/>
      <c r="Z221" s="194"/>
      <c r="AG221" s="181"/>
      <c r="AH221" s="181"/>
    </row>
    <row r="222" spans="25:34" x14ac:dyDescent="0.25">
      <c r="Y222" s="194"/>
      <c r="Z222" s="194"/>
      <c r="AG222" s="181"/>
      <c r="AH222" s="181"/>
    </row>
    <row r="223" spans="25:34" x14ac:dyDescent="0.25">
      <c r="Y223" s="194"/>
      <c r="Z223" s="194"/>
      <c r="AG223" s="181"/>
      <c r="AH223" s="181"/>
    </row>
    <row r="224" spans="25:34" x14ac:dyDescent="0.25">
      <c r="Y224" s="194"/>
      <c r="Z224" s="194"/>
      <c r="AG224" s="181"/>
      <c r="AH224" s="181"/>
    </row>
    <row r="225" spans="25:34" x14ac:dyDescent="0.25">
      <c r="Y225" s="194"/>
      <c r="Z225" s="194"/>
      <c r="AG225" s="181"/>
      <c r="AH225" s="181"/>
    </row>
    <row r="226" spans="25:34" x14ac:dyDescent="0.25">
      <c r="Y226" s="194"/>
      <c r="Z226" s="194"/>
      <c r="AG226" s="181"/>
      <c r="AH226" s="181"/>
    </row>
    <row r="227" spans="25:34" x14ac:dyDescent="0.25">
      <c r="Y227" s="194"/>
      <c r="Z227" s="194"/>
      <c r="AG227" s="181"/>
      <c r="AH227" s="181"/>
    </row>
    <row r="228" spans="25:34" x14ac:dyDescent="0.25">
      <c r="Y228" s="194"/>
      <c r="Z228" s="194"/>
      <c r="AG228" s="181"/>
      <c r="AH228" s="181"/>
    </row>
    <row r="229" spans="25:34" x14ac:dyDescent="0.25">
      <c r="Y229" s="194"/>
      <c r="Z229" s="194"/>
      <c r="AG229" s="181"/>
      <c r="AH229" s="181"/>
    </row>
    <row r="230" spans="25:34" x14ac:dyDescent="0.25">
      <c r="Y230" s="194"/>
      <c r="Z230" s="194"/>
      <c r="AG230" s="181"/>
      <c r="AH230" s="181"/>
    </row>
    <row r="231" spans="25:34" x14ac:dyDescent="0.25">
      <c r="Y231" s="194"/>
      <c r="Z231" s="194"/>
      <c r="AG231" s="181"/>
      <c r="AH231" s="181"/>
    </row>
    <row r="232" spans="25:34" x14ac:dyDescent="0.25">
      <c r="Y232" s="194"/>
      <c r="Z232" s="194"/>
      <c r="AG232" s="181"/>
      <c r="AH232" s="181"/>
    </row>
    <row r="233" spans="25:34" x14ac:dyDescent="0.25">
      <c r="Y233" s="194"/>
      <c r="Z233" s="194"/>
      <c r="AG233" s="181"/>
      <c r="AH233" s="181"/>
    </row>
    <row r="234" spans="25:34" x14ac:dyDescent="0.25">
      <c r="Y234" s="194"/>
      <c r="Z234" s="194"/>
      <c r="AG234" s="181"/>
      <c r="AH234" s="181"/>
    </row>
    <row r="235" spans="25:34" x14ac:dyDescent="0.25">
      <c r="Y235" s="194"/>
      <c r="Z235" s="194"/>
      <c r="AG235" s="181"/>
      <c r="AH235" s="181"/>
    </row>
    <row r="236" spans="25:34" x14ac:dyDescent="0.25">
      <c r="Y236" s="194"/>
      <c r="Z236" s="194"/>
      <c r="AG236" s="181"/>
      <c r="AH236" s="181"/>
    </row>
    <row r="237" spans="25:34" x14ac:dyDescent="0.25">
      <c r="Y237" s="194"/>
      <c r="Z237" s="194"/>
      <c r="AG237" s="181"/>
      <c r="AH237" s="181"/>
    </row>
    <row r="238" spans="25:34" x14ac:dyDescent="0.25">
      <c r="Y238" s="194"/>
      <c r="Z238" s="194"/>
      <c r="AG238" s="181"/>
      <c r="AH238" s="181"/>
    </row>
    <row r="239" spans="25:34" x14ac:dyDescent="0.25">
      <c r="Y239" s="194"/>
      <c r="Z239" s="194"/>
      <c r="AG239" s="181"/>
      <c r="AH239" s="181"/>
    </row>
    <row r="240" spans="25:34" x14ac:dyDescent="0.25">
      <c r="Y240" s="194"/>
      <c r="Z240" s="194"/>
      <c r="AG240" s="181"/>
      <c r="AH240" s="181"/>
    </row>
    <row r="241" spans="33:34" x14ac:dyDescent="0.25">
      <c r="AG241" s="181"/>
      <c r="AH241" s="181"/>
    </row>
    <row r="242" spans="33:34" x14ac:dyDescent="0.25">
      <c r="AG242" s="181"/>
      <c r="AH242" s="181"/>
    </row>
    <row r="243" spans="33:34" x14ac:dyDescent="0.25">
      <c r="AG243" s="181"/>
      <c r="AH243" s="181"/>
    </row>
    <row r="244" spans="33:34" x14ac:dyDescent="0.25">
      <c r="AG244" s="181"/>
      <c r="AH244" s="181"/>
    </row>
    <row r="245" spans="33:34" x14ac:dyDescent="0.25">
      <c r="AG245" s="181"/>
      <c r="AH245" s="181"/>
    </row>
    <row r="246" spans="33:34" x14ac:dyDescent="0.25">
      <c r="AG246" s="181"/>
      <c r="AH246" s="181"/>
    </row>
    <row r="247" spans="33:34" x14ac:dyDescent="0.25">
      <c r="AG247" s="181"/>
      <c r="AH247" s="181"/>
    </row>
    <row r="248" spans="33:34" x14ac:dyDescent="0.25">
      <c r="AG248" s="181"/>
      <c r="AH248" s="181"/>
    </row>
    <row r="249" spans="33:34" x14ac:dyDescent="0.25">
      <c r="AG249" s="181"/>
      <c r="AH249" s="181"/>
    </row>
    <row r="250" spans="33:34" x14ac:dyDescent="0.25">
      <c r="AG250" s="181"/>
      <c r="AH250" s="181"/>
    </row>
    <row r="251" spans="33:34" x14ac:dyDescent="0.25">
      <c r="AG251" s="181"/>
      <c r="AH251" s="181"/>
    </row>
    <row r="252" spans="33:34" x14ac:dyDescent="0.25">
      <c r="AG252" s="181"/>
      <c r="AH252" s="181"/>
    </row>
    <row r="253" spans="33:34" x14ac:dyDescent="0.25">
      <c r="AG253" s="181"/>
      <c r="AH253" s="181"/>
    </row>
    <row r="254" spans="33:34" x14ac:dyDescent="0.25">
      <c r="AG254" s="181"/>
      <c r="AH254" s="181"/>
    </row>
    <row r="255" spans="33:34" x14ac:dyDescent="0.25">
      <c r="AG255" s="181"/>
      <c r="AH255" s="181"/>
    </row>
    <row r="256" spans="33:34" x14ac:dyDescent="0.25">
      <c r="AG256" s="181"/>
      <c r="AH256" s="181"/>
    </row>
    <row r="257" spans="33:34" x14ac:dyDescent="0.25">
      <c r="AG257" s="181"/>
      <c r="AH257" s="181"/>
    </row>
    <row r="258" spans="33:34" x14ac:dyDescent="0.25">
      <c r="AG258" s="181"/>
      <c r="AH258" s="181"/>
    </row>
    <row r="259" spans="33:34" x14ac:dyDescent="0.25">
      <c r="AG259" s="181"/>
      <c r="AH259" s="181"/>
    </row>
    <row r="260" spans="33:34" x14ac:dyDescent="0.25">
      <c r="AG260" s="181"/>
      <c r="AH260" s="181"/>
    </row>
    <row r="261" spans="33:34" x14ac:dyDescent="0.25">
      <c r="AG261" s="181"/>
      <c r="AH261" s="181"/>
    </row>
    <row r="262" spans="33:34" x14ac:dyDescent="0.25">
      <c r="AG262" s="181"/>
      <c r="AH262" s="181"/>
    </row>
    <row r="263" spans="33:34" x14ac:dyDescent="0.25">
      <c r="AG263" s="181"/>
      <c r="AH263" s="181"/>
    </row>
    <row r="264" spans="33:34" x14ac:dyDescent="0.25">
      <c r="AG264" s="181"/>
      <c r="AH264" s="181"/>
    </row>
    <row r="265" spans="33:34" x14ac:dyDescent="0.25">
      <c r="AG265" s="181"/>
      <c r="AH265" s="181"/>
    </row>
    <row r="266" spans="33:34" x14ac:dyDescent="0.25">
      <c r="AG266" s="181"/>
      <c r="AH266" s="181"/>
    </row>
    <row r="267" spans="33:34" x14ac:dyDescent="0.25">
      <c r="AG267" s="181"/>
      <c r="AH267" s="181"/>
    </row>
    <row r="268" spans="33:34" x14ac:dyDescent="0.25">
      <c r="AG268" s="181"/>
      <c r="AH268" s="181"/>
    </row>
    <row r="269" spans="33:34" x14ac:dyDescent="0.25">
      <c r="AG269" s="181"/>
      <c r="AH269" s="181"/>
    </row>
    <row r="270" spans="33:34" x14ac:dyDescent="0.25">
      <c r="AG270" s="181"/>
      <c r="AH270" s="181"/>
    </row>
    <row r="271" spans="33:34" x14ac:dyDescent="0.25">
      <c r="AG271" s="181"/>
      <c r="AH271" s="181"/>
    </row>
    <row r="272" spans="33:34" x14ac:dyDescent="0.25">
      <c r="AG272" s="181"/>
      <c r="AH272" s="181"/>
    </row>
    <row r="273" spans="33:34" x14ac:dyDescent="0.25">
      <c r="AG273" s="181"/>
      <c r="AH273" s="181"/>
    </row>
    <row r="274" spans="33:34" x14ac:dyDescent="0.25">
      <c r="AG274" s="181"/>
      <c r="AH274" s="181"/>
    </row>
    <row r="275" spans="33:34" ht="15" x14ac:dyDescent="0.25">
      <c r="AG275" s="195"/>
      <c r="AH275" s="181"/>
    </row>
    <row r="276" spans="33:34" ht="15" x14ac:dyDescent="0.25">
      <c r="AG276" s="195" t="s">
        <v>730</v>
      </c>
      <c r="AH276" s="181"/>
    </row>
    <row r="277" spans="33:34" x14ac:dyDescent="0.25">
      <c r="AG277" s="181" t="s">
        <v>731</v>
      </c>
      <c r="AH277" s="181"/>
    </row>
    <row r="278" spans="33:34" x14ac:dyDescent="0.25">
      <c r="AG278" s="181" t="s">
        <v>732</v>
      </c>
      <c r="AH278" s="181"/>
    </row>
    <row r="279" spans="33:34" x14ac:dyDescent="0.25">
      <c r="AG279" s="181" t="s">
        <v>733</v>
      </c>
      <c r="AH279" s="181"/>
    </row>
    <row r="280" spans="33:34" x14ac:dyDescent="0.25">
      <c r="AG280" s="181" t="s">
        <v>734</v>
      </c>
      <c r="AH280" s="181"/>
    </row>
    <row r="281" spans="33:34" x14ac:dyDescent="0.25">
      <c r="AG281" s="181" t="s">
        <v>735</v>
      </c>
      <c r="AH281" s="181"/>
    </row>
    <row r="282" spans="33:34" x14ac:dyDescent="0.25">
      <c r="AG282" s="181" t="s">
        <v>736</v>
      </c>
      <c r="AH282" s="181"/>
    </row>
    <row r="283" spans="33:34" x14ac:dyDescent="0.25">
      <c r="AG283" s="181" t="s">
        <v>737</v>
      </c>
      <c r="AH283" s="181"/>
    </row>
    <row r="284" spans="33:34" x14ac:dyDescent="0.25">
      <c r="AG284" s="181" t="s">
        <v>738</v>
      </c>
      <c r="AH284" s="181"/>
    </row>
    <row r="285" spans="33:34" x14ac:dyDescent="0.25">
      <c r="AG285" s="181" t="s">
        <v>739</v>
      </c>
      <c r="AH285" s="181"/>
    </row>
    <row r="286" spans="33:34" x14ac:dyDescent="0.25">
      <c r="AG286" s="181" t="s">
        <v>740</v>
      </c>
      <c r="AH286" s="181"/>
    </row>
    <row r="287" spans="33:34" x14ac:dyDescent="0.25">
      <c r="AG287" s="181" t="s">
        <v>741</v>
      </c>
      <c r="AH287" s="181"/>
    </row>
    <row r="288" spans="33:34" x14ac:dyDescent="0.25">
      <c r="AG288" s="181" t="s">
        <v>742</v>
      </c>
      <c r="AH288" s="181"/>
    </row>
    <row r="289" spans="33:34" x14ac:dyDescent="0.25">
      <c r="AG289" s="181" t="s">
        <v>743</v>
      </c>
      <c r="AH289" s="181"/>
    </row>
    <row r="290" spans="33:34" x14ac:dyDescent="0.25">
      <c r="AG290" s="181" t="s">
        <v>744</v>
      </c>
      <c r="AH290" s="181"/>
    </row>
    <row r="291" spans="33:34" x14ac:dyDescent="0.25">
      <c r="AG291" s="181" t="s">
        <v>745</v>
      </c>
      <c r="AH291" s="181"/>
    </row>
    <row r="292" spans="33:34" x14ac:dyDescent="0.25">
      <c r="AG292" s="181" t="s">
        <v>746</v>
      </c>
      <c r="AH292" s="181"/>
    </row>
    <row r="293" spans="33:34" x14ac:dyDescent="0.25">
      <c r="AG293" s="181" t="s">
        <v>747</v>
      </c>
      <c r="AH293" s="181"/>
    </row>
    <row r="294" spans="33:34" x14ac:dyDescent="0.25">
      <c r="AG294" s="181" t="s">
        <v>748</v>
      </c>
      <c r="AH294" s="181"/>
    </row>
    <row r="295" spans="33:34" x14ac:dyDescent="0.25">
      <c r="AG295" s="181" t="s">
        <v>749</v>
      </c>
      <c r="AH295" s="181"/>
    </row>
    <row r="296" spans="33:34" x14ac:dyDescent="0.25">
      <c r="AG296" s="181" t="s">
        <v>750</v>
      </c>
      <c r="AH296" s="181"/>
    </row>
    <row r="297" spans="33:34" x14ac:dyDescent="0.25">
      <c r="AG297" s="181" t="s">
        <v>751</v>
      </c>
      <c r="AH297" s="181"/>
    </row>
    <row r="298" spans="33:34" x14ac:dyDescent="0.25">
      <c r="AG298" s="181" t="s">
        <v>752</v>
      </c>
      <c r="AH298" s="181"/>
    </row>
    <row r="299" spans="33:34" x14ac:dyDescent="0.25">
      <c r="AG299" s="181" t="s">
        <v>753</v>
      </c>
      <c r="AH299" s="181"/>
    </row>
    <row r="300" spans="33:34" x14ac:dyDescent="0.25">
      <c r="AG300" s="181" t="s">
        <v>754</v>
      </c>
      <c r="AH300" s="181"/>
    </row>
    <row r="301" spans="33:34" x14ac:dyDescent="0.25">
      <c r="AG301" s="181" t="s">
        <v>755</v>
      </c>
      <c r="AH301" s="181"/>
    </row>
    <row r="302" spans="33:34" x14ac:dyDescent="0.25">
      <c r="AG302" s="181" t="s">
        <v>756</v>
      </c>
      <c r="AH302" s="181"/>
    </row>
    <row r="303" spans="33:34" x14ac:dyDescent="0.25">
      <c r="AG303" s="181" t="s">
        <v>757</v>
      </c>
      <c r="AH303" s="181"/>
    </row>
    <row r="304" spans="33:34" x14ac:dyDescent="0.25">
      <c r="AG304" s="181" t="s">
        <v>758</v>
      </c>
      <c r="AH304" s="181"/>
    </row>
    <row r="305" spans="33:34" x14ac:dyDescent="0.25">
      <c r="AG305" s="181" t="s">
        <v>759</v>
      </c>
      <c r="AH305" s="181"/>
    </row>
    <row r="306" spans="33:34" x14ac:dyDescent="0.25">
      <c r="AG306" s="181" t="s">
        <v>760</v>
      </c>
      <c r="AH306" s="181"/>
    </row>
    <row r="307" spans="33:34" x14ac:dyDescent="0.25">
      <c r="AG307" s="181"/>
      <c r="AH307" s="181"/>
    </row>
    <row r="308" spans="33:34" ht="15" x14ac:dyDescent="0.25">
      <c r="AG308" s="195" t="s">
        <v>761</v>
      </c>
      <c r="AH308" s="181"/>
    </row>
    <row r="309" spans="33:34" x14ac:dyDescent="0.25">
      <c r="AG309" s="181" t="s">
        <v>762</v>
      </c>
      <c r="AH309" s="181"/>
    </row>
    <row r="310" spans="33:34" x14ac:dyDescent="0.25">
      <c r="AG310" s="181" t="s">
        <v>763</v>
      </c>
      <c r="AH310" s="181"/>
    </row>
    <row r="311" spans="33:34" x14ac:dyDescent="0.25">
      <c r="AG311" s="181" t="s">
        <v>764</v>
      </c>
      <c r="AH311" s="181"/>
    </row>
    <row r="312" spans="33:34" x14ac:dyDescent="0.25">
      <c r="AG312" s="181"/>
      <c r="AH312" s="181"/>
    </row>
    <row r="313" spans="33:34" ht="15" x14ac:dyDescent="0.25">
      <c r="AG313" s="195" t="s">
        <v>765</v>
      </c>
      <c r="AH313" s="181"/>
    </row>
    <row r="314" spans="33:34" x14ac:dyDescent="0.25">
      <c r="AG314" s="181" t="s">
        <v>766</v>
      </c>
      <c r="AH314" s="181"/>
    </row>
    <row r="315" spans="33:34" x14ac:dyDescent="0.25">
      <c r="AG315" s="181" t="s">
        <v>767</v>
      </c>
      <c r="AH315" s="181"/>
    </row>
    <row r="316" spans="33:34" x14ac:dyDescent="0.25">
      <c r="AG316" s="181" t="s">
        <v>768</v>
      </c>
      <c r="AH316" s="181"/>
    </row>
    <row r="317" spans="33:34" x14ac:dyDescent="0.25">
      <c r="AG317" s="181" t="s">
        <v>769</v>
      </c>
      <c r="AH317" s="181"/>
    </row>
    <row r="318" spans="33:34" x14ac:dyDescent="0.25">
      <c r="AG318" s="181" t="s">
        <v>770</v>
      </c>
      <c r="AH318" s="181"/>
    </row>
    <row r="319" spans="33:34" x14ac:dyDescent="0.25">
      <c r="AG319" s="181" t="s">
        <v>771</v>
      </c>
      <c r="AH319" s="181"/>
    </row>
    <row r="320" spans="33:34" x14ac:dyDescent="0.25">
      <c r="AG320" s="181" t="s">
        <v>772</v>
      </c>
      <c r="AH320" s="181"/>
    </row>
    <row r="321" spans="33:34" x14ac:dyDescent="0.25">
      <c r="AG321" s="181" t="s">
        <v>773</v>
      </c>
      <c r="AH321" s="181"/>
    </row>
    <row r="322" spans="33:34" x14ac:dyDescent="0.25">
      <c r="AG322" s="181" t="s">
        <v>774</v>
      </c>
      <c r="AH322" s="181"/>
    </row>
    <row r="323" spans="33:34" ht="15" x14ac:dyDescent="0.25">
      <c r="AG323" s="195"/>
      <c r="AH323" s="181"/>
    </row>
    <row r="324" spans="33:34" ht="15" x14ac:dyDescent="0.25">
      <c r="AG324" s="195" t="s">
        <v>775</v>
      </c>
      <c r="AH324" s="181"/>
    </row>
    <row r="325" spans="33:34" x14ac:dyDescent="0.25">
      <c r="AG325" s="181"/>
      <c r="AH325" s="181"/>
    </row>
    <row r="326" spans="33:34" x14ac:dyDescent="0.25">
      <c r="AG326" s="181" t="s">
        <v>776</v>
      </c>
      <c r="AH326" s="181"/>
    </row>
    <row r="327" spans="33:34" x14ac:dyDescent="0.25">
      <c r="AG327" s="181"/>
      <c r="AH327" s="181"/>
    </row>
    <row r="328" spans="33:34" ht="15" x14ac:dyDescent="0.25">
      <c r="AG328" s="195" t="s">
        <v>777</v>
      </c>
      <c r="AH328" s="181"/>
    </row>
    <row r="329" spans="33:34" ht="15" x14ac:dyDescent="0.25">
      <c r="AG329" s="195"/>
      <c r="AH329" s="181"/>
    </row>
    <row r="330" spans="33:34" x14ac:dyDescent="0.25">
      <c r="AG330" s="181" t="s">
        <v>778</v>
      </c>
      <c r="AH330" s="181"/>
    </row>
    <row r="331" spans="33:34" x14ac:dyDescent="0.25">
      <c r="AG331" s="181" t="s">
        <v>779</v>
      </c>
      <c r="AH331" s="181"/>
    </row>
    <row r="332" spans="33:34" x14ac:dyDescent="0.25">
      <c r="AG332" s="181" t="s">
        <v>780</v>
      </c>
      <c r="AH332" s="181"/>
    </row>
    <row r="333" spans="33:34" x14ac:dyDescent="0.25">
      <c r="AG333" s="181" t="s">
        <v>781</v>
      </c>
      <c r="AH333" s="181"/>
    </row>
    <row r="334" spans="33:34" x14ac:dyDescent="0.25">
      <c r="AG334" s="181" t="s">
        <v>782</v>
      </c>
      <c r="AH334" s="181"/>
    </row>
    <row r="335" spans="33:34" x14ac:dyDescent="0.25">
      <c r="AG335" s="181" t="s">
        <v>783</v>
      </c>
      <c r="AH335" s="181"/>
    </row>
    <row r="336" spans="33:34" x14ac:dyDescent="0.25">
      <c r="AG336" s="181" t="s">
        <v>784</v>
      </c>
      <c r="AH336" s="181"/>
    </row>
    <row r="337" spans="33:34" x14ac:dyDescent="0.25">
      <c r="AG337" s="181" t="s">
        <v>785</v>
      </c>
      <c r="AH337" s="181"/>
    </row>
    <row r="338" spans="33:34" x14ac:dyDescent="0.25">
      <c r="AG338" s="181" t="s">
        <v>786</v>
      </c>
      <c r="AH338" s="181"/>
    </row>
    <row r="339" spans="33:34" x14ac:dyDescent="0.25">
      <c r="AG339" s="181" t="s">
        <v>787</v>
      </c>
      <c r="AH339" s="181"/>
    </row>
    <row r="340" spans="33:34" x14ac:dyDescent="0.25">
      <c r="AG340" s="181" t="s">
        <v>788</v>
      </c>
      <c r="AH340" s="181"/>
    </row>
    <row r="341" spans="33:34" x14ac:dyDescent="0.25">
      <c r="AG341" s="181" t="s">
        <v>789</v>
      </c>
      <c r="AH341" s="181"/>
    </row>
    <row r="342" spans="33:34" x14ac:dyDescent="0.25">
      <c r="AG342" s="181" t="s">
        <v>790</v>
      </c>
      <c r="AH342" s="181"/>
    </row>
    <row r="343" spans="33:34" x14ac:dyDescent="0.25">
      <c r="AG343" s="181" t="s">
        <v>791</v>
      </c>
      <c r="AH343" s="181"/>
    </row>
    <row r="344" spans="33:34" x14ac:dyDescent="0.25">
      <c r="AG344" s="181" t="s">
        <v>792</v>
      </c>
      <c r="AH344" s="181"/>
    </row>
    <row r="345" spans="33:34" x14ac:dyDescent="0.25">
      <c r="AG345" s="181" t="s">
        <v>793</v>
      </c>
      <c r="AH345" s="181"/>
    </row>
    <row r="346" spans="33:34" x14ac:dyDescent="0.25">
      <c r="AG346" s="181" t="s">
        <v>794</v>
      </c>
      <c r="AH346" s="181"/>
    </row>
    <row r="347" spans="33:34" x14ac:dyDescent="0.25">
      <c r="AG347" s="181" t="s">
        <v>795</v>
      </c>
      <c r="AH347" s="181"/>
    </row>
    <row r="348" spans="33:34" x14ac:dyDescent="0.25">
      <c r="AG348" s="181" t="s">
        <v>796</v>
      </c>
      <c r="AH348" s="181"/>
    </row>
    <row r="349" spans="33:34" x14ac:dyDescent="0.25">
      <c r="AG349" s="181" t="s">
        <v>797</v>
      </c>
      <c r="AH349" s="181"/>
    </row>
    <row r="350" spans="33:34" x14ac:dyDescent="0.25">
      <c r="AG350" s="181" t="s">
        <v>798</v>
      </c>
      <c r="AH350" s="181"/>
    </row>
    <row r="351" spans="33:34" x14ac:dyDescent="0.25">
      <c r="AG351" s="181" t="s">
        <v>799</v>
      </c>
      <c r="AH351" s="181" t="s">
        <v>800</v>
      </c>
    </row>
    <row r="352" spans="33:34" x14ac:dyDescent="0.25">
      <c r="AG352" s="181" t="s">
        <v>801</v>
      </c>
      <c r="AH352" s="181"/>
    </row>
    <row r="353" spans="33:34" x14ac:dyDescent="0.25">
      <c r="AG353" s="181" t="s">
        <v>802</v>
      </c>
      <c r="AH353" s="181"/>
    </row>
    <row r="354" spans="33:34" x14ac:dyDescent="0.25">
      <c r="AG354" s="181" t="s">
        <v>803</v>
      </c>
      <c r="AH354" s="181"/>
    </row>
    <row r="355" spans="33:34" x14ac:dyDescent="0.25">
      <c r="AG355" s="181" t="s">
        <v>804</v>
      </c>
      <c r="AH355" s="181"/>
    </row>
    <row r="356" spans="33:34" x14ac:dyDescent="0.25">
      <c r="AG356" s="181" t="s">
        <v>805</v>
      </c>
      <c r="AH356" s="181"/>
    </row>
    <row r="357" spans="33:34" x14ac:dyDescent="0.25">
      <c r="AG357" s="181" t="s">
        <v>806</v>
      </c>
      <c r="AH357" s="181"/>
    </row>
    <row r="358" spans="33:34" x14ac:dyDescent="0.25">
      <c r="AG358" s="181" t="s">
        <v>807</v>
      </c>
      <c r="AH358" s="181"/>
    </row>
    <row r="359" spans="33:34" x14ac:dyDescent="0.25">
      <c r="AG359" s="181" t="s">
        <v>808</v>
      </c>
      <c r="AH359" s="181"/>
    </row>
    <row r="360" spans="33:34" x14ac:dyDescent="0.25">
      <c r="AG360" s="181" t="s">
        <v>809</v>
      </c>
      <c r="AH360" s="181"/>
    </row>
    <row r="361" spans="33:34" x14ac:dyDescent="0.25">
      <c r="AG361" s="181" t="s">
        <v>810</v>
      </c>
      <c r="AH361" s="181"/>
    </row>
    <row r="362" spans="33:34" x14ac:dyDescent="0.25">
      <c r="AG362" s="181" t="s">
        <v>811</v>
      </c>
      <c r="AH362" s="181"/>
    </row>
    <row r="363" spans="33:34" x14ac:dyDescent="0.25">
      <c r="AG363" s="181" t="s">
        <v>812</v>
      </c>
      <c r="AH363" s="181"/>
    </row>
    <row r="364" spans="33:34" x14ac:dyDescent="0.25">
      <c r="AG364" s="181" t="s">
        <v>813</v>
      </c>
      <c r="AH364" s="181"/>
    </row>
    <row r="365" spans="33:34" x14ac:dyDescent="0.25">
      <c r="AG365" s="181" t="s">
        <v>814</v>
      </c>
      <c r="AH365" s="181"/>
    </row>
    <row r="366" spans="33:34" x14ac:dyDescent="0.25">
      <c r="AG366" s="181" t="s">
        <v>815</v>
      </c>
      <c r="AH366" s="181"/>
    </row>
    <row r="367" spans="33:34" x14ac:dyDescent="0.25">
      <c r="AG367" s="181" t="s">
        <v>816</v>
      </c>
      <c r="AH367" s="181"/>
    </row>
    <row r="368" spans="33:34" x14ac:dyDescent="0.25">
      <c r="AG368" s="181" t="s">
        <v>817</v>
      </c>
      <c r="AH368" s="181"/>
    </row>
    <row r="369" spans="33:34" x14ac:dyDescent="0.25">
      <c r="AG369" s="181" t="s">
        <v>818</v>
      </c>
      <c r="AH369" s="181"/>
    </row>
    <row r="370" spans="33:34" x14ac:dyDescent="0.25">
      <c r="AG370" s="181" t="s">
        <v>819</v>
      </c>
      <c r="AH370" s="181"/>
    </row>
    <row r="371" spans="33:34" x14ac:dyDescent="0.25">
      <c r="AG371" s="181" t="s">
        <v>820</v>
      </c>
      <c r="AH371" s="181"/>
    </row>
    <row r="372" spans="33:34" x14ac:dyDescent="0.25">
      <c r="AG372" s="181" t="s">
        <v>821</v>
      </c>
      <c r="AH372" s="181"/>
    </row>
    <row r="373" spans="33:34" x14ac:dyDescent="0.25">
      <c r="AG373" s="181" t="s">
        <v>822</v>
      </c>
      <c r="AH373" s="181"/>
    </row>
    <row r="374" spans="33:34" x14ac:dyDescent="0.25">
      <c r="AG374" s="181" t="s">
        <v>823</v>
      </c>
      <c r="AH374" s="181"/>
    </row>
    <row r="375" spans="33:34" x14ac:dyDescent="0.25">
      <c r="AG375" s="181" t="s">
        <v>824</v>
      </c>
      <c r="AH375" s="181"/>
    </row>
    <row r="376" spans="33:34" x14ac:dyDescent="0.25">
      <c r="AG376" s="181" t="s">
        <v>825</v>
      </c>
      <c r="AH376" s="181"/>
    </row>
    <row r="377" spans="33:34" x14ac:dyDescent="0.25">
      <c r="AG377" s="181" t="s">
        <v>826</v>
      </c>
      <c r="AH377" s="181"/>
    </row>
    <row r="378" spans="33:34" x14ac:dyDescent="0.25">
      <c r="AG378" s="181"/>
      <c r="AH378" s="181"/>
    </row>
    <row r="379" spans="33:34" x14ac:dyDescent="0.25">
      <c r="AG379" s="181" t="s">
        <v>827</v>
      </c>
      <c r="AH379" s="181"/>
    </row>
    <row r="380" spans="33:34" x14ac:dyDescent="0.25">
      <c r="AG380" s="181" t="s">
        <v>828</v>
      </c>
      <c r="AH380" s="181"/>
    </row>
    <row r="381" spans="33:34" x14ac:dyDescent="0.25">
      <c r="AG381" s="181" t="s">
        <v>829</v>
      </c>
      <c r="AH381" s="181"/>
    </row>
    <row r="382" spans="33:34" x14ac:dyDescent="0.25">
      <c r="AG382" s="181" t="s">
        <v>830</v>
      </c>
      <c r="AH382" s="181"/>
    </row>
    <row r="383" spans="33:34" x14ac:dyDescent="0.25">
      <c r="AG383" s="181" t="s">
        <v>831</v>
      </c>
      <c r="AH383" s="181"/>
    </row>
    <row r="384" spans="33:34" x14ac:dyDescent="0.25">
      <c r="AG384" s="181" t="s">
        <v>832</v>
      </c>
      <c r="AH384" s="181"/>
    </row>
    <row r="385" spans="33:34" x14ac:dyDescent="0.25">
      <c r="AG385" s="181" t="s">
        <v>833</v>
      </c>
      <c r="AH385" s="181"/>
    </row>
    <row r="386" spans="33:34" x14ac:dyDescent="0.25">
      <c r="AG386" s="181" t="s">
        <v>834</v>
      </c>
      <c r="AH386" s="181"/>
    </row>
    <row r="387" spans="33:34" x14ac:dyDescent="0.25">
      <c r="AG387" s="181" t="s">
        <v>835</v>
      </c>
      <c r="AH387" s="181"/>
    </row>
    <row r="388" spans="33:34" x14ac:dyDescent="0.25">
      <c r="AG388" s="181" t="s">
        <v>836</v>
      </c>
      <c r="AH388" s="181"/>
    </row>
    <row r="389" spans="33:34" x14ac:dyDescent="0.25">
      <c r="AG389" s="181"/>
      <c r="AH389" s="181"/>
    </row>
    <row r="390" spans="33:34" x14ac:dyDescent="0.25">
      <c r="AG390" s="181" t="s">
        <v>837</v>
      </c>
      <c r="AH390" s="181"/>
    </row>
    <row r="391" spans="33:34" x14ac:dyDescent="0.25">
      <c r="AG391" s="181" t="s">
        <v>838</v>
      </c>
      <c r="AH391" s="181"/>
    </row>
    <row r="392" spans="33:34" x14ac:dyDescent="0.25">
      <c r="AG392" s="181"/>
      <c r="AH392" s="181"/>
    </row>
    <row r="393" spans="33:34" x14ac:dyDescent="0.25">
      <c r="AG393" s="181" t="s">
        <v>839</v>
      </c>
      <c r="AH393" s="181"/>
    </row>
    <row r="394" spans="33:34" x14ac:dyDescent="0.25">
      <c r="AG394" s="181" t="s">
        <v>840</v>
      </c>
      <c r="AH394" s="181"/>
    </row>
    <row r="395" spans="33:34" x14ac:dyDescent="0.25">
      <c r="AG395" s="181" t="s">
        <v>841</v>
      </c>
      <c r="AH395" s="181"/>
    </row>
    <row r="396" spans="33:34" x14ac:dyDescent="0.25">
      <c r="AG396" s="181" t="s">
        <v>842</v>
      </c>
      <c r="AH396" s="181"/>
    </row>
    <row r="397" spans="33:34" x14ac:dyDescent="0.25">
      <c r="AG397" s="181"/>
      <c r="AH397" s="181"/>
    </row>
    <row r="398" spans="33:34" x14ac:dyDescent="0.25">
      <c r="AG398" s="181" t="s">
        <v>843</v>
      </c>
      <c r="AH398" s="181"/>
    </row>
    <row r="399" spans="33:34" x14ac:dyDescent="0.25">
      <c r="AG399" s="181" t="s">
        <v>844</v>
      </c>
      <c r="AH399" s="181"/>
    </row>
    <row r="400" spans="33:34" x14ac:dyDescent="0.25">
      <c r="AG400" s="181" t="s">
        <v>845</v>
      </c>
      <c r="AH400" s="181"/>
    </row>
    <row r="401" spans="33:34" x14ac:dyDescent="0.25">
      <c r="AG401" s="181" t="s">
        <v>846</v>
      </c>
      <c r="AH401" s="181"/>
    </row>
    <row r="402" spans="33:34" x14ac:dyDescent="0.25">
      <c r="AG402" s="181"/>
      <c r="AH402" s="181"/>
    </row>
    <row r="403" spans="33:34" x14ac:dyDescent="0.25">
      <c r="AG403" s="181" t="s">
        <v>847</v>
      </c>
      <c r="AH403" s="181"/>
    </row>
    <row r="404" spans="33:34" x14ac:dyDescent="0.25">
      <c r="AG404" s="181" t="s">
        <v>848</v>
      </c>
      <c r="AH404" s="181"/>
    </row>
    <row r="405" spans="33:34" x14ac:dyDescent="0.25">
      <c r="AG405" s="181" t="s">
        <v>849</v>
      </c>
      <c r="AH405" s="181"/>
    </row>
    <row r="406" spans="33:34" x14ac:dyDescent="0.25">
      <c r="AG406" s="181"/>
      <c r="AH406" s="181"/>
    </row>
    <row r="407" spans="33:34" x14ac:dyDescent="0.25">
      <c r="AG407" s="181" t="s">
        <v>850</v>
      </c>
      <c r="AH407" s="181"/>
    </row>
    <row r="408" spans="33:34" x14ac:dyDescent="0.25">
      <c r="AG408" s="181" t="s">
        <v>478</v>
      </c>
      <c r="AH408" s="181"/>
    </row>
    <row r="409" spans="33:34" x14ac:dyDescent="0.25">
      <c r="AG409" s="181" t="s">
        <v>851</v>
      </c>
      <c r="AH409" s="181"/>
    </row>
    <row r="410" spans="33:34" x14ac:dyDescent="0.25">
      <c r="AG410" s="181" t="s">
        <v>852</v>
      </c>
      <c r="AH410" s="181"/>
    </row>
    <row r="411" spans="33:34" x14ac:dyDescent="0.25">
      <c r="AG411" s="181" t="s">
        <v>853</v>
      </c>
      <c r="AH411" s="181"/>
    </row>
    <row r="412" spans="33:34" x14ac:dyDescent="0.25">
      <c r="AG412" s="181" t="s">
        <v>854</v>
      </c>
      <c r="AH412" s="181"/>
    </row>
    <row r="413" spans="33:34" x14ac:dyDescent="0.25">
      <c r="AG413" s="181" t="s">
        <v>855</v>
      </c>
      <c r="AH413" s="181"/>
    </row>
    <row r="414" spans="33:34" x14ac:dyDescent="0.25">
      <c r="AG414" s="181" t="s">
        <v>856</v>
      </c>
      <c r="AH414" s="181"/>
    </row>
    <row r="415" spans="33:34" x14ac:dyDescent="0.25">
      <c r="AG415" s="181" t="s">
        <v>857</v>
      </c>
      <c r="AH415" s="181"/>
    </row>
    <row r="416" spans="33:34" x14ac:dyDescent="0.25">
      <c r="AG416" s="181" t="s">
        <v>858</v>
      </c>
      <c r="AH416" s="181"/>
    </row>
    <row r="417" spans="33:34" x14ac:dyDescent="0.25">
      <c r="AG417" s="181" t="s">
        <v>859</v>
      </c>
      <c r="AH417" s="181"/>
    </row>
    <row r="418" spans="33:34" x14ac:dyDescent="0.25">
      <c r="AG418" s="181" t="s">
        <v>860</v>
      </c>
      <c r="AH418" s="181"/>
    </row>
    <row r="419" spans="33:34" x14ac:dyDescent="0.25">
      <c r="AG419" s="181" t="s">
        <v>861</v>
      </c>
      <c r="AH419" s="181"/>
    </row>
    <row r="420" spans="33:34" x14ac:dyDescent="0.25">
      <c r="AG420" s="181" t="s">
        <v>862</v>
      </c>
      <c r="AH420" s="181"/>
    </row>
    <row r="421" spans="33:34" x14ac:dyDescent="0.25">
      <c r="AG421" s="181" t="s">
        <v>863</v>
      </c>
      <c r="AH421" s="181"/>
    </row>
    <row r="422" spans="33:34" x14ac:dyDescent="0.25">
      <c r="AG422" s="181" t="s">
        <v>864</v>
      </c>
      <c r="AH422" s="181"/>
    </row>
    <row r="423" spans="33:34" x14ac:dyDescent="0.25">
      <c r="AG423" s="181" t="s">
        <v>865</v>
      </c>
      <c r="AH423" s="181"/>
    </row>
    <row r="424" spans="33:34" x14ac:dyDescent="0.25">
      <c r="AG424" s="181" t="s">
        <v>866</v>
      </c>
      <c r="AH424" s="181"/>
    </row>
    <row r="425" spans="33:34" x14ac:dyDescent="0.25">
      <c r="AG425" s="181" t="s">
        <v>867</v>
      </c>
      <c r="AH425" s="181"/>
    </row>
    <row r="426" spans="33:34" x14ac:dyDescent="0.25">
      <c r="AG426" s="181" t="s">
        <v>868</v>
      </c>
      <c r="AH426" s="181"/>
    </row>
    <row r="427" spans="33:34" x14ac:dyDescent="0.25">
      <c r="AG427" s="181" t="s">
        <v>869</v>
      </c>
      <c r="AH427" s="181"/>
    </row>
    <row r="428" spans="33:34" x14ac:dyDescent="0.25">
      <c r="AG428" s="181" t="s">
        <v>870</v>
      </c>
      <c r="AH428" s="181"/>
    </row>
    <row r="429" spans="33:34" x14ac:dyDescent="0.25">
      <c r="AG429" s="181" t="s">
        <v>871</v>
      </c>
      <c r="AH429" s="181"/>
    </row>
    <row r="430" spans="33:34" x14ac:dyDescent="0.25">
      <c r="AG430" s="181"/>
      <c r="AH430" s="181"/>
    </row>
    <row r="431" spans="33:34" x14ac:dyDescent="0.25">
      <c r="AG431" s="181" t="s">
        <v>872</v>
      </c>
      <c r="AH431" s="181"/>
    </row>
    <row r="432" spans="33:34" x14ac:dyDescent="0.25">
      <c r="AG432" s="181" t="s">
        <v>873</v>
      </c>
      <c r="AH432" s="181"/>
    </row>
    <row r="433" spans="33:34" x14ac:dyDescent="0.25">
      <c r="AG433" s="181" t="s">
        <v>874</v>
      </c>
      <c r="AH433" s="181"/>
    </row>
    <row r="434" spans="33:34" ht="15" x14ac:dyDescent="0.25">
      <c r="AG434" s="195"/>
      <c r="AH434" s="181"/>
    </row>
  </sheetData>
  <mergeCells count="13">
    <mergeCell ref="AE4:AF4"/>
    <mergeCell ref="AG4:AJ4"/>
    <mergeCell ref="AK4:AL4"/>
    <mergeCell ref="A1:C1"/>
    <mergeCell ref="D1:AA1"/>
    <mergeCell ref="AB1:AF1"/>
    <mergeCell ref="A3:R4"/>
    <mergeCell ref="S3:AL3"/>
    <mergeCell ref="S4:V4"/>
    <mergeCell ref="X4:X5"/>
    <mergeCell ref="Y4:Y5"/>
    <mergeCell ref="Z4:Z5"/>
    <mergeCell ref="AA4:AD4"/>
  </mergeCells>
  <dataValidations count="3">
    <dataValidation type="list" allowBlank="1" showInputMessage="1" showErrorMessage="1" sqref="AD100:AE100 AE6:AE99 AK6:AK100">
      <formula1>"Sí, No"</formula1>
    </dataValidation>
    <dataValidation type="list" allowBlank="1" showInputMessage="1" showErrorMessage="1" sqref="I87:I100 I6:I29 I48:I60 I65:I77">
      <formula1>"Porcentaje, Número"</formula1>
    </dataValidation>
    <dataValidation type="list" allowBlank="1" showInputMessage="1" showErrorMessage="1" sqref="R48:R55 R6:R45 R87:R100 R65:R77">
      <formula1>"Constante,Sumatoria,Demanda"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'[SEGUIMIENTO PLAN DE ACCION  - POA  SEGUNDO TRIMESTRE.xlsx]Hoja2'!#REF!</xm:f>
          </x14:formula1>
          <xm:sqref>C100</xm:sqref>
        </x14:dataValidation>
        <x14:dataValidation type="list" allowBlank="1" showInputMessage="1" showErrorMessage="1">
          <x14:formula1>
            <xm:f>'[SEGUIMIENTO PLAN DE ACCION  - POA  SEGUNDO TRIMESTRE.xlsx]Hoja2'!#REF!</xm:f>
          </x14:formula1>
          <xm:sqref>D44</xm:sqref>
        </x14:dataValidation>
        <x14:dataValidation type="list" allowBlank="1" showInputMessage="1" showErrorMessage="1">
          <x14:formula1>
            <xm:f>'[SEGUIMIENTO PLAN DE ACCION  - POA  SEGUNDO TRIMESTRE.xlsx]Hoja2'!#REF!</xm:f>
          </x14:formula1>
          <xm:sqref>F10:F47 F91:F93 F53:F55 F61:F69 F71 F96:F99 F73:F89</xm:sqref>
        </x14:dataValidation>
        <x14:dataValidation type="list" allowBlank="1" showInputMessage="1" showErrorMessage="1">
          <x14:formula1>
            <xm:f>'[SEGUIMIENTO PLAN DE ACCION  - POA  SEGUNDO TRIMESTRE.xlsx]Hoja2'!#REF!</xm:f>
          </x14:formula1>
          <xm:sqref>E101:G437</xm:sqref>
        </x14:dataValidation>
        <x14:dataValidation type="list" allowBlank="1" showInputMessage="1" showErrorMessage="1">
          <x14:formula1>
            <xm:f>'[SEGUIMIENTO PLAN DE ACCION  - POA  SEGUNDO TRIMESTRE.xlsx]Hoja2'!#REF!</xm:f>
          </x14:formula1>
          <xm:sqref>D46:D55 D61:D66 D73:D100 D10:D29</xm:sqref>
        </x14:dataValidation>
        <x14:dataValidation type="list" allowBlank="1" showInputMessage="1" showErrorMessage="1">
          <x14:formula1>
            <xm:f>'[SEGUIMIENTO PLAN DE ACCION  - POA  SEGUNDO TRIMESTRE.xlsx]Hoja2'!#REF!</xm:f>
          </x14:formula1>
          <xm:sqref>C46:C55 C101:C437 D103:D437 D101 C61:C99 C10:C33</xm:sqref>
        </x14:dataValidation>
        <x14:dataValidation type="list" allowBlank="1" showInputMessage="1" showErrorMessage="1">
          <x14:formula1>
            <xm:f>'[SEGUIMIENTO PLAN DE ACCION  - POA  SEGUNDO TRIMESTRE.xlsx]Hoja2'!#REF!</xm:f>
          </x14:formula1>
          <xm:sqref>G21:G29 G83:G96 G34:G35 G37:G39 G41 G43:G52 G61:G77 G10:G16</xm:sqref>
        </x14:dataValidation>
        <x14:dataValidation type="list" allowBlank="1" showInputMessage="1" showErrorMessage="1">
          <x14:formula1>
            <xm:f>'[SEGUIMIENTO PLAN DE ACCION  - POA  SEGUNDO TRIMESTRE.xlsx]Hoja2'!#REF!</xm:f>
          </x14:formula1>
          <xm:sqref>E46:E55 E61:E66 E68:E99 E10:E29</xm:sqref>
        </x14:dataValidation>
        <x14:dataValidation type="list" allowBlank="1" showInputMessage="1" showErrorMessage="1">
          <x14:formula1>
            <xm:f>'[SEGUIMIENTO PLAN DE ACCION  - POA  SEGUNDO TRIMESTRE.xlsx]Hoja2'!#REF!</xm:f>
          </x14:formula1>
          <xm:sqref>B46:B55 B61:B437 B10:B29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Luis Enrique Arias Vera</cp:lastModifiedBy>
  <dcterms:created xsi:type="dcterms:W3CDTF">2024-07-31T13:59:23Z</dcterms:created>
  <dcterms:modified xsi:type="dcterms:W3CDTF">2024-07-31T14:03:00Z</dcterms:modified>
</cp:coreProperties>
</file>