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904"/>
  <workbookPr/>
  <mc:AlternateContent xmlns:mc="http://schemas.openxmlformats.org/markup-compatibility/2006">
    <mc:Choice Requires="x15">
      <x15ac:absPath xmlns:x15ac="http://schemas.microsoft.com/office/spreadsheetml/2010/11/ac" url="C:\Users\mary.buitrago\Secretaría Distrital de Seguridad, Convivencia y Justicia\Oficina Asesora de Planeación - Documentos\EVIDENCIAS SIG\Indicadores\INDICADORES DE GESTIÓN 2020\"/>
    </mc:Choice>
  </mc:AlternateContent>
  <xr:revisionPtr revIDLastSave="0" documentId="11_5B3594DF2F5FE708E6B8BE52E34C910119F22D61" xr6:coauthVersionLast="45" xr6:coauthVersionMax="45" xr10:uidLastSave="{00000000-0000-0000-0000-000000000000}"/>
  <bookViews>
    <workbookView xWindow="0" yWindow="0" windowWidth="28800" windowHeight="12300" xr2:uid="{00000000-000D-0000-FFFF-FFFF00000000}"/>
  </bookViews>
  <sheets>
    <sheet name="I. de Gestión" sheetId="1" r:id="rId1"/>
    <sheet name="Indicadores por proceso" sheetId="8" r:id="rId2"/>
    <sheet name="Hoja1" sheetId="7" state="hidden" r:id="rId3"/>
    <sheet name="I. de obje estratégicos" sheetId="2" state="hidden" r:id="rId4"/>
    <sheet name="I. de Meta" sheetId="3" state="hidden" r:id="rId5"/>
    <sheet name="PMR" sheetId="4" state="hidden" r:id="rId6"/>
    <sheet name="formato contraloria " sheetId="5" state="hidden" r:id="rId7"/>
    <sheet name="listados" sheetId="6" state="hidden" r:id="rId8"/>
  </sheets>
  <definedNames>
    <definedName name="_xlnm._FilterDatabase" localSheetId="0" hidden="1">'I. de Gestión'!$B$9:$AW$89</definedName>
    <definedName name="_xlnm._FilterDatabase" localSheetId="3" hidden="1">'I. de obje estratégicos'!$A$2:$E$28</definedName>
  </definedNames>
  <calcPr calcId="191028"/>
  <pivotCaches>
    <pivotCache cacheId="4474"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65" i="1" l="1"/>
  <c r="AS63" i="1"/>
  <c r="AR63" i="1"/>
  <c r="AR65" i="1"/>
  <c r="AT65" i="1" l="1"/>
  <c r="AT63" i="1"/>
  <c r="AS21" i="1" l="1"/>
  <c r="AR21" i="1"/>
  <c r="AT21" i="1" l="1"/>
  <c r="AR88" i="1"/>
  <c r="AS88" i="1"/>
  <c r="AT88" i="1" l="1"/>
  <c r="AS37" i="1"/>
  <c r="AR37" i="1"/>
  <c r="AT37" i="1" l="1"/>
  <c r="AS11" i="1"/>
  <c r="AS12" i="1"/>
  <c r="AS13" i="1"/>
  <c r="AS14" i="1"/>
  <c r="AS15" i="1"/>
  <c r="AS16" i="1"/>
  <c r="AS17" i="1"/>
  <c r="AS18" i="1"/>
  <c r="AS19" i="1"/>
  <c r="AS20" i="1"/>
  <c r="AS22" i="1"/>
  <c r="AS23" i="1"/>
  <c r="AS24" i="1"/>
  <c r="AS25" i="1"/>
  <c r="AS26" i="1"/>
  <c r="AS27" i="1"/>
  <c r="AS28" i="1"/>
  <c r="AS29" i="1"/>
  <c r="AS30" i="1"/>
  <c r="AS31" i="1"/>
  <c r="AS32" i="1"/>
  <c r="AS33" i="1"/>
  <c r="AS34" i="1"/>
  <c r="AS35" i="1"/>
  <c r="AS36" i="1"/>
  <c r="AS38" i="1"/>
  <c r="AS39" i="1"/>
  <c r="AS40" i="1"/>
  <c r="AS41" i="1"/>
  <c r="AS42" i="1"/>
  <c r="AS43" i="1"/>
  <c r="AS44" i="1"/>
  <c r="AS45" i="1"/>
  <c r="AS46" i="1"/>
  <c r="AS47" i="1"/>
  <c r="AS48" i="1"/>
  <c r="AS49" i="1"/>
  <c r="AS50" i="1"/>
  <c r="AS51" i="1"/>
  <c r="AS52" i="1"/>
  <c r="AS53" i="1"/>
  <c r="AS54" i="1"/>
  <c r="AS59" i="1"/>
  <c r="AS60" i="1"/>
  <c r="AS57" i="1"/>
  <c r="AS58" i="1"/>
  <c r="AS56" i="1"/>
  <c r="AS55" i="1"/>
  <c r="AS61" i="1"/>
  <c r="AS62" i="1"/>
  <c r="AS64" i="1"/>
  <c r="AS66" i="1"/>
  <c r="AS67" i="1"/>
  <c r="AS68" i="1"/>
  <c r="AS69" i="1"/>
  <c r="AS70" i="1"/>
  <c r="AS71" i="1"/>
  <c r="AS72" i="1"/>
  <c r="AS73" i="1"/>
  <c r="AS74" i="1"/>
  <c r="AS75" i="1"/>
  <c r="AS76" i="1"/>
  <c r="AS77" i="1"/>
  <c r="AS78" i="1"/>
  <c r="AS79" i="1"/>
  <c r="AS80" i="1"/>
  <c r="AS81" i="1"/>
  <c r="AS82" i="1"/>
  <c r="AS83" i="1"/>
  <c r="AS84" i="1"/>
  <c r="AS86" i="1"/>
  <c r="AS85" i="1"/>
  <c r="AS87" i="1"/>
  <c r="AR11" i="1"/>
  <c r="AR12" i="1"/>
  <c r="AR13" i="1"/>
  <c r="AR14" i="1"/>
  <c r="AR15" i="1"/>
  <c r="AR16" i="1"/>
  <c r="AR17" i="1"/>
  <c r="AR18" i="1"/>
  <c r="AR19" i="1"/>
  <c r="AR20" i="1"/>
  <c r="AR22" i="1"/>
  <c r="AR23" i="1"/>
  <c r="AR24" i="1"/>
  <c r="AR25" i="1"/>
  <c r="AR26" i="1"/>
  <c r="AR27" i="1"/>
  <c r="AR28" i="1"/>
  <c r="AR29" i="1"/>
  <c r="AR30" i="1"/>
  <c r="AR31" i="1"/>
  <c r="AR32" i="1"/>
  <c r="AR33" i="1"/>
  <c r="AR34" i="1"/>
  <c r="AR35" i="1"/>
  <c r="AR36" i="1"/>
  <c r="AR38" i="1"/>
  <c r="AR39" i="1"/>
  <c r="AR40" i="1"/>
  <c r="AR41" i="1"/>
  <c r="AR42" i="1"/>
  <c r="AR43" i="1"/>
  <c r="AR44" i="1"/>
  <c r="AR45" i="1"/>
  <c r="AR46" i="1"/>
  <c r="AR47" i="1"/>
  <c r="AR48" i="1"/>
  <c r="AR49" i="1"/>
  <c r="AR50" i="1"/>
  <c r="AR51" i="1"/>
  <c r="AR52" i="1"/>
  <c r="AR53" i="1"/>
  <c r="AR54" i="1"/>
  <c r="AR59" i="1"/>
  <c r="AR60" i="1"/>
  <c r="AR57" i="1"/>
  <c r="AR58" i="1"/>
  <c r="AR56" i="1"/>
  <c r="AR55" i="1"/>
  <c r="AR61" i="1"/>
  <c r="AR62" i="1"/>
  <c r="AR64" i="1"/>
  <c r="AR66" i="1"/>
  <c r="AR67" i="1"/>
  <c r="AR68" i="1"/>
  <c r="AR69" i="1"/>
  <c r="AR70" i="1"/>
  <c r="AR71" i="1"/>
  <c r="AR72" i="1"/>
  <c r="AR73" i="1"/>
  <c r="AR74" i="1"/>
  <c r="AR75" i="1"/>
  <c r="AR76" i="1"/>
  <c r="AR77" i="1"/>
  <c r="AR78" i="1"/>
  <c r="AR79" i="1"/>
  <c r="AR80" i="1"/>
  <c r="AR81" i="1"/>
  <c r="AR82" i="1"/>
  <c r="AR83" i="1"/>
  <c r="AR84" i="1"/>
  <c r="AR86" i="1"/>
  <c r="AR85" i="1"/>
  <c r="AR87" i="1"/>
  <c r="AS10" i="1"/>
  <c r="AR10" i="1"/>
  <c r="AT53" i="1" l="1"/>
  <c r="AT36" i="1"/>
  <c r="AT86" i="1"/>
  <c r="AT81" i="1"/>
  <c r="AT77" i="1"/>
  <c r="AT73" i="1"/>
  <c r="AT69" i="1"/>
  <c r="AT64" i="1"/>
  <c r="AT56" i="1"/>
  <c r="AT59" i="1"/>
  <c r="AT51" i="1"/>
  <c r="AT47" i="1"/>
  <c r="AT43" i="1"/>
  <c r="AT39" i="1"/>
  <c r="AT34" i="1"/>
  <c r="AT30" i="1"/>
  <c r="AT26" i="1"/>
  <c r="AT22" i="1"/>
  <c r="AT17" i="1"/>
  <c r="AT13" i="1"/>
  <c r="AT84" i="1"/>
  <c r="AT80" i="1"/>
  <c r="AT76" i="1"/>
  <c r="AT72" i="1"/>
  <c r="AT68" i="1"/>
  <c r="AT62" i="1"/>
  <c r="AT58" i="1"/>
  <c r="AT54" i="1"/>
  <c r="AT50" i="1"/>
  <c r="AT46" i="1"/>
  <c r="AT42" i="1"/>
  <c r="AT38" i="1"/>
  <c r="AT33" i="1"/>
  <c r="AT29" i="1"/>
  <c r="AT25" i="1"/>
  <c r="AT16" i="1"/>
  <c r="AT12" i="1"/>
  <c r="AT87" i="1"/>
  <c r="AT83" i="1"/>
  <c r="AT79" i="1"/>
  <c r="AT75" i="1"/>
  <c r="AT71" i="1"/>
  <c r="AT67" i="1"/>
  <c r="AT61" i="1"/>
  <c r="AT57" i="1"/>
  <c r="AT49" i="1"/>
  <c r="AT45" i="1"/>
  <c r="AT41" i="1"/>
  <c r="AT32" i="1"/>
  <c r="AT28" i="1"/>
  <c r="AT24" i="1"/>
  <c r="AT15" i="1"/>
  <c r="AT85" i="1"/>
  <c r="AT82" i="1"/>
  <c r="AT78" i="1"/>
  <c r="AT74" i="1"/>
  <c r="AT66" i="1"/>
  <c r="AT55" i="1"/>
  <c r="AT52" i="1"/>
  <c r="AT48" i="1"/>
  <c r="AT44" i="1"/>
  <c r="AT40" i="1"/>
  <c r="AT35" i="1"/>
  <c r="AT31" i="1"/>
  <c r="AT27" i="1"/>
  <c r="AT23" i="1"/>
  <c r="AT14" i="1"/>
  <c r="AT70" i="1"/>
  <c r="AT60" i="1"/>
  <c r="AT20" i="1"/>
  <c r="AT19" i="1"/>
  <c r="AT18" i="1"/>
  <c r="AT11" i="1"/>
  <c r="AT10" i="1"/>
  <c r="N80" i="5"/>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 ref="M21" authorId="0" shapeId="0" xr:uid="{00000000-0006-0000-0000-000002000000}">
      <text>
        <r>
          <rPr>
            <b/>
            <sz val="9"/>
            <color indexed="81"/>
            <rFont val="Tahoma"/>
            <family val="2"/>
          </rPr>
          <t xml:space="preserve">lo que dice la descripción son raciones suministradas al mes al PPL
</t>
        </r>
      </text>
    </comment>
  </commentList>
</comments>
</file>

<file path=xl/sharedStrings.xml><?xml version="1.0" encoding="utf-8"?>
<sst xmlns="http://schemas.openxmlformats.org/spreadsheetml/2006/main" count="2237" uniqueCount="870">
  <si>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</si>
  <si>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</si>
  <si>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</si>
  <si>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</si>
  <si>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</si>
  <si>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</si>
  <si>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</si>
  <si>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</si>
  <si>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</si>
  <si>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</si>
  <si>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</si>
  <si>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</si>
  <si>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</si>
  <si>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</si>
  <si>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</si>
  <si>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</si>
  <si>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</si>
  <si>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</si>
  <si>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</si>
  <si>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</si>
  <si>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</si>
  <si>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</si>
  <si>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</si>
  <si>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</si>
  <si>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</si>
  <si>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Enero</t>
  </si>
  <si>
    <t>Febrero</t>
  </si>
  <si>
    <t>Marzo</t>
  </si>
  <si>
    <t>Abril</t>
  </si>
  <si>
    <t>Mayo</t>
  </si>
  <si>
    <t>Junio</t>
  </si>
  <si>
    <t>Julio</t>
  </si>
  <si>
    <t>Agosto</t>
  </si>
  <si>
    <t>Septiembre</t>
  </si>
  <si>
    <t>Octubre</t>
  </si>
  <si>
    <t>Noviembre</t>
  </si>
  <si>
    <t>Diciembre</t>
  </si>
  <si>
    <t>Total</t>
  </si>
  <si>
    <t>Resultado Acumulado</t>
  </si>
  <si>
    <t>Análisis</t>
  </si>
  <si>
    <t>Observaciones</t>
  </si>
  <si>
    <t>A</t>
  </si>
  <si>
    <t>B</t>
  </si>
  <si>
    <t>C</t>
  </si>
  <si>
    <t>D</t>
  </si>
  <si>
    <t>Prog</t>
  </si>
  <si>
    <t>Ejec</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</si>
  <si>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</si>
  <si>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</si>
  <si>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</si>
  <si>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</si>
  <si>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</si>
  <si>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</si>
  <si>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 xml:space="preserve">Eficacia </t>
  </si>
  <si>
    <t>Creciente</t>
  </si>
  <si>
    <t xml:space="preserve">Porcentaje </t>
  </si>
  <si>
    <t>Trimestral</t>
  </si>
  <si>
    <t xml:space="preserve">Número de actividades ejecutadas </t>
  </si>
  <si>
    <t xml:space="preserve">Número de actividades Programadas </t>
  </si>
  <si>
    <t>A/B*100</t>
  </si>
  <si>
    <t>Activo</t>
  </si>
  <si>
    <t xml:space="preserve">Deficiente </t>
  </si>
  <si>
    <t xml:space="preserve">Se cumplieron las actividades programadas para el mes, pero el resultado es con respecto a la meta anual </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</si>
  <si>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</si>
  <si>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</si>
  <si>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</si>
  <si>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</si>
  <si>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</si>
  <si>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</si>
  <si>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</si>
  <si>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</si>
  <si>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</si>
  <si>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</si>
  <si>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</si>
  <si>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</si>
  <si>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</si>
  <si>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</si>
  <si>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</si>
  <si>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</si>
  <si>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</si>
  <si>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</si>
  <si>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</si>
  <si>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</si>
  <si>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</si>
  <si>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</si>
  <si>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</si>
  <si>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</si>
  <si>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</si>
  <si>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</si>
  <si>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</si>
  <si>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</si>
  <si>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</si>
  <si>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</si>
  <si>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Efectividad</t>
  </si>
  <si>
    <t xml:space="preserve">Semestral </t>
  </si>
  <si>
    <t>suma de los resultados de los instrumentos aplicados en el periodo t</t>
  </si>
  <si>
    <t># de instrumentos aplicados en el periodo t</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</si>
  <si>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</si>
  <si>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</si>
  <si>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</si>
  <si>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</si>
  <si>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</si>
  <si>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</si>
  <si>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Eficiencia</t>
  </si>
  <si>
    <t>Estable</t>
  </si>
  <si>
    <t xml:space="preserve">Mensual </t>
  </si>
  <si>
    <t xml:space="preserve">Número de PQRS con respuestas dentro de los plazos legalmente establecidos   </t>
  </si>
  <si>
    <t>Número de PQRS recibidas</t>
  </si>
  <si>
    <t>Sobresaliente</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</si>
  <si>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</si>
  <si>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</si>
  <si>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</si>
  <si>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</si>
  <si>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Mensual</t>
  </si>
  <si>
    <t xml:space="preserve">Número de PQRS trasladadas a otra entidad   </t>
  </si>
  <si>
    <t xml:space="preserve">Número de PQRS recibidas   </t>
  </si>
  <si>
    <t>&lt;30%</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</si>
  <si>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</si>
  <si>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</si>
  <si>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</si>
  <si>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</si>
  <si>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</si>
  <si>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</si>
  <si>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Creciente </t>
  </si>
  <si>
    <t xml:space="preserve">Total de Personas Privadas de la Libertad atendidas en el servicio de salud en el mes.   </t>
  </si>
  <si>
    <t xml:space="preserve">Total de solicitudes realizadas por las Personas Privadas de la Libertad para servicio de salud en el mes   
</t>
  </si>
  <si>
    <t xml:space="preserve">A partir del mes de octubre se ajusta periodicidad y descripción del Indicador </t>
  </si>
  <si>
    <t xml:space="preserve">Porcentaje mensual de alimentación suministrada   </t>
  </si>
  <si>
    <t xml:space="preserve"> Medir las raciones suministradas a las Personas Privadas de la Libertad en el mes.</t>
  </si>
  <si>
    <t xml:space="preserve">Total de raciones pagadas al operador al mes.    </t>
  </si>
  <si>
    <t xml:space="preserve">Total de Personas Privadas de la Libertad que se encuentran en el establecimiento carcelario al mes.    </t>
  </si>
  <si>
    <t>Hay que revisar la variable b</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</si>
  <si>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</si>
  <si>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</si>
  <si>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</si>
  <si>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</si>
  <si>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</si>
  <si>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</si>
  <si>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</si>
  <si>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</si>
  <si>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</si>
  <si>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 xml:space="preserve">"Total de Personas Privadas de la Libertad asignadas a actividades válidas para redención de pena, en el mes.
"   </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</si>
  <si>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</si>
  <si>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</si>
  <si>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</si>
  <si>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</si>
  <si>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</si>
  <si>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</si>
  <si>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</si>
  <si>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&lt; 0%</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</si>
  <si>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</si>
  <si>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</si>
  <si>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</si>
  <si>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</si>
  <si>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</si>
  <si>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</si>
  <si>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</si>
  <si>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</si>
  <si>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</si>
  <si>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</si>
  <si>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</si>
  <si>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</si>
  <si>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(A/B)*100</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</si>
  <si>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</si>
  <si>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</si>
  <si>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</si>
  <si>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</si>
  <si>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</si>
  <si>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</si>
  <si>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</si>
  <si>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</si>
  <si>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Días</t>
  </si>
  <si>
    <t xml:space="preserve">Sumatoria de días de respuesta a solicitudes    </t>
  </si>
  <si>
    <t xml:space="preserve">Numero de solicitudes recibidas </t>
  </si>
  <si>
    <t>∑A/B</t>
  </si>
  <si>
    <t>15 DÍAS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</si>
  <si>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</si>
  <si>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</si>
  <si>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</si>
  <si>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Porcentaje  de expedientes con impulso</t>
  </si>
  <si>
    <t xml:space="preserve">Cumplimiento de los términos y la Necesidad y carga de la Prueba Titulo VI de la Ley 734 de 2002 y Debido proceso Art. 29 Código Nacional del Proceso         </t>
  </si>
  <si>
    <t xml:space="preserve">Control Interno Disciplinario         </t>
  </si>
  <si>
    <t>X</t>
  </si>
  <si>
    <t>Semestral</t>
  </si>
  <si>
    <t xml:space="preserve">Expedientes asignados   </t>
  </si>
  <si>
    <t xml:space="preserve">Expedientes con Impulso   </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</si>
  <si>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</si>
  <si>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</si>
  <si>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</si>
  <si>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</si>
  <si>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</si>
  <si>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</si>
  <si>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</si>
  <si>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</si>
  <si>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</si>
  <si>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</si>
  <si>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</si>
  <si>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</si>
  <si>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 xml:space="preserve">No se realizó reporte, por que no se desarrollaron actividades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</si>
  <si>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</si>
  <si>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</si>
  <si>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</si>
  <si>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</si>
  <si>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</si>
  <si>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 xml:space="preserve">Dependencias de la entidad </t>
  </si>
  <si>
    <t xml:space="preserve">Con respecto al indicador de POA, para la fecha de elaboración de este informe, aun se encontraban esperando la respuesta de las áreas, por lo que es importante se revise la fecha de reporte de la información. 
</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</si>
  <si>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</si>
  <si>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</si>
  <si>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</si>
  <si>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</si>
  <si>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</si>
  <si>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</si>
  <si>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xml:space="preserve">Cuatrimestral </t>
  </si>
  <si>
    <t>#  Procesos realizados por la Dirección Técnica</t>
  </si>
  <si>
    <t># Requerimientos solicitados</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</si>
  <si>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</si>
  <si>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</si>
  <si>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</si>
  <si>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</si>
  <si>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</si>
  <si>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</si>
  <si>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</si>
  <si>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</si>
  <si>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</si>
  <si>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</si>
  <si>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</si>
  <si>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</si>
  <si>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</si>
  <si>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</si>
  <si>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</si>
  <si>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</si>
  <si>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</si>
  <si>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</si>
  <si>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</si>
  <si>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</si>
  <si>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</si>
  <si>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las audiencias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</si>
  <si>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</si>
  <si>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</si>
  <si>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</si>
  <si>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</si>
  <si>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((A/B)-1)*100</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</si>
  <si>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</si>
  <si>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</si>
  <si>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</si>
  <si>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</si>
  <si>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</si>
  <si>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</si>
  <si>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</si>
  <si>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 xml:space="preserve">La sumatoria de los días de elaboración de las piezas gráficas </t>
  </si>
  <si>
    <t xml:space="preserve">Total de piezas solicitada </t>
  </si>
  <si>
    <t>A/B</t>
  </si>
  <si>
    <t>5 días</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</si>
  <si>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</si>
  <si>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</si>
  <si>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</si>
  <si>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</si>
  <si>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</si>
  <si>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</si>
  <si>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</si>
  <si>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</si>
  <si>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</si>
  <si>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</si>
  <si>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</si>
  <si>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</si>
  <si>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</si>
  <si>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</si>
  <si>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 10%</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</si>
  <si>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</si>
  <si>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</si>
  <si>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</si>
  <si>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</si>
  <si>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</si>
  <si>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</si>
  <si>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</si>
  <si>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</si>
  <si>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</si>
  <si>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</si>
  <si>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</si>
  <si>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</si>
  <si>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</si>
  <si>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</si>
  <si>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</si>
  <si>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</si>
  <si>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</si>
  <si>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</si>
  <si>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</si>
  <si>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</si>
  <si>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</si>
  <si>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</si>
  <si>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</si>
  <si>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</si>
  <si>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</si>
  <si>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</si>
  <si>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</si>
  <si>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</si>
  <si>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</si>
  <si>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</si>
  <si>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Total de actividades programadas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</si>
  <si>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</si>
  <si>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</si>
  <si>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Trimestral  </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</si>
  <si>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</si>
  <si>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</si>
  <si>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</si>
  <si>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</si>
  <si>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 xml:space="preserve">Número de actividades ejecutadas en el periodo.   </t>
  </si>
  <si>
    <t>Total de actividades programadas en el periodo.</t>
  </si>
  <si>
    <t>No se realizó reporte por parte del área</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</si>
  <si>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</si>
  <si>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</si>
  <si>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</si>
  <si>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</si>
  <si>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</si>
  <si>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</si>
  <si>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</si>
  <si>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</si>
  <si>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</si>
  <si>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</si>
  <si>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</si>
  <si>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</si>
  <si>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</si>
  <si>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</si>
  <si>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</si>
  <si>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</si>
  <si>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</si>
  <si>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</si>
  <si>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</si>
  <si>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</si>
  <si>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</si>
  <si>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</si>
  <si>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</si>
  <si>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Inactivo</t>
  </si>
  <si>
    <t>Indicador inactivo</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</si>
  <si>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</si>
  <si>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</si>
  <si>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</si>
  <si>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</si>
  <si>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</si>
  <si>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</si>
  <si>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</si>
  <si>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</si>
  <si>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</si>
  <si>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</si>
  <si>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</si>
  <si>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</si>
  <si>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</si>
  <si>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</si>
  <si>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</si>
  <si>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</si>
  <si>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</si>
  <si>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</si>
  <si>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</si>
  <si>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</si>
  <si>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</si>
  <si>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</si>
  <si>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</si>
  <si>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</si>
  <si>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</si>
  <si>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</si>
  <si>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</si>
  <si>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</si>
  <si>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</si>
  <si>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</si>
  <si>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</si>
  <si>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</si>
  <si>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</si>
  <si>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</si>
  <si>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</si>
  <si>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</si>
  <si>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</si>
  <si>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</si>
  <si>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</si>
  <si>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</si>
  <si>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</si>
  <si>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</si>
  <si>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</si>
  <si>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Oportunidad en la entrega de la nómina para revisión</t>
  </si>
  <si>
    <t xml:space="preserve">Medir la oportunidad en los tiempos de entrega de la nómina para revisión del Director de Gestión Humana         </t>
  </si>
  <si>
    <t>Dirección de Gestión Humana</t>
  </si>
  <si>
    <t>Fecha de Cronograma</t>
  </si>
  <si>
    <t>Fecha Real de Entrega</t>
  </si>
  <si>
    <t>B-A</t>
  </si>
  <si>
    <t>(-) 1 día</t>
  </si>
  <si>
    <t>Satisfactorio</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</si>
  <si>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</si>
  <si>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</si>
  <si>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</si>
  <si>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</si>
  <si>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</si>
  <si>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</si>
  <si>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</si>
  <si>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</si>
  <si>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</si>
  <si>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</si>
  <si>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</si>
  <si>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</si>
  <si>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</si>
  <si>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</si>
  <si>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</si>
  <si>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</si>
  <si>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</si>
  <si>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</si>
  <si>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</si>
  <si>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</si>
  <si>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</si>
  <si>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</si>
  <si>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</si>
  <si>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</si>
  <si>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</si>
  <si>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</si>
  <si>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</si>
  <si>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</si>
  <si>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</si>
  <si>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</si>
  <si>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</si>
  <si>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</si>
  <si>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</si>
  <si>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</si>
  <si>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</si>
  <si>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Actividades de Gestión Humana</t>
  </si>
  <si>
    <t xml:space="preserve">Conocer el grado de satisfacción de los servidores, respecto a las actividades realizadas por Gestión Humana en el área de capacitación         </t>
  </si>
  <si>
    <t xml:space="preserve">Número de Servidores satisfechos   </t>
  </si>
  <si>
    <t xml:space="preserve">Total de Servidores encuestados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</si>
  <si>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</si>
  <si>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</si>
  <si>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</si>
  <si>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</si>
  <si>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</si>
  <si>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</si>
  <si>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</si>
  <si>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</si>
  <si>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</si>
  <si>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</si>
  <si>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 xml:space="preserve">Administrar la gestión del talento humano          </t>
  </si>
  <si>
    <t>Porcentaje de implementación del plan del Sistema de Gestión de Seguridad y Salud en el Trabajo</t>
  </si>
  <si>
    <t>Medir el cumplimiento de la implementación del Sistema de Seguridad y Salud en el Trabajo en cada trimestre</t>
  </si>
  <si>
    <t>Actividades Ejecutadas</t>
  </si>
  <si>
    <t>Actividades planeadas</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</si>
  <si>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</si>
  <si>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</si>
  <si>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</si>
  <si>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</si>
  <si>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</si>
  <si>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</si>
  <si>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</si>
  <si>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</si>
  <si>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</si>
  <si>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</si>
  <si>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</si>
  <si>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</si>
  <si>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</si>
  <si>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 xml:space="preserve">Impacto de la actividades de capacitación         </t>
  </si>
  <si>
    <t>Medir el impacto que el programa de capacitación generó en los servidores</t>
  </si>
  <si>
    <t>Evaluación de Salida</t>
  </si>
  <si>
    <t>Evaluación de entrada</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</si>
  <si>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</si>
  <si>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</si>
  <si>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</si>
  <si>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</si>
  <si>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</si>
  <si>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</si>
  <si>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</si>
  <si>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</si>
  <si>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</si>
  <si>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</si>
  <si>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</si>
  <si>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</si>
  <si>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</si>
  <si>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</si>
  <si>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</si>
  <si>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</si>
  <si>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</si>
  <si>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</si>
  <si>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</si>
  <si>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</si>
  <si>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</si>
  <si>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</si>
  <si>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</si>
  <si>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y suministrar información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</si>
  <si>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</si>
  <si>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</si>
  <si>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</si>
  <si>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</si>
  <si>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</si>
  <si>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</si>
  <si>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</si>
  <si>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</si>
  <si>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</si>
  <si>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</si>
  <si>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</si>
  <si>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</si>
  <si>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</si>
  <si>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</si>
  <si>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</si>
  <si>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</si>
  <si>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Número de informes de seguimientos y auditorias realizadas de acuerdo al Plan Anual de Auditoria.</t>
  </si>
  <si>
    <t>Número de informes de seguimientos y auditorias programadas de acuerdo al Plan Anual de Auditoria.</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</si>
  <si>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</si>
  <si>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</si>
  <si>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</si>
  <si>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</si>
  <si>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"Numero de acciones del Plan de Mejoramiento cerradas efectivamente durante el trimestre.
 "   </t>
  </si>
  <si>
    <t xml:space="preserve">Total de acciones a gestionar durante el trimestre   </t>
  </si>
  <si>
    <t>Av. Calle 26 # 57- 83
Torre 7 Tel: 3779595  
Código Postal: 111321
www.scj.gov.co</t>
  </si>
  <si>
    <t>Etiquetas de fila</t>
  </si>
  <si>
    <t>Cuenta de Nombre del Indicador</t>
  </si>
  <si>
    <t>(en blanco)</t>
  </si>
  <si>
    <t>Total general</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</si>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</sst>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24">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5">
    <xf numFmtId="0" fontId="0" fillId="0" borderId="0"/>
    <xf numFmtId="0" fontId="8" fillId="0" borderId="0"/>
    <xf numFmtId="9" fontId="13" fillId="0" borderId="0" applyFont="0" applyFill="0" applyBorder="0" applyAlignment="0" applyProtection="0"/>
    <xf numFmtId="164" fontId="13" fillId="0" borderId="0" applyFont="0" applyFill="0" applyBorder="0" applyAlignment="0" applyProtection="0"/>
    <xf numFmtId="9" fontId="8" fillId="0" borderId="0" applyFont="0" applyFill="0" applyBorder="0" applyAlignment="0" applyProtection="0"/>
  </cellStyleXfs>
  <cellXfs count="167">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hidden="1"/>
    </xf>
    <xf numFmtId="0" fontId="9" fillId="0" borderId="1" xfId="1" applyFont="1" applyFill="1" applyBorder="1" applyAlignment="1">
      <alignment horizontal="justify"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0" fontId="14" fillId="6" borderId="3" xfId="0" applyFont="1" applyFill="1" applyBorder="1" applyAlignment="1">
      <alignment horizontal="center" vertical="center" wrapText="1"/>
    </xf>
    <xf numFmtId="0" fontId="0" fillId="0" borderId="3" xfId="0" applyFont="1"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Font="1" applyBorder="1" applyAlignment="1">
      <alignment wrapText="1"/>
    </xf>
    <xf numFmtId="0" fontId="0" fillId="0" borderId="3" xfId="0"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wrapText="1"/>
    </xf>
    <xf numFmtId="9" fontId="13" fillId="0" borderId="3" xfId="0" applyNumberFormat="1" applyFont="1" applyBorder="1" applyAlignment="1">
      <alignment horizontal="center" vertical="center" wrapText="1"/>
    </xf>
    <xf numFmtId="165" fontId="13" fillId="0" borderId="3" xfId="2"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ont="1" applyFill="1" applyBorder="1" applyAlignment="1">
      <alignment wrapText="1"/>
    </xf>
    <xf numFmtId="0" fontId="0" fillId="2" borderId="3" xfId="0" applyFont="1" applyFill="1" applyBorder="1" applyAlignment="1">
      <alignment horizontal="center" vertical="center" wrapText="1"/>
    </xf>
    <xf numFmtId="9" fontId="13" fillId="2" borderId="3" xfId="2" applyFont="1" applyFill="1" applyBorder="1" applyAlignment="1">
      <alignment horizontal="center" vertical="center" wrapText="1"/>
    </xf>
    <xf numFmtId="164" fontId="13" fillId="2" borderId="3" xfId="3" applyFont="1" applyFill="1" applyBorder="1" applyAlignment="1">
      <alignment horizontal="center" vertical="center" wrapText="1"/>
    </xf>
    <xf numFmtId="0" fontId="0" fillId="0" borderId="3" xfId="0" applyFont="1" applyFill="1" applyBorder="1" applyAlignment="1">
      <alignment horizontal="center" vertical="center" wrapText="1"/>
    </xf>
    <xf numFmtId="9" fontId="13" fillId="0" borderId="3" xfId="2" applyFont="1" applyFill="1" applyBorder="1" applyAlignment="1">
      <alignment horizontal="center" vertical="center" wrapText="1"/>
    </xf>
    <xf numFmtId="164" fontId="13" fillId="0" borderId="3" xfId="3" applyFont="1" applyFill="1" applyBorder="1" applyAlignment="1">
      <alignment horizontal="center" vertical="center" wrapText="1"/>
    </xf>
    <xf numFmtId="10" fontId="0"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164"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0" borderId="3" xfId="0" applyFont="1" applyFill="1" applyBorder="1" applyAlignment="1">
      <alignment wrapText="1"/>
    </xf>
    <xf numFmtId="0" fontId="0" fillId="5" borderId="3" xfId="0" applyFont="1"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9" fontId="0" fillId="0" borderId="0" xfId="2" applyFont="1" applyAlignment="1">
      <alignment wrapText="1"/>
    </xf>
    <xf numFmtId="0" fontId="1" fillId="0" borderId="1" xfId="0" applyFont="1" applyBorder="1" applyAlignment="1">
      <alignment horizontal="center" vertical="center"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19" xfId="0" applyFont="1" applyFill="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Fill="1" applyBorder="1" applyAlignment="1">
      <alignment vertical="top" wrapText="1"/>
    </xf>
    <xf numFmtId="165"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Fill="1" applyBorder="1" applyAlignment="1">
      <alignment wrapText="1"/>
    </xf>
    <xf numFmtId="0" fontId="1" fillId="0" borderId="0" xfId="0" applyFont="1" applyFill="1" applyAlignment="1">
      <alignment wrapText="1"/>
    </xf>
    <xf numFmtId="0" fontId="1" fillId="0" borderId="22" xfId="0" applyFont="1" applyFill="1" applyBorder="1" applyAlignment="1">
      <alignment wrapText="1"/>
    </xf>
    <xf numFmtId="9" fontId="1" fillId="0" borderId="20" xfId="0" applyNumberFormat="1" applyFont="1" applyBorder="1" applyAlignment="1">
      <alignment horizontal="center" vertical="center" wrapText="1"/>
    </xf>
    <xf numFmtId="0" fontId="1" fillId="0" borderId="0" xfId="0" applyFont="1" applyFill="1" applyAlignment="1">
      <alignment vertical="top" wrapText="1"/>
    </xf>
    <xf numFmtId="0" fontId="1" fillId="0" borderId="20" xfId="0" applyFont="1" applyFill="1" applyBorder="1" applyAlignment="1">
      <alignment vertical="top"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18"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5">
    <cellStyle name="Millares [0]" xfId="3" builtinId="6"/>
    <cellStyle name="Normal" xfId="0" builtinId="0"/>
    <cellStyle name="Normal 3" xfId="1" xr:uid="{00000000-0005-0000-0000-000002000000}"/>
    <cellStyle name="Porcentaje" xfId="2" builtinId="5"/>
    <cellStyle name="Porcentaj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11</xdr:row>
      <xdr:rowOff>304800</xdr:rowOff>
    </xdr:to>
    <xdr:sp macro="" textlink="">
      <xdr:nvSpPr>
        <xdr:cNvPr id="10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79</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285750"/>
          <a:ext cx="781050" cy="826954"/>
        </a:xfrm>
        <a:prstGeom prst="rect">
          <a:avLst/>
        </a:prstGeom>
      </xdr:spPr>
    </xdr:pic>
    <xdr:clientData/>
  </xdr:twoCellAnchor>
  <xdr:twoCellAnchor editAs="oneCell">
    <xdr:from>
      <xdr:col>12</xdr:col>
      <xdr:colOff>94384</xdr:colOff>
      <xdr:row>90</xdr:row>
      <xdr:rowOff>138033</xdr:rowOff>
    </xdr:from>
    <xdr:to>
      <xdr:col>13</xdr:col>
      <xdr:colOff>561770</xdr:colOff>
      <xdr:row>90</xdr:row>
      <xdr:rowOff>718781</xdr:rowOff>
    </xdr:to>
    <xdr:pic>
      <xdr:nvPicPr>
        <xdr:cNvPr id="39" name="Imagen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90</xdr:row>
      <xdr:rowOff>53686</xdr:rowOff>
    </xdr:from>
    <xdr:to>
      <xdr:col>47</xdr:col>
      <xdr:colOff>694543</xdr:colOff>
      <xdr:row>90</xdr:row>
      <xdr:rowOff>630971</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77682" y="93814322"/>
          <a:ext cx="970397" cy="577285"/>
        </a:xfrm>
        <a:prstGeom prst="rect">
          <a:avLst/>
        </a:prstGeom>
      </xdr:spPr>
    </xdr:pic>
    <xdr:clientData/>
  </xdr:twoCellAnchor>
  <xdr:oneCellAnchor>
    <xdr:from>
      <xdr:col>16</xdr:col>
      <xdr:colOff>0</xdr:colOff>
      <xdr:row>10</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y Lizeth Buitrago Sierra" refreshedDate="43957.449012268517" createdVersion="6" refreshedVersion="6" minRefreshableVersion="3" recordCount="80" xr:uid="{00000000-000A-0000-FFFF-FFFF04000000}">
  <cacheSource type="worksheet">
    <worksheetSource ref="B8:L88" sheet="I. de Gestión"/>
  </cacheSource>
  <cacheFields count="11">
    <cacheField name="Ítem" numFmtId="0">
      <sharedItems containsString="0" containsBlank="1" containsNumber="1" containsInteger="1" minValue="1" maxValue="79"/>
    </cacheField>
    <cacheField name="Proceso" numFmtId="0">
      <sharedItems containsBlank="1" count="19">
        <m/>
        <s v="AJ-1 - Acceso y Fortalecimiento a la Justicia         "/>
        <s v="AS-1 - Atención y servicio al ciudadano "/>
        <s v="AIB-1 - Atención Integral Básica a las personas privadas de la libertad    "/>
        <s v="CVS-1 - Custodia y Vigilancia para la Seguridad    "/>
        <s v="TJ-1 - Trámite Jurídico a la situación de personas privadas de la libertad "/>
        <s v="CID-1 - Control Interno Disciplinario "/>
        <s v="DS-1 - Direccionamiento sectorial e institucional    "/>
        <s v="FC-1 - Fortalecimiento de Capacidades Operativas para la S, C Y J"/>
        <s v="GC-1 - Gestión de Comunicaciones        "/>
        <s v="GE-1 - Gestión de Emergencias     "/>
        <s v="FD-1 - Gestión de Recursos Físicos y Documental        "/>
        <s v="GS-1 - Gestión de Seguridad y Convivencia     "/>
        <s v="GT-1 - Gestión de tecnologías de la información      "/>
        <s v="GF-1 - Gestión Financiera       "/>
        <s v="GH-1 - Gestión Humana      "/>
        <s v="JC-1 - Gestión Jurídica y Contractual "/>
        <s v="GI-1 - Gestión y Análisis de  Información de S,C Y J"/>
        <s v="SM-1 - Seguimiento y monitoreo al Sistema de Control Interno    "/>
      </sharedItems>
    </cacheField>
    <cacheField name="Objetivo del Proceso" numFmtId="0">
      <sharedItems containsBlank="1" longText="1"/>
    </cacheField>
    <cacheField name="Factor Crítico de Éxito" numFmtId="0">
      <sharedItems containsBlank="1" longText="1"/>
    </cacheField>
    <cacheField name="Nombre del Indicador" numFmtId="0">
      <sharedItems containsBlank="1" count="80" longText="1">
        <m/>
        <s v="_x000a_Porcentaje de actividades implementadas para la articulación de instituciones en el marco de los sistemas locales de Justicia"/>
        <s v="Implementación de actividades de sensibilización para la eliminación de las barreras culturales de acceso a la justicia"/>
        <s v="Atenciones realizadas en las Casas de Justicia y canales no presenciales de acceso a la justicia"/>
        <s v="Acciones acompañamiento realizadas a los Actores de Justicia Comunitaria (AJC)"/>
        <s v=" Adolescentes y Jóvenes del Sistema de Responsabilidad Penal para Adolescentes vinculados a las rutas de atención del Programa Distrital de Justicia Juvenil Restaurativa."/>
        <s v="Adolescentes y Jóvenes del Sistema de Responsabilidad Penal para Adolescentes vinculados a estrategias gestionadas por la Dirección de Responsabilidad Penal Adolescente y orientadas a fortalecer su atención integral."/>
        <s v="Implementación del modelo de Atención Restaurativo implementado en el CTP"/>
        <s v="Nivel de satisfacción de usuarios y autoridades sobre el Programa Distrital de Justicia Restaurativa, línea Principio de Oportunidad y el cumplimiento de objetivos de los adolescentes y jóvenes ofensores."/>
        <s v="Porcentaje de oportunidad en las respuestas a las Peticiones, Quejas, Reclamos y Sugerencias - PQRS.         "/>
        <s v="Porcentaje de peticiones, quejas, reclamos y sugerencias trasladadas a otra(s) entidad(es)."/>
        <s v="Porcentaje de atención en salud básica mensual a las Personas Privadas de la Libertad         _x000a_"/>
        <s v="Porcentaje mensual de alimentación suministrada   "/>
        <s v="Porcentaje de satisfacción de los servicios prestados a las Personas Privadas de la Libertad         "/>
        <s v="Porcentaje de continuidad en las actividades válidas para redención de pena "/>
        <s v=" Variación de agresiones físicas entre las Personas Privadas de la Libertad en el periodo.         "/>
        <s v="Porcentaje cumplimiento de requisas programadas."/>
        <s v="Porcentaje de remisiones tramitadas"/>
        <s v="Porcentaje de requerimientos vencidos en el mes"/>
        <s v="Expedición de Certificados de Redención"/>
        <s v="Porcentaje  de expedientes con impulso"/>
        <s v="Quejas disciplinarias evaluadas por la Oficina de Control Disciplinario"/>
        <s v="Nivel de aprendizaje de capacitados en temas ambientales         "/>
        <s v="Nivel de cumplimiento del POA"/>
        <s v="Porcentaje de procesos realizados         "/>
        <s v="Elaboración de Contratos     "/>
        <s v="Elaboración de modificaciones contractuales"/>
        <s v="Porcentaje de solicitudes de mantenimiento gestionadas"/>
        <s v="Porcentaje de procesos publicados declarados desiertos de la unidad ejecutora 02"/>
        <s v=" Crecimiento digital de las audiencias a través de los canales oficiales de la SSCJ    "/>
        <s v="Crecimiento de la audiencia a través del canal de intranet de la SSCJ "/>
        <s v="Porcentaje de Oportunidad en la entrega de piezas gráficas de comunicación efectivas    "/>
        <s v="Tasa de faltas en calidad"/>
        <s v="Tasa de abandono de llamadas después de umbral"/>
        <s v="Tasa de respuesta de llamadas antes de umbral         "/>
        <s v="Porcentaje de solicitudes atendidas de entrada de bienes"/>
        <s v="Porcentaje de capacitaciones realizadas         "/>
        <s v="Porcentaje de consulta y préstamo de expedientes del Archivo Central          "/>
        <s v="Porcentaje de cumplimiento en la entrega de las comunicaciones oficiales de entrada radicadas         "/>
        <s v="Porcentaje de avance Programa de Gestión Documental         "/>
        <s v="Porcentaje de cumplimiento Estudios previos procesos de la Dirección de Recursos Físicos y Gestión Documental         "/>
        <s v="Porcentaje de cumplimiento Sistema de Gestión de Documentos Electrónicos de Archivo -SGDEA-"/>
        <s v="Porcentaje de cumplimiento del Sistema Integrado de Conservación SIC          "/>
        <s v="Porcentaje de Transferencias documentales de los archivos de gestión al archivo central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Porcentaje de Implementación Arquitectura Empresarial  en las dependencias de la SDSCJ         "/>
        <s v="Porcentaje de servicios prestados por la Dirección de Tecnologías y Sistemas de la Información"/>
        <s v="Porcentaje de servicios atendidos a &quot;Satisfacción&quot; del usuario por la Dirección de Tecnologías y Sistemas de la Información         "/>
        <s v="Porcentaje de incidentes cerrados por la Dirección de Tecnologías y Sistemas de la Información         "/>
        <s v="Porcentaje de requerimientos cerrados por la Dirección de Tecnologías y Sistemas de la Información         "/>
        <s v="Porcentaje de Cambios aprobados por el Comité de Gestión de Cambios - CGC         "/>
        <s v="Porcentaje de Cambios exitosos aprobados por el Comité de Gestión de Cambios - CGC         "/>
        <s v="Porcentaje de Conciliaciones Contables Realizadas         "/>
        <s v="Porcentaje de seguimientos a la ejecución del PAC"/>
        <s v="Oportunidad en la entrega de la nómina para revisión"/>
        <s v="Porcentaje de inconsistencias o errores presentados en nómina         "/>
        <s v="Actualización de la Planta de personal"/>
        <s v="Oportunidad de respuesta a solicitudes basadas en planta de empleos e historias laborales"/>
        <s v="Oportunidad de respuesta a solicitudes de reubicación o traslados"/>
        <s v="Tiempo promedio de cubrimiento de vacantes en forma temporal mediante encargo"/>
        <s v="Tiempo promedio de cubrimiento de vacantes en forma temporal mediante nombramiento en provisionalidad"/>
        <s v="Satisfacción con Actividades de Gestión Humana - SST         "/>
        <s v="Satisfacción con Actividades de Gestión Humana"/>
        <s v="Satisfacción con Actividades de Gestión Humana         "/>
        <s v="Cobertura con las actividades de Gestión Humana - SST"/>
        <s v="Cobertura con las actividades de Gestión Humana - Capacitación"/>
        <s v="Cobertura con las actividades de Gestión Humana - Bienestar"/>
        <s v="Porcentaje de implementación del plan del Sistema de Gestión de Seguridad y Salud en el Trabajo"/>
        <s v="Impacto de la intervención asociada al programa de vigilancia epidemiológica de riesgo psicosocial         "/>
        <s v="Impacto de la intervención asociada al programa de vigilancia epidemiológica de riesgo biomecánico"/>
        <s v="Impacto de la actividades de bienestar         "/>
        <s v="Impacto de la actividades de capacitación         "/>
        <s v="Oportunidad en la proyección de los actos administrativos"/>
        <s v="Cumplimiento de la puesta en marcha de la estrategia de teletrabajo en la SCJ"/>
        <s v="Porcentaje de solicitudes de contratación de prestación de servicios profesionales y de apoyo a la gestión devueltos.         "/>
        <s v="Porcentaje de solicitudes o requerimientos judiciales (acciones de tutela) tramitadas a tiempo         "/>
        <s v="Porcentaje de cumplimiento en tiempos de respuesta a los requerimientos de información.         "/>
        <s v="Porcentaje de servidores que conocen la Oficina de Análisis de Información y Estudios Estratégicos"/>
        <s v="Porcentaje de cumplimiento del Plan Anual de Auditoria"/>
        <s v="Porcentaje  de acciones efectivas ejecutadas del Plan de Mejoramiento Interno.         "/>
      </sharedItems>
    </cacheField>
    <cacheField name="Objetivo del Indicador" numFmtId="0">
      <sharedItems containsBlank="1" longText="1"/>
    </cacheField>
    <cacheField name="Dependencia " numFmtId="0">
      <sharedItems containsBlank="1"/>
    </cacheField>
    <cacheField name="Naturaleza" numFmtId="0">
      <sharedItems containsBlank="1"/>
    </cacheField>
    <cacheField name="Tendencia" numFmtId="0">
      <sharedItems containsBlank="1"/>
    </cacheField>
    <cacheField name="Unidad de Medida" numFmtId="0">
      <sharedItems containsBlank="1"/>
    </cacheField>
    <cacheField name="Periodicida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m/>
    <x v="0"/>
    <m/>
    <m/>
    <x v="0"/>
    <m/>
    <m/>
    <m/>
    <m/>
    <m/>
    <m/>
  </r>
  <r>
    <n v="1"/>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1"/>
    <s v="Establecer el porcentaje de implementación en la articulación de los sistemas locales de Justicia."/>
    <s v="Subsecretaría de Acceso a la Justicia"/>
    <s v="Eficacia "/>
    <s v="Creciente"/>
    <s v="Porcentaje "/>
    <s v="Trimestral"/>
  </r>
  <r>
    <n v="2"/>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x v="2"/>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s v="Eficacia "/>
    <s v="Creciente"/>
    <s v="Porcentaje "/>
    <s v="Trimestral"/>
  </r>
  <r>
    <n v="3"/>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x v="3"/>
    <s v="Medir las atenciones a usuarios en la recepción de las Casas de Justicia y canales no presenciales de acceso a la justicia"/>
    <s v="Subsecretaría de Acceso a la Justicia"/>
    <s v="Eficacia "/>
    <s v="Creciente"/>
    <s v="Porcentaje "/>
    <s v="Trimestral"/>
  </r>
  <r>
    <n v="4"/>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4"/>
    <s v="Medir el porcentaje de implementación de acciones de acompañamiento realizados a los Actores de Justicia Comunitaria (AJC)._x000a_     "/>
    <s v="Subsecretaría de Acceso a la Justicia"/>
    <s v="Eficacia "/>
    <s v="Creciente"/>
    <s v="Porcentaje "/>
    <s v="Trimestral"/>
  </r>
  <r>
    <n v="5"/>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x v="5"/>
    <s v="Vincular adolescentes y Jóvenes del Sistema de Responsabilidad Penal para Adolescentes a las rutas de atención del Programa Distrital de Justicia Juvenil Restaurativa"/>
    <s v="Subsecretaría de Acceso a la Justicia"/>
    <s v="Eficacia "/>
    <s v="Creciente"/>
    <s v="Porcentaje "/>
    <s v="Trimestral"/>
  </r>
  <r>
    <n v="6"/>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6"/>
    <s v="Vincular adolescentes y Jóvenes del Sistema de Responsabilidad Penal para Adolescentes a estrategias orientadas a fortalecer su atención integral                   "/>
    <s v="Subsecretaría de Acceso a la Justicia"/>
    <s v="Eficacia "/>
    <s v="Creciente"/>
    <s v="Porcentaje "/>
    <s v="Trimestral"/>
  </r>
  <r>
    <n v="7"/>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x v="7"/>
    <s v="Medir la implementación del Modelo de Atención Restaurativo en el Centro de Traslado por Protección.   "/>
    <s v="Subsecretaría de Acceso a la Justicia"/>
    <s v="Eficacia "/>
    <s v="Creciente"/>
    <s v="Porcentaje "/>
    <s v="Trimestral"/>
  </r>
  <r>
    <n v="8"/>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x v="8"/>
    <s v="Medir el nivel de satisfacción de usuarios y autoridades sobre el Programa Distrital de Justicia Restaurativa, línea Principio de Oportunidad y el cumplimiento de objetivos de los adolescentes y jóvenes ofensores."/>
    <s v="Subsecretaría de Acceso a la Justicia"/>
    <s v="Efectividad"/>
    <s v="Creciente"/>
    <s v="Porcentaje "/>
    <s v="Semestral "/>
  </r>
  <r>
    <n v="9"/>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x v="9"/>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s v="Eficiencia"/>
    <s v="Estable"/>
    <s v="Porcentaje "/>
    <s v="Mensual "/>
  </r>
  <r>
    <n v="10"/>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x v="10"/>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s v="Eficiencia"/>
    <s v="Decreciente"/>
    <s v="Porcentaje "/>
    <s v="Mensual"/>
  </r>
  <r>
    <n v="11"/>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1"/>
    <s v="Medir la cantidad mensual de Personas Privadas de la Libertad, atendidas en el área de salud (médica, odontológica y psicológica)"/>
    <s v="Cárcel Distrital de Varones y Anexo de Mujeres"/>
    <s v="Eficacia "/>
    <s v="Creciente "/>
    <s v="Porcentaje "/>
    <s v="Mensual"/>
  </r>
  <r>
    <n v="12"/>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2"/>
    <s v=" Medir las raciones suministradas a las Personas Privadas de la Libertad en el mes."/>
    <s v="Cárcel Distrital de Varones y Anexo de Mujeres"/>
    <s v="Eficacia "/>
    <s v="Estable"/>
    <s v="Porcentaje "/>
    <s v="Mensual"/>
  </r>
  <r>
    <n v="13"/>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x v="13"/>
    <s v="Medir el nivel de satisfacción de los servicios prestados a las Personas Privadas de la Libertad "/>
    <s v="Cárcel Distrital de Varones y Anexo de Mujeres"/>
    <s v="Efectividad"/>
    <s v="Estable"/>
    <s v="Porcentaje "/>
    <s v="Mensual"/>
  </r>
  <r>
    <n v="14"/>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x v="14"/>
    <s v="Determinar el porcentaje mensual de las Personas Privadas de la Libertad que continúan en las actividades válidas para redención de pena.                    "/>
    <s v="Cárcel Distrital de Varones y Anexo de Mujeres"/>
    <s v="Eficiencia"/>
    <s v="Estable"/>
    <s v="Porcentaje "/>
    <s v="Mensual"/>
  </r>
  <r>
    <n v="15"/>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x v="15"/>
    <s v="Determinar la variación de las agresiones físicas entre Personas Privadas de la Libertad presentadas de un periodo a otro          "/>
    <s v="Cárcel Distrital de Varones y Anexo de Mujeres"/>
    <s v="Eficacia "/>
    <s v="Decreciente"/>
    <s v="Porcentaje "/>
    <s v="Mensual"/>
  </r>
  <r>
    <n v="16"/>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x v="16"/>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s v="Eficacia "/>
    <s v="Estable"/>
    <s v="Porcentaje "/>
    <s v="Mensual"/>
  </r>
  <r>
    <n v="17"/>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x v="17"/>
    <s v="Medir el porcentaje de las remisiones efectivas conforme a los requerimientos de las autoridades judiciales"/>
    <s v="Cárcel Distrital de Varones y Anexo de Mujeres"/>
    <s v="Eficacia "/>
    <s v="Estable"/>
    <s v="Porcentaje "/>
    <s v="Mensual"/>
  </r>
  <r>
    <n v="18"/>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x v="18"/>
    <s v="Medir la cantidad de requerimientos respondidos de forma extemporánea por solicitudes de autoridades judiciales, administrativas, particulares y Personas Privadas de la Libertad, en relación con la situación jurídica,          "/>
    <s v="Cárcel Distrital de Varones y Anexo de Mujeres"/>
    <s v="Eficacia "/>
    <s v="Decreciente"/>
    <s v="Porcentaje "/>
    <s v="Mensual"/>
  </r>
  <r>
    <n v="19"/>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x v="19"/>
    <s v="Medir el tiempo de respuesta de las solicitudes de las autoridades judiciales, apoderados y PPL, relacionado con los certificados de redención         "/>
    <s v="Cárcel Distrital de Varones y Anexo de Mujeres"/>
    <s v="Eficiencia"/>
    <s v="Estable"/>
    <s v="Días"/>
    <s v="Mensual"/>
  </r>
  <r>
    <n v="20"/>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x v="20"/>
    <s v="Cumplimiento de los términos y la Necesidad y carga de la Prueba Titulo VI de la Ley 734 de 2002 y Debido proceso Art. 29 Código Nacional del Proceso         "/>
    <s v="Control Interno Disciplinario         "/>
    <s v="X"/>
    <s v="X"/>
    <s v="Porcentaje "/>
    <s v="Semestral"/>
  </r>
  <r>
    <n v="21"/>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x v="21"/>
    <s v="Evaluar las quejas disciplinarias que son reportadas a la Oficina de Control Disciplinario              "/>
    <s v="Control Interno Disciplinario         "/>
    <s v="Eficacia "/>
    <s v="Estable"/>
    <s v="Porcentaje "/>
    <s v="Trimestral"/>
  </r>
  <r>
    <n v="22"/>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x v="22"/>
    <s v="Medir el grado de aprendizaje de las personas que participan en las capacitaciones de temas ambientales, en todas las sedes de la Entidad.      "/>
    <s v="Oficina Asesora de Planeación"/>
    <s v="Efectividad"/>
    <s v="Estable"/>
    <s v="Porcentaje "/>
    <s v="Trimestral"/>
  </r>
  <r>
    <n v="23"/>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x v="23"/>
    <s v="Medir el avance en el cumplimiento del Plan Operativo anual - POA.         "/>
    <s v="Jefe de la Oficina Asesora de Planeación"/>
    <s v="Eficacia "/>
    <s v="Creciente"/>
    <s v="Porcentaje "/>
    <s v="Trimestral"/>
  </r>
  <r>
    <n v="24"/>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4"/>
    <s v="Verificar el porcentaje de los procesos realizados con base a los requerimientos llegados      "/>
    <s v="Subsecretaría de Inversiones y Fortalecimiento de Capacidades Operativas         "/>
    <s v="Eficacia "/>
    <s v="Creciente"/>
    <s v="Porcentaje "/>
    <s v="Cuatrimestral "/>
  </r>
  <r>
    <n v="25"/>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5"/>
    <s v="Verificar el cumplimiento en la elaboración de los contratos/convenios. "/>
    <s v="Subsecretaría de Inversiones y Fortalecimiento de Capacidades Operativas         "/>
    <s v="Eficacia "/>
    <s v="Creciente"/>
    <s v="Porcentaje "/>
    <s v="Trimestral"/>
  </r>
  <r>
    <n v="26"/>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6"/>
    <s v="Verificar el cumplimiento en la elaboración de las modificaciones contractuales     "/>
    <s v="Subsecretaría de Inversiones y Fortalecimiento de Capacidades Operativas         "/>
    <s v="Eficacia "/>
    <s v="Creciente"/>
    <s v="Porcentaje "/>
    <s v="Trimestral"/>
  </r>
  <r>
    <n v="27"/>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x v="27"/>
    <s v="Verificar el porcentaje de ejecución de las solicitudes de mantenimientos que son gestionadas por la Dirección de Bienes."/>
    <s v="Subsecretaría de Inversiones y Fortalecimiento de Capacidades Operativas         "/>
    <s v="Eficacia "/>
    <s v="Estable"/>
    <s v="Porcentaje "/>
    <s v="Trimestral"/>
  </r>
  <r>
    <n v="28"/>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8"/>
    <s v="Establecer el porcentaje de órdenes de compra, invitaciones y pliegos de condiciones elaborados, con respecto a los procesos contractuales presupuestados que requieren pliego de condiciones.         "/>
    <s v="Establecer el porcentaje de los procesos declarados desiertos por aspectos técnicos, financieros o jurídicos, con respecto a los procesos de selección publicados de la unidad ejecutora 02. "/>
    <s v="Eficacia "/>
    <s v="Decreciente"/>
    <s v="Porcentaje "/>
    <s v="Trimestral"/>
  </r>
  <r>
    <n v="29"/>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x v="29"/>
    <s v=" Conocer el nivel crecimiento de audiencia digital a través de nuevos seguidores en los medios oficiales de comunicación de la SSCJ (Redes Sociales + Sección de Noticias)                "/>
    <s v="Oficina Asesora de Comunicaciones           "/>
    <s v="Eficacia "/>
    <s v="Creciente"/>
    <s v="Porcentaje "/>
    <s v="Trimestral"/>
  </r>
  <r>
    <n v="30"/>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x v="30"/>
    <s v=" Conocer el nivel de audiencia digital de los seguidores en los medios oficiales de comunicación de la SSCJ         "/>
    <s v="Oficina Asesora de Comunicaciones           "/>
    <s v="Eficacia "/>
    <s v="Creciente"/>
    <s v="Porcentaje "/>
    <s v="Trimestral"/>
  </r>
  <r>
    <n v="31"/>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x v="31"/>
    <s v="Diseñar y poner en marcha piezas gráficas de comunicación de acuerdo con la necesidad de los solicitantes                  "/>
    <s v="Oficina Asesora de Comunicaciones           "/>
    <s v="Eficiencia"/>
    <s v="Estable"/>
    <s v="Días"/>
    <s v="Trimestral"/>
  </r>
  <r>
    <n v="32"/>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x v="32"/>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s v="Eficacia "/>
    <s v="Estable"/>
    <s v="Porcentaje "/>
    <s v="Mensual"/>
  </r>
  <r>
    <n v="33"/>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x v="33"/>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s v="Eficiencia"/>
    <s v="Estable"/>
    <s v="Porcentaje "/>
    <s v="Mensual"/>
  </r>
  <r>
    <n v="34"/>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x v="34"/>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s v="Eficiencia"/>
    <s v="Estable"/>
    <s v="Porcentaje "/>
    <s v="Mensual"/>
  </r>
  <r>
    <n v="35"/>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x v="35"/>
    <s v="Realizar seguimiento a la gestión de los requerimientos para la entrada de los bienes a la SSCJ durante el periodo, con el fin de garantizar la información contable del Almacén de la Entidad.         "/>
    <s v="Dirección de Recursos Físicos y Gestión Documental"/>
    <s v="Eficacia "/>
    <s v="Estable"/>
    <s v="Porcentaje "/>
    <s v="Trimestral"/>
  </r>
  <r>
    <n v="36"/>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6"/>
    <s v="Realizar seguimiento a la gestión de las  capacitaciones impartidas a los servidores y contratistas de la SSCJ durante el periodo, con el fin de enseñar la metodología de administración de archivos.         "/>
    <s v="Dirección de Recursos Físicos y Gestión Documental"/>
    <s v="Eficacia "/>
    <s v="Creciente"/>
    <s v="Porcentaje "/>
    <s v="Trimestral"/>
  </r>
  <r>
    <n v="37"/>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7"/>
    <s v="Realizar seguimiento a la atención de consultas y préstamo documental durante el periodo, con el fin de  garantizar el acceso y consulta de los expedientes custodiados.         "/>
    <s v="Dirección de Recursos Físicos y Gestión Documental"/>
    <s v="Eficacia "/>
    <s v="Estable"/>
    <s v="Expedientes consultados"/>
    <s v="Trimestral"/>
  </r>
  <r>
    <n v="38"/>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8"/>
    <s v="Medir el cumplimiento en la distribución de las comunicaciones oficiales de entrada en el tiempo previsto         "/>
    <s v="Dirección de Recursos Físicos y Gestión Documental"/>
    <s v="Eficacia "/>
    <s v="Estable"/>
    <s v="Porcentaje "/>
    <s v="Trimestral"/>
  </r>
  <r>
    <n v="39"/>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9"/>
    <s v="Medir el porcentaje de cumplimiento de las actividades propuestas en la implementación del Programa de Gestión Documental PGD, de acuerdo al cronograma previsto.         "/>
    <s v="Dirección de Recursos Físicos y Gestión Documental"/>
    <s v="Eficacia "/>
    <s v="Creciente"/>
    <s v="Porcentaje "/>
    <s v="Trimestral"/>
  </r>
  <r>
    <n v="40"/>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0"/>
    <s v="Realizar el seguimiento a la estructuración oportuna de  los estudios previos de los procesos contractuales requeridos por la Dirección de Recursos Físicos y Gestión Documental en el Plan Anual de Adquisiciones."/>
    <s v="Dirección de Recursos Físicos y Gestión Documental"/>
    <s v="Eficacia "/>
    <s v="Estable"/>
    <s v="Porcentaje "/>
    <s v="Trimestral  "/>
  </r>
  <r>
    <n v="41"/>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1"/>
    <s v="Medir el porcentaje de cumplimiento de las actividades propuestas en la estructuración del Sistema de Gestión de Documentos Electrónicos de Archivo -SGDEA-.         "/>
    <s v="Dirección de Recursos Físicos y Gestión Documental"/>
    <s v="Eficacia "/>
    <s v="Creciente"/>
    <s v="Porcentaje "/>
    <s v="Trimestral  "/>
  </r>
  <r>
    <n v="42"/>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2"/>
    <s v="Medir el porcentaje de cumplimiento de las actividades propuestas en la estructuración del Sistema Integrado de Conservación -SIC-          "/>
    <s v="Dirección de Recursos Físicos y Gestión Documental"/>
    <s v="Eficacia "/>
    <s v="Creciente"/>
    <s v="Porcentaje "/>
    <s v="Trimestral  "/>
  </r>
  <r>
    <n v="43"/>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3"/>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s v="Eficacia "/>
    <s v="Creciente"/>
    <s v="Porcentaje "/>
    <s v="Trimestral  "/>
  </r>
  <r>
    <n v="44"/>
    <x v="12"/>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x v="44"/>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s v="Eficacia "/>
    <s v="Estable "/>
    <s v="Porcentaje "/>
    <s v="Trimestral  "/>
  </r>
  <r>
    <n v="45"/>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x v="45"/>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s v="Eficacia "/>
    <s v="Estable"/>
    <s v="Porcentaje "/>
    <s v="Semestral"/>
  </r>
  <r>
    <n v="46"/>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6"/>
    <s v="Medir la atención y cierre  de solicitudes de servicios de TIC"/>
    <s v="Dirección de Tecnologías de la Información"/>
    <s v="Eficacia "/>
    <s v="Estable"/>
    <s v="Porcentaje "/>
    <s v="Mensual"/>
  </r>
  <r>
    <n v="47"/>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7"/>
    <s v="Medir la atención a &quot;Satisfacción&quot; del usuario de solicitudes de servicios de TIC   "/>
    <s v="Dirección de Tecnologías de la Información"/>
    <s v="Eficacia "/>
    <s v="Estable"/>
    <s v="Porcentaje "/>
    <s v="Mensual"/>
  </r>
  <r>
    <n v="48"/>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x v="48"/>
    <s v="Medir la atención y cierre de incidentes de solicitudes de servicios de TIC          "/>
    <s v="Dirección de Tecnologías de la Información"/>
    <s v="Eficacia "/>
    <s v="Estable"/>
    <s v="Porcentaje "/>
    <s v="Mensual"/>
  </r>
  <r>
    <n v="49"/>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9"/>
    <s v="Medir la atención y cierre de requerimientos de solicitudes de servicios de TIC          "/>
    <s v="Dirección de Tecnologías de la Información"/>
    <s v="Eficacia "/>
    <s v="Estable"/>
    <s v="Porcentaje "/>
    <s v="Mensual"/>
  </r>
  <r>
    <n v="50"/>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0"/>
    <s v="Medir los  cambios aprobados por el Comité de Gestión de Cambios - CGC         "/>
    <s v="Dirección de Tecnologías de la Información"/>
    <s v="Eficacia "/>
    <s v="Estable"/>
    <s v="Porcentaje "/>
    <s v="Mensual"/>
  </r>
  <r>
    <n v="51"/>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1"/>
    <s v="Medir los  cambios exitosos aprobados por el Comité de Gestión de Cambios - CGC         "/>
    <s v="Dirección de Tecnologías de la Información"/>
    <s v="Eficacia "/>
    <s v="Estable"/>
    <s v="Porcentaje "/>
    <s v="Mensual"/>
  </r>
  <r>
    <n v="52"/>
    <x v="14"/>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x v="52"/>
    <s v="Gestionar el seguimiento a los estados financieros, mediante las conciliaciones programadas en el periodo, con el fin de garantizar la veracidad de la información contable.         "/>
    <s v="Dirección Financiero"/>
    <s v="Eficacia "/>
    <s v="Estable"/>
    <s v="Porcentaje "/>
    <s v="Trimestral"/>
  </r>
  <r>
    <n v="53"/>
    <x v="14"/>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x v="53"/>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s v="Eficacia "/>
    <s v="Estable"/>
    <s v="Porcentaje "/>
    <s v="Trimestral"/>
  </r>
  <r>
    <n v="54"/>
    <x v="15"/>
    <s v="Administrar la gestión del talento humano mediante la articulación de actividades de ingreso, permanencia y retiro, generando bienestar y contribuyendo con el desarrollo integral de los servidores públicos.         "/>
    <s v="Administrar la gestión del talento humano "/>
    <x v="54"/>
    <s v="Medir la oportunidad en los tiempos de entrega de la nómina para revisión del Director de Gestión Humana         "/>
    <s v="Dirección de Gestión Humana"/>
    <s v="Eficiencia"/>
    <s v="Estable"/>
    <s v="Días"/>
    <s v="Mensual"/>
  </r>
  <r>
    <n v="55"/>
    <x v="15"/>
    <s v="Administrar la gestión del talento humano mediante la articulación de actividades de ingreso, permanencia y retiro, generando bienestar y contribuyendo con el desarrollo integral de los servidores públicos.         "/>
    <s v="Administrar la gestión del talento humano "/>
    <x v="55"/>
    <s v="Medir el porcentaje de inconsistencias que se presenten en la nómina, una vez ésta ha sido entregada.         "/>
    <s v="Dirección de Gestión Humana"/>
    <s v="Eficacia "/>
    <s v="Estable"/>
    <s v="Porcentaje "/>
    <s v="Mensual"/>
  </r>
  <r>
    <n v="56"/>
    <x v="15"/>
    <s v="Administrar la gestión del talento humano mediante la articulación de actividades de ingreso, permanencia y retiro, generando bienestar y contribuyendo con el desarrollo integral de los servidores públicos.         "/>
    <s v="Administrar la gestión del talento humano "/>
    <x v="56"/>
    <s v="Garantizar la entrega oportuna de la actualización de la planta de personal de la SCJ."/>
    <s v="Dirección de Gestión Humana"/>
    <s v="Eficiencia"/>
    <s v="Estable"/>
    <s v="Días"/>
    <s v="Mensual"/>
  </r>
  <r>
    <n v="57"/>
    <x v="15"/>
    <s v="Administrar la gestión del talento humano mediante la articulación de actividades de ingreso, permanencia y retiro, generando bienestar y contribuyendo con el desarrollo integral de los servidores públicos.         "/>
    <s v="Administrar la gestión del talento humano "/>
    <x v="57"/>
    <s v="Cumplir con una meta de tiempo definida, para dar respuesta a las solicitudes hechas a Gestión Humana por temas de planta de empleos e historias laborales"/>
    <s v="Dirección de Gestión Humana"/>
    <s v="Eficiencia"/>
    <s v="Decreciente"/>
    <s v="Días"/>
    <s v="Trimestral "/>
  </r>
  <r>
    <n v="58"/>
    <x v="15"/>
    <s v="Administrar la gestión del talento humano mediante la articulación de actividades de ingreso, permanencia y retiro, generando bienestar y contribuyendo con el desarrollo integral de los servidores públicos.         "/>
    <s v="Administrar la gestión del talento humano "/>
    <x v="58"/>
    <s v="Cumplir con una meta de tiempo definida, para dar respuesta a las solicitudes hechas a Gestión Humana por reubicación"/>
    <s v="Dirección de Gestión Humana"/>
    <s v="Eficiencia"/>
    <s v="Decreciente"/>
    <s v="Días"/>
    <s v="Trimestral "/>
  </r>
  <r>
    <n v="59"/>
    <x v="15"/>
    <s v="Administrar la gestión del talento humano mediante la articulación de actividades de ingreso, permanencia y retiro, generando bienestar y contribuyendo con el desarrollo integral de los servidores públicos.         "/>
    <s v="Administrar la gestión del talento humano "/>
    <x v="59"/>
    <s v="Medir el tiempo promedio que dura el proceso de provisión para cubrir vacantes de forma temporal mediante encargo"/>
    <s v="Dirección de Gestión Humana"/>
    <s v="Eficiencia"/>
    <s v="Decreciente"/>
    <s v="Días"/>
    <s v="Trimestral "/>
  </r>
  <r>
    <n v="60"/>
    <x v="15"/>
    <s v="Administrar la gestión del talento humano mediante la articulación de actividades de ingreso, permanencia y retiro, generando bienestar y contribuyendo con el desarrollo integral de los servidores públicos.         "/>
    <s v="Administrar la gestión del talento humano "/>
    <x v="60"/>
    <s v="Medir el tiempo promedio que dura el proceso de provisión para cubrir vacantes de forma temporal mediante nombramiento en provisionalidad"/>
    <s v="Dirección de Gestión Humana"/>
    <s v="Eficiencia"/>
    <s v="Decreciente"/>
    <s v="Días"/>
    <s v="Trimestral "/>
  </r>
  <r>
    <n v="61"/>
    <x v="15"/>
    <s v="Administrar la gestión del talento humano mediante la articulación de actividades de ingreso, permanencia y retiro, generando bienestar y contribuyendo con el desarrollo integral de los servidores públicos.         "/>
    <s v="Administrar la gestión del talento humano "/>
    <x v="61"/>
    <s v="Conocer el grado de satisfacción de los servidores, respecto a las actividades realizadas por Gestión Humana en el área de Seguridad  y salud en el trabajo   "/>
    <s v="Dirección de Gestión Humana"/>
    <s v="Efectividad"/>
    <s v="Estable"/>
    <s v="Porcentaje "/>
    <s v="Trimestral"/>
  </r>
  <r>
    <n v="62"/>
    <x v="15"/>
    <s v="Administrar la gestión del talento humano mediante la articulación de actividades de ingreso, permanencia y retiro, generando bienestar y contribuyendo con el desarrollo integral de los servidores públicos.         "/>
    <s v="Administrar la gestión del talento humano "/>
    <x v="62"/>
    <s v="Conocer el grado de satisfacción de los servidores, respecto a las actividades realizadas por Gestión Humana en el área de capacitación         "/>
    <s v="Dirección de Gestión Humana"/>
    <s v="Efectividad"/>
    <s v="Estable"/>
    <s v="Porcentaje "/>
    <s v="Trimestral"/>
  </r>
  <r>
    <n v="63"/>
    <x v="15"/>
    <s v="Administrar la gestión del talento humano mediante la articulación de actividades de ingreso, permanencia y retiro, generando bienestar y contribuyendo con el desarrollo integral de los servidores públicos.         "/>
    <s v="Administrar la gestión del talento humano "/>
    <x v="63"/>
    <s v="Conocer el grado de satisfacción de los servidores, respecto a las actividades realizadas por Gestión Humana en el área de bienestar.         "/>
    <s v="Dirección de Gestión Humana"/>
    <s v="Efectividad"/>
    <s v="Estable"/>
    <s v="Porcentaje "/>
    <s v="Trimestral"/>
  </r>
  <r>
    <n v="64"/>
    <x v="15"/>
    <s v="Administrar la gestión del talento humano mediante la articulación de actividades de ingreso, permanencia y retiro, generando bienestar y contribuyendo con el desarrollo integral de los servidores públicos.         "/>
    <s v="Administrar la gestión del talento humano "/>
    <x v="64"/>
    <s v="Medir la participación de los servidores en las actividades de gestión humana, en los temas de SST   "/>
    <s v="Dirección de Gestión Humana"/>
    <s v="Eficacia "/>
    <s v="Estable"/>
    <s v="Porcentaje "/>
    <s v="Semestral"/>
  </r>
  <r>
    <n v="65"/>
    <x v="15"/>
    <s v="Administrar la gestión del talento humano mediante la articulación de actividades de ingreso, permanencia y retiro, generando bienestar y contribuyendo con el desarrollo integral de los servidores públicos.         "/>
    <s v="Administrar la gestión del talento humano "/>
    <x v="65"/>
    <s v="Medir la participación de los servidores en las actividades de capacitación de  gestión humana.      "/>
    <s v="Dirección de Gestión Humana"/>
    <s v="Eficacia "/>
    <s v="Estable"/>
    <s v="Porcentaje "/>
    <s v="Semestral"/>
  </r>
  <r>
    <n v="66"/>
    <x v="15"/>
    <s v="Administrar la gestión del talento humano mediante la articulación de actividades de ingreso, permanencia y retiro, generando bienestar y contribuyendo con el desarrollo integral de los servidores públicos.         "/>
    <s v="Administrar la gestión del talento humano "/>
    <x v="66"/>
    <s v="Medir la participación de los servidores en las actividades de bienestar de gestión humana. "/>
    <s v="Dirección de Gestión Humana"/>
    <s v="Eficacia "/>
    <s v="Estable"/>
    <s v="Porcentaje "/>
    <s v="Semestral"/>
  </r>
  <r>
    <n v="67"/>
    <x v="15"/>
    <s v="Administrar la gestión del talento humano mediante la articulación de actividades de ingreso, permanencia y retiro, generando bienestar y contribuyendo con el desarrollo integral de los servidores públicos.         "/>
    <s v="Administrar la gestión del talento humano          "/>
    <x v="67"/>
    <s v="Medir el cumplimiento de la implementación del Sistema de Seguridad y Salud en el Trabajo en cada trimestre"/>
    <s v="Dirección de Gestión Humana"/>
    <s v="Eficacia "/>
    <s v="Creciente"/>
    <s v="Porcentaje "/>
    <s v="Trimestral"/>
  </r>
  <r>
    <n v="68"/>
    <x v="15"/>
    <s v="Administrar la gestión del talento humano mediante la articulación de actividades de ingreso, permanencia y retiro, generando bienestar y contribuyendo con el desarrollo integral de los servidores públicos.         "/>
    <s v="Administrar la gestión del talento humano          "/>
    <x v="68"/>
    <s v="Medir el impacto que se generó en los servidores, de acuerdo con los aspectos analizados según encuestas de riesgo psicosocial aplicadas         "/>
    <s v="Dirección de Gestión Humana"/>
    <s v="Efectividad"/>
    <s v="Creciente"/>
    <s v="Porcentaje "/>
    <s v="Anual"/>
  </r>
  <r>
    <n v="69"/>
    <x v="15"/>
    <s v="Administrar la gestión del talento humano mediante la articulación de actividades de ingreso, permanencia y retiro, generando bienestar y contribuyendo con el desarrollo integral de los servidores públicos.         "/>
    <s v="Administrar la gestión del talento humano          "/>
    <x v="69"/>
    <s v="Medir el impacto que el programa de vigilancia epidemiológica de riesgo biomecánico generó en los servidores"/>
    <s v="Dirección de Gestión Humana"/>
    <s v="Efectividad"/>
    <s v="Decreciente"/>
    <s v="Porcentaje "/>
    <s v="Semestral"/>
  </r>
  <r>
    <n v="70"/>
    <x v="15"/>
    <s v="Administrar la gestión del talento humano mediante la articulación de actividades de ingreso, permanencia y retiro, generando bienestar y contribuyendo con el desarrollo integral de los servidores públicos.         "/>
    <s v="Administrar la gestión del talento humano          "/>
    <x v="70"/>
    <s v="Conocer el impacto que tienen las actividades de bienestar realizadas en la entidad (aplica para actividades previamente seleccionadas)"/>
    <s v="Dirección de Gestión Humana"/>
    <s v="Efectividad"/>
    <s v="Creciente"/>
    <s v="Porcentaje "/>
    <s v="Semestral"/>
  </r>
  <r>
    <n v="71"/>
    <x v="15"/>
    <s v="Administrar la gestión del talento humano mediante la articulación de actividades de ingreso, permanencia y retiro, generando bienestar y contribuyendo con el desarrollo integral de los servidores públicos.         "/>
    <s v="Administrar la gestión del talento humano          "/>
    <x v="71"/>
    <s v="Medir el impacto que el programa de capacitación generó en los servidores"/>
    <s v="Dirección de Gestión Humana"/>
    <s v="Efectividad"/>
    <s v="Creciente"/>
    <s v="Porcentaje "/>
    <s v="Semestral"/>
  </r>
  <r>
    <n v="72"/>
    <x v="15"/>
    <s v="Administrar la gestión del talento humano mediante la articulación de actividades de ingreso, permanencia y retiro, generando bienestar y contribuyendo con el desarrollo integral de los servidores públicos.         "/>
    <s v="Administrar la gestión del talento humano          "/>
    <x v="72"/>
    <s v="Cumplir con la meta de tiempo establecida para la proyección de los actos administrativos que dependen de la Dirección de Gestión Humana."/>
    <s v="Dirección de Gestión Humana"/>
    <s v="Eficiencia"/>
    <s v="Decreciente"/>
    <s v="Días"/>
    <s v="Trimestral"/>
  </r>
  <r>
    <n v="73"/>
    <x v="15"/>
    <s v="Administrar la gestión del talento humano mediante la articulación de actividades de ingreso, permanencia y retiro, generando bienestar y contribuyendo con el desarrollo integral de los servidores públicos.         "/>
    <s v="Administrar la gestión del talento humano          "/>
    <x v="73"/>
    <s v="Evidenciar el cumplimiento del plan de trabajo definido para la implementación y puesta en marcha de la estrategia de teletrabajo"/>
    <s v="Dirección de Gestión Humana"/>
    <s v="Eficacia "/>
    <s v="Creciente"/>
    <s v="Porcentaje "/>
    <s v="Semestral"/>
  </r>
  <r>
    <n v="74"/>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x v="74"/>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s v="Eficacia "/>
    <s v="Decreciente"/>
    <s v="Porcentaje "/>
    <s v="Trimestral"/>
  </r>
  <r>
    <n v="75"/>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x v="75"/>
    <s v="Tramitar a tiempo el cien por ciento de las solicitudes de acciones de tutelas que gestione la Dirección Jurídica y Contractual de la Secretaría Distrital de Seguridad, Convivencia y Justicia.         "/>
    <s v="Dirección Jurídica y Contractual         "/>
    <s v="Eficiencia"/>
    <s v="Estable"/>
    <s v="Porcentaje "/>
    <s v="Bimestral"/>
  </r>
  <r>
    <n v="76"/>
    <x v="17"/>
    <s v="Analizar y suministrar información a través de la elaboración de documentos y de la actualización de la plataforma digital, con el fin de apoyar la gestión de las políticas públicas en materia de seguridad, convivencia y acceso a la justicia         "/>
    <s v="Analizar y suministrar información          "/>
    <x v="76"/>
    <s v="Monitorear la respuesta de los requerimientos de información en materia de seguridad, convivencia y justicia realizados al proceso, con el fin de identificar oportunidades de mejora.         "/>
    <s v="Oficina de Análisis de Información y Estudios Estratégicos"/>
    <s v="Eficiencia"/>
    <s v="Estable"/>
    <s v="Porcentaje "/>
    <s v="Mensual"/>
  </r>
  <r>
    <n v="77"/>
    <x v="17"/>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x v="77"/>
    <s v="Conocer el porcentaje de servidores que conocen la OAIEE y los bienes o servicios que ofrece con el fin de identificar oportunidades de mejora.         "/>
    <s v="Oficina de Análisis de Información y Estudios Estratégicos"/>
    <s v="Eficacia "/>
    <s v="Creciente"/>
    <s v="Porcentaje "/>
    <s v="Semestral"/>
  </r>
  <r>
    <n v="78"/>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x v="78"/>
    <s v="Adelantar el monitoreo del avance porcentual de los seguimientos y auditorias programadas en el marco del Plan Anual de Auditoria con el fin de verificar su conformidad y de esta forma tomar las acciones a que hubiere lugar."/>
    <s v="Oficina de Control Interno."/>
    <s v="Eficacia "/>
    <s v="Estable"/>
    <s v="Porcentaje "/>
    <s v="Trimestral"/>
  </r>
  <r>
    <n v="79"/>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x v="79"/>
    <s v="Determinar el porcentaje de efectividad de las acciones planteadas por las dependencias frente al Plan de Mejoramiento Interno, durante un periodo especifico.         "/>
    <s v="Jefe Oficina de Control Interno."/>
    <s v="Eficiencia"/>
    <s v="Estable"/>
    <s v="Porcentaje "/>
    <s v="Trimestr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447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3" firstHeaderRow="1" firstDataRow="1" firstDataCol="1"/>
  <pivotFields count="11">
    <pivotField showAll="0"/>
    <pivotField axis="axisRow" showAll="0">
      <items count="20">
        <item x="3"/>
        <item x="1"/>
        <item x="2"/>
        <item x="6"/>
        <item x="4"/>
        <item x="7"/>
        <item x="8"/>
        <item x="11"/>
        <item x="9"/>
        <item x="10"/>
        <item x="14"/>
        <item x="15"/>
        <item x="17"/>
        <item x="12"/>
        <item x="13"/>
        <item x="16"/>
        <item x="18"/>
        <item x="5"/>
        <item x="0"/>
        <item t="default"/>
      </items>
    </pivotField>
    <pivotField showAll="0"/>
    <pivotField showAll="0"/>
    <pivotField dataField="1" showAll="0">
      <items count="81">
        <item x="5"/>
        <item x="29"/>
        <item x="15"/>
        <item x="1"/>
        <item x="4"/>
        <item x="56"/>
        <item x="6"/>
        <item x="3"/>
        <item x="66"/>
        <item x="65"/>
        <item x="64"/>
        <item x="30"/>
        <item x="73"/>
        <item x="25"/>
        <item x="26"/>
        <item x="19"/>
        <item x="70"/>
        <item x="71"/>
        <item x="69"/>
        <item x="68"/>
        <item x="2"/>
        <item x="7"/>
        <item x="22"/>
        <item x="23"/>
        <item x="8"/>
        <item x="57"/>
        <item x="58"/>
        <item x="54"/>
        <item x="72"/>
        <item x="79"/>
        <item x="20"/>
        <item x="16"/>
        <item x="11"/>
        <item x="44"/>
        <item x="39"/>
        <item x="50"/>
        <item x="51"/>
        <item x="36"/>
        <item x="52"/>
        <item x="37"/>
        <item x="14"/>
        <item x="78"/>
        <item x="42"/>
        <item x="38"/>
        <item x="76"/>
        <item x="40"/>
        <item x="41"/>
        <item x="45"/>
        <item x="67"/>
        <item x="48"/>
        <item x="55"/>
        <item x="31"/>
        <item x="9"/>
        <item x="10"/>
        <item x="28"/>
        <item x="24"/>
        <item x="17"/>
        <item x="49"/>
        <item x="18"/>
        <item x="13"/>
        <item x="53"/>
        <item x="47"/>
        <item x="46"/>
        <item x="77"/>
        <item x="35"/>
        <item x="74"/>
        <item x="27"/>
        <item x="75"/>
        <item x="43"/>
        <item x="12"/>
        <item x="21"/>
        <item x="62"/>
        <item x="63"/>
        <item x="61"/>
        <item x="33"/>
        <item x="32"/>
        <item x="34"/>
        <item x="59"/>
        <item x="60"/>
        <item x="0"/>
        <item t="default"/>
      </items>
    </pivotField>
    <pivotField showAll="0"/>
    <pivotField showAll="0"/>
    <pivotField showAll="0"/>
    <pivotField showAll="0"/>
    <pivotField showAll="0"/>
    <pivotField showAll="0"/>
  </pivotFields>
  <rowFields count="1">
    <field x="1"/>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V95"/>
  <sheetViews>
    <sheetView showGridLines="0" tabSelected="1" view="pageBreakPreview" topLeftCell="B1" zoomScale="130" zoomScaleNormal="10" zoomScaleSheetLayoutView="130" workbookViewId="0">
      <selection activeCell="F8" sqref="F8:F9"/>
    </sheetView>
  </sheetViews>
  <sheetFormatPr defaultColWidth="11.42578125" defaultRowHeight="12.7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5" customWidth="1"/>
    <col min="7" max="7" width="30.85546875" style="3"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9" width="15" style="4" customWidth="1"/>
    <col min="20" max="43" width="6.28515625" style="3" customWidth="1"/>
    <col min="44" max="44" width="6" style="3" customWidth="1"/>
    <col min="45" max="45" width="6.14062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8" ht="13.5" thickBot="1"/>
    <row r="2" spans="2:48" s="107" customFormat="1" ht="18.75" customHeight="1" thickBot="1">
      <c r="B2" s="126"/>
      <c r="C2" s="129" t="s">
        <v>0</v>
      </c>
      <c r="D2" s="130"/>
      <c r="E2" s="131"/>
      <c r="F2" s="138" t="s">
        <v>1</v>
      </c>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40"/>
      <c r="AJ2" s="147" t="s">
        <v>2</v>
      </c>
      <c r="AK2" s="148"/>
      <c r="AL2" s="148"/>
      <c r="AM2" s="148"/>
      <c r="AN2" s="148"/>
      <c r="AO2" s="148"/>
      <c r="AP2" s="148"/>
      <c r="AQ2" s="149"/>
      <c r="AR2" s="147" t="s">
        <v>3</v>
      </c>
      <c r="AS2" s="148"/>
      <c r="AT2" s="148"/>
      <c r="AU2" s="148"/>
      <c r="AV2" s="149"/>
    </row>
    <row r="3" spans="2:48" s="107" customFormat="1" ht="18.75" customHeight="1" thickBot="1">
      <c r="B3" s="127"/>
      <c r="C3" s="132"/>
      <c r="D3" s="133"/>
      <c r="E3" s="134"/>
      <c r="F3" s="141"/>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3"/>
      <c r="AJ3" s="147" t="s">
        <v>4</v>
      </c>
      <c r="AK3" s="148"/>
      <c r="AL3" s="148"/>
      <c r="AM3" s="148"/>
      <c r="AN3" s="148"/>
      <c r="AO3" s="148"/>
      <c r="AP3" s="148"/>
      <c r="AQ3" s="149"/>
      <c r="AR3" s="147">
        <v>1</v>
      </c>
      <c r="AS3" s="148"/>
      <c r="AT3" s="148"/>
      <c r="AU3" s="148"/>
      <c r="AV3" s="149"/>
    </row>
    <row r="4" spans="2:48" s="107" customFormat="1" ht="18.75" customHeight="1" thickBot="1">
      <c r="B4" s="127"/>
      <c r="C4" s="135"/>
      <c r="D4" s="136"/>
      <c r="E4" s="137"/>
      <c r="F4" s="144"/>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6"/>
      <c r="AJ4" s="147" t="s">
        <v>5</v>
      </c>
      <c r="AK4" s="148"/>
      <c r="AL4" s="148"/>
      <c r="AM4" s="148"/>
      <c r="AN4" s="148"/>
      <c r="AO4" s="148"/>
      <c r="AP4" s="148"/>
      <c r="AQ4" s="149"/>
      <c r="AR4" s="150">
        <v>43896</v>
      </c>
      <c r="AS4" s="151"/>
      <c r="AT4" s="151"/>
      <c r="AU4" s="151"/>
      <c r="AV4" s="152"/>
    </row>
    <row r="5" spans="2:48" s="107" customFormat="1" ht="15" customHeight="1">
      <c r="B5" s="127"/>
      <c r="C5" s="129" t="s">
        <v>6</v>
      </c>
      <c r="D5" s="130"/>
      <c r="E5" s="131"/>
      <c r="F5" s="138" t="s">
        <v>7</v>
      </c>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40"/>
      <c r="AJ5" s="129" t="s">
        <v>8</v>
      </c>
      <c r="AK5" s="130"/>
      <c r="AL5" s="130"/>
      <c r="AM5" s="130"/>
      <c r="AN5" s="130"/>
      <c r="AO5" s="130"/>
      <c r="AP5" s="130"/>
      <c r="AQ5" s="131"/>
      <c r="AR5" s="153" t="s">
        <v>9</v>
      </c>
      <c r="AS5" s="154"/>
      <c r="AT5" s="154"/>
      <c r="AU5" s="154"/>
      <c r="AV5" s="155"/>
    </row>
    <row r="6" spans="2:48" s="107" customFormat="1" ht="15.75" customHeight="1" thickBot="1">
      <c r="B6" s="128"/>
      <c r="C6" s="135"/>
      <c r="D6" s="136"/>
      <c r="E6" s="137"/>
      <c r="F6" s="144"/>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6"/>
      <c r="AJ6" s="135"/>
      <c r="AK6" s="136"/>
      <c r="AL6" s="136"/>
      <c r="AM6" s="136"/>
      <c r="AN6" s="136"/>
      <c r="AO6" s="136"/>
      <c r="AP6" s="136"/>
      <c r="AQ6" s="137"/>
      <c r="AR6" s="156"/>
      <c r="AS6" s="157"/>
      <c r="AT6" s="157"/>
      <c r="AU6" s="157"/>
      <c r="AV6" s="158"/>
    </row>
    <row r="7" spans="2:48" ht="13.5" thickBot="1"/>
    <row r="8" spans="2:48" ht="15" customHeight="1">
      <c r="B8" s="117" t="s">
        <v>10</v>
      </c>
      <c r="C8" s="115" t="s">
        <v>11</v>
      </c>
      <c r="D8" s="115" t="s">
        <v>12</v>
      </c>
      <c r="E8" s="115" t="s">
        <v>13</v>
      </c>
      <c r="F8" s="119" t="s">
        <v>14</v>
      </c>
      <c r="G8" s="115" t="s">
        <v>15</v>
      </c>
      <c r="H8" s="115" t="s">
        <v>16</v>
      </c>
      <c r="I8" s="121" t="s">
        <v>17</v>
      </c>
      <c r="J8" s="115" t="s">
        <v>18</v>
      </c>
      <c r="K8" s="115" t="s">
        <v>19</v>
      </c>
      <c r="L8" s="115" t="s">
        <v>20</v>
      </c>
      <c r="M8" s="115" t="s">
        <v>21</v>
      </c>
      <c r="N8" s="115"/>
      <c r="O8" s="115"/>
      <c r="P8" s="115"/>
      <c r="Q8" s="115" t="s">
        <v>22</v>
      </c>
      <c r="R8" s="115" t="s">
        <v>23</v>
      </c>
      <c r="S8" s="115" t="s">
        <v>24</v>
      </c>
      <c r="T8" s="115" t="s">
        <v>25</v>
      </c>
      <c r="U8" s="115"/>
      <c r="V8" s="115" t="s">
        <v>26</v>
      </c>
      <c r="W8" s="115"/>
      <c r="X8" s="115" t="s">
        <v>27</v>
      </c>
      <c r="Y8" s="115"/>
      <c r="Z8" s="115" t="s">
        <v>28</v>
      </c>
      <c r="AA8" s="115"/>
      <c r="AB8" s="115" t="s">
        <v>29</v>
      </c>
      <c r="AC8" s="115"/>
      <c r="AD8" s="115" t="s">
        <v>30</v>
      </c>
      <c r="AE8" s="115"/>
      <c r="AF8" s="115" t="s">
        <v>31</v>
      </c>
      <c r="AG8" s="115"/>
      <c r="AH8" s="115" t="s">
        <v>32</v>
      </c>
      <c r="AI8" s="115"/>
      <c r="AJ8" s="115" t="s">
        <v>33</v>
      </c>
      <c r="AK8" s="115"/>
      <c r="AL8" s="115" t="s">
        <v>34</v>
      </c>
      <c r="AM8" s="115"/>
      <c r="AN8" s="115" t="s">
        <v>35</v>
      </c>
      <c r="AO8" s="115"/>
      <c r="AP8" s="115" t="s">
        <v>36</v>
      </c>
      <c r="AQ8" s="115"/>
      <c r="AR8" s="115" t="s">
        <v>37</v>
      </c>
      <c r="AS8" s="115"/>
      <c r="AT8" s="115" t="s">
        <v>38</v>
      </c>
      <c r="AU8" s="115" t="s">
        <v>39</v>
      </c>
      <c r="AV8" s="159" t="s">
        <v>40</v>
      </c>
    </row>
    <row r="9" spans="2:48">
      <c r="B9" s="118"/>
      <c r="C9" s="116"/>
      <c r="D9" s="116"/>
      <c r="E9" s="116"/>
      <c r="F9" s="120"/>
      <c r="G9" s="116"/>
      <c r="H9" s="116"/>
      <c r="I9" s="122"/>
      <c r="J9" s="116"/>
      <c r="K9" s="116"/>
      <c r="L9" s="116"/>
      <c r="M9" s="108" t="s">
        <v>41</v>
      </c>
      <c r="N9" s="108" t="s">
        <v>42</v>
      </c>
      <c r="O9" s="108" t="s">
        <v>43</v>
      </c>
      <c r="P9" s="108" t="s">
        <v>44</v>
      </c>
      <c r="Q9" s="116"/>
      <c r="R9" s="116"/>
      <c r="S9" s="116"/>
      <c r="T9" s="108" t="s">
        <v>45</v>
      </c>
      <c r="U9" s="108" t="s">
        <v>46</v>
      </c>
      <c r="V9" s="108" t="s">
        <v>45</v>
      </c>
      <c r="W9" s="108" t="s">
        <v>46</v>
      </c>
      <c r="X9" s="108" t="s">
        <v>45</v>
      </c>
      <c r="Y9" s="108" t="s">
        <v>46</v>
      </c>
      <c r="Z9" s="108" t="s">
        <v>45</v>
      </c>
      <c r="AA9" s="108" t="s">
        <v>46</v>
      </c>
      <c r="AB9" s="108" t="s">
        <v>45</v>
      </c>
      <c r="AC9" s="108" t="s">
        <v>46</v>
      </c>
      <c r="AD9" s="108" t="s">
        <v>45</v>
      </c>
      <c r="AE9" s="108" t="s">
        <v>46</v>
      </c>
      <c r="AF9" s="108" t="s">
        <v>45</v>
      </c>
      <c r="AG9" s="108" t="s">
        <v>46</v>
      </c>
      <c r="AH9" s="108" t="s">
        <v>45</v>
      </c>
      <c r="AI9" s="108" t="s">
        <v>46</v>
      </c>
      <c r="AJ9" s="108" t="s">
        <v>45</v>
      </c>
      <c r="AK9" s="108" t="s">
        <v>46</v>
      </c>
      <c r="AL9" s="108" t="s">
        <v>45</v>
      </c>
      <c r="AM9" s="108" t="s">
        <v>46</v>
      </c>
      <c r="AN9" s="108" t="s">
        <v>45</v>
      </c>
      <c r="AO9" s="108" t="s">
        <v>46</v>
      </c>
      <c r="AP9" s="108" t="s">
        <v>45</v>
      </c>
      <c r="AQ9" s="108" t="s">
        <v>46</v>
      </c>
      <c r="AR9" s="108" t="s">
        <v>45</v>
      </c>
      <c r="AS9" s="108" t="s">
        <v>46</v>
      </c>
      <c r="AT9" s="116"/>
      <c r="AU9" s="116"/>
      <c r="AV9" s="160"/>
    </row>
    <row r="10" spans="2:48" ht="76.5" customHeight="1">
      <c r="B10" s="79">
        <v>1</v>
      </c>
      <c r="C10" s="2" t="s">
        <v>47</v>
      </c>
      <c r="D10" s="7" t="s">
        <v>48</v>
      </c>
      <c r="E10" s="2" t="s">
        <v>49</v>
      </c>
      <c r="F10" s="9" t="s">
        <v>50</v>
      </c>
      <c r="G10" s="1" t="s">
        <v>51</v>
      </c>
      <c r="H10" s="1" t="s">
        <v>52</v>
      </c>
      <c r="I10" s="2" t="s">
        <v>53</v>
      </c>
      <c r="J10" s="2" t="s">
        <v>54</v>
      </c>
      <c r="K10" s="2" t="s">
        <v>55</v>
      </c>
      <c r="L10" s="2" t="s">
        <v>56</v>
      </c>
      <c r="M10" s="7" t="s">
        <v>57</v>
      </c>
      <c r="N10" s="7" t="s">
        <v>58</v>
      </c>
      <c r="O10" s="2"/>
      <c r="P10" s="2"/>
      <c r="Q10" s="6" t="s">
        <v>59</v>
      </c>
      <c r="R10" s="6" t="s">
        <v>60</v>
      </c>
      <c r="S10" s="88">
        <v>1</v>
      </c>
      <c r="T10" s="2"/>
      <c r="U10" s="2"/>
      <c r="V10" s="2"/>
      <c r="W10" s="2"/>
      <c r="X10" s="2">
        <v>100</v>
      </c>
      <c r="Y10" s="2">
        <v>100</v>
      </c>
      <c r="Z10" s="2"/>
      <c r="AA10" s="2"/>
      <c r="AB10" s="2"/>
      <c r="AC10" s="2"/>
      <c r="AD10" s="2">
        <v>40</v>
      </c>
      <c r="AE10" s="2"/>
      <c r="AF10" s="2"/>
      <c r="AG10" s="2"/>
      <c r="AH10" s="2"/>
      <c r="AI10" s="2"/>
      <c r="AJ10" s="2">
        <v>120</v>
      </c>
      <c r="AK10" s="2"/>
      <c r="AL10" s="2"/>
      <c r="AM10" s="2"/>
      <c r="AN10" s="2"/>
      <c r="AO10" s="2"/>
      <c r="AP10" s="2">
        <v>140</v>
      </c>
      <c r="AQ10" s="2"/>
      <c r="AR10" s="28">
        <f>+T10+V10+X10+Z10+AB10+AD10+AF10+AH10+AJ10+AL10+AN10+AP10</f>
        <v>400</v>
      </c>
      <c r="AS10" s="28">
        <f>+U10+W10+Y10+AA10+AC10+AE10+AG10+AI10+AK10+AM10+AO10+AQ10</f>
        <v>100</v>
      </c>
      <c r="AT10" s="25">
        <f>+AS10/AR10</f>
        <v>0.25</v>
      </c>
      <c r="AU10" s="29" t="s">
        <v>61</v>
      </c>
      <c r="AV10" s="73" t="s">
        <v>62</v>
      </c>
    </row>
    <row r="11" spans="2:48" ht="76.5" customHeight="1">
      <c r="B11" s="79">
        <v>2</v>
      </c>
      <c r="C11" s="2" t="s">
        <v>47</v>
      </c>
      <c r="D11" s="7" t="s">
        <v>48</v>
      </c>
      <c r="E11" s="2" t="s">
        <v>63</v>
      </c>
      <c r="F11" s="9" t="s">
        <v>64</v>
      </c>
      <c r="G11" s="2" t="s">
        <v>65</v>
      </c>
      <c r="H11" s="1" t="s">
        <v>52</v>
      </c>
      <c r="I11" s="2" t="s">
        <v>53</v>
      </c>
      <c r="J11" s="2" t="s">
        <v>54</v>
      </c>
      <c r="K11" s="2" t="s">
        <v>55</v>
      </c>
      <c r="L11" s="2" t="s">
        <v>56</v>
      </c>
      <c r="M11" s="7" t="s">
        <v>66</v>
      </c>
      <c r="N11" s="7" t="s">
        <v>67</v>
      </c>
      <c r="O11" s="2"/>
      <c r="P11" s="2"/>
      <c r="Q11" s="6" t="s">
        <v>59</v>
      </c>
      <c r="R11" s="72" t="s">
        <v>60</v>
      </c>
      <c r="S11" s="89">
        <v>1</v>
      </c>
      <c r="T11" s="2"/>
      <c r="U11" s="2"/>
      <c r="V11" s="2"/>
      <c r="W11" s="2"/>
      <c r="X11" s="2">
        <v>60</v>
      </c>
      <c r="Y11" s="2">
        <v>57</v>
      </c>
      <c r="Z11" s="2"/>
      <c r="AA11" s="2"/>
      <c r="AB11" s="2"/>
      <c r="AC11" s="2"/>
      <c r="AD11" s="2">
        <v>10</v>
      </c>
      <c r="AE11" s="2"/>
      <c r="AF11" s="2"/>
      <c r="AG11" s="2"/>
      <c r="AH11" s="2"/>
      <c r="AI11" s="2"/>
      <c r="AJ11" s="2">
        <v>25</v>
      </c>
      <c r="AK11" s="2"/>
      <c r="AL11" s="2"/>
      <c r="AM11" s="2"/>
      <c r="AN11" s="2"/>
      <c r="AO11" s="2"/>
      <c r="AP11" s="2">
        <v>25</v>
      </c>
      <c r="AQ11" s="2"/>
      <c r="AR11" s="28">
        <f t="shared" ref="AR11:AR71" si="0">+T11+V11+X11+Z11+AB11+AD11+AF11+AH11+AJ11+AL11+AN11+AP11</f>
        <v>120</v>
      </c>
      <c r="AS11" s="28">
        <f t="shared" ref="AS11:AS71" si="1">+U11+W11+Y11+AA11+AC11+AE11+AG11+AI11+AK11+AM11+AO11+AQ11</f>
        <v>57</v>
      </c>
      <c r="AT11" s="25">
        <f>+AS11/AR11</f>
        <v>0.47499999999999998</v>
      </c>
      <c r="AU11" s="29" t="s">
        <v>61</v>
      </c>
      <c r="AV11" s="73" t="s">
        <v>62</v>
      </c>
    </row>
    <row r="12" spans="2:48" ht="76.5" customHeight="1">
      <c r="B12" s="79">
        <v>3</v>
      </c>
      <c r="C12" s="2" t="s">
        <v>47</v>
      </c>
      <c r="D12" s="7" t="s">
        <v>68</v>
      </c>
      <c r="E12" s="72" t="s">
        <v>69</v>
      </c>
      <c r="F12" s="6" t="s">
        <v>70</v>
      </c>
      <c r="G12" s="72" t="s">
        <v>71</v>
      </c>
      <c r="H12" s="72" t="s">
        <v>52</v>
      </c>
      <c r="I12" s="2" t="s">
        <v>53</v>
      </c>
      <c r="J12" s="2" t="s">
        <v>54</v>
      </c>
      <c r="K12" s="2" t="s">
        <v>55</v>
      </c>
      <c r="L12" s="2" t="s">
        <v>56</v>
      </c>
      <c r="M12" s="7" t="s">
        <v>72</v>
      </c>
      <c r="N12" s="7" t="s">
        <v>73</v>
      </c>
      <c r="O12" s="2"/>
      <c r="P12" s="2"/>
      <c r="Q12" s="6" t="s">
        <v>59</v>
      </c>
      <c r="R12" s="72" t="s">
        <v>60</v>
      </c>
      <c r="S12" s="89">
        <v>1</v>
      </c>
      <c r="T12" s="2"/>
      <c r="U12" s="2"/>
      <c r="V12" s="2"/>
      <c r="W12" s="2"/>
      <c r="X12" s="2">
        <v>107846</v>
      </c>
      <c r="Y12" s="2">
        <v>107846</v>
      </c>
      <c r="Z12" s="2"/>
      <c r="AA12" s="2"/>
      <c r="AB12" s="2"/>
      <c r="AC12" s="2"/>
      <c r="AD12" s="2"/>
      <c r="AE12" s="2"/>
      <c r="AF12" s="2"/>
      <c r="AG12" s="2"/>
      <c r="AH12" s="2"/>
      <c r="AI12" s="2"/>
      <c r="AJ12" s="2"/>
      <c r="AK12" s="2"/>
      <c r="AL12" s="2"/>
      <c r="AM12" s="2"/>
      <c r="AN12" s="2"/>
      <c r="AO12" s="2"/>
      <c r="AP12" s="2"/>
      <c r="AQ12" s="2"/>
      <c r="AR12" s="28">
        <f t="shared" si="0"/>
        <v>107846</v>
      </c>
      <c r="AS12" s="28">
        <f t="shared" si="1"/>
        <v>107846</v>
      </c>
      <c r="AT12" s="25">
        <f>+(AS12*25%)/AR12</f>
        <v>0.25</v>
      </c>
      <c r="AU12" s="29" t="s">
        <v>61</v>
      </c>
      <c r="AV12" s="73" t="s">
        <v>62</v>
      </c>
    </row>
    <row r="13" spans="2:48" ht="76.5" customHeight="1">
      <c r="B13" s="79">
        <v>4</v>
      </c>
      <c r="C13" s="2" t="s">
        <v>47</v>
      </c>
      <c r="D13" s="7" t="s">
        <v>68</v>
      </c>
      <c r="E13" s="2" t="s">
        <v>49</v>
      </c>
      <c r="F13" s="9" t="s">
        <v>74</v>
      </c>
      <c r="G13" s="2" t="s">
        <v>75</v>
      </c>
      <c r="H13" s="1" t="s">
        <v>52</v>
      </c>
      <c r="I13" s="2" t="s">
        <v>53</v>
      </c>
      <c r="J13" s="2" t="s">
        <v>54</v>
      </c>
      <c r="K13" s="2" t="s">
        <v>55</v>
      </c>
      <c r="L13" s="2" t="s">
        <v>56</v>
      </c>
      <c r="M13" s="7" t="s">
        <v>76</v>
      </c>
      <c r="N13" s="7" t="s">
        <v>77</v>
      </c>
      <c r="O13" s="2"/>
      <c r="P13" s="2"/>
      <c r="Q13" s="6" t="s">
        <v>59</v>
      </c>
      <c r="R13" s="6" t="s">
        <v>60</v>
      </c>
      <c r="S13" s="88">
        <v>1</v>
      </c>
      <c r="T13" s="2"/>
      <c r="U13" s="2"/>
      <c r="V13" s="2"/>
      <c r="W13" s="2"/>
      <c r="X13" s="2">
        <v>60</v>
      </c>
      <c r="Y13" s="2">
        <v>60</v>
      </c>
      <c r="Z13" s="2"/>
      <c r="AA13" s="2"/>
      <c r="AB13" s="2"/>
      <c r="AC13" s="2"/>
      <c r="AD13" s="2">
        <v>40</v>
      </c>
      <c r="AE13" s="2"/>
      <c r="AF13" s="2"/>
      <c r="AG13" s="2"/>
      <c r="AH13" s="2"/>
      <c r="AI13" s="2"/>
      <c r="AJ13" s="2">
        <v>180</v>
      </c>
      <c r="AK13" s="2"/>
      <c r="AL13" s="2"/>
      <c r="AM13" s="2"/>
      <c r="AN13" s="2"/>
      <c r="AO13" s="2"/>
      <c r="AP13" s="2">
        <v>120</v>
      </c>
      <c r="AQ13" s="2"/>
      <c r="AR13" s="28">
        <f t="shared" si="0"/>
        <v>400</v>
      </c>
      <c r="AS13" s="28">
        <f t="shared" si="1"/>
        <v>60</v>
      </c>
      <c r="AT13" s="25">
        <f t="shared" ref="AT13:AT23" si="2">+AS13/AR13</f>
        <v>0.15</v>
      </c>
      <c r="AU13" s="29" t="s">
        <v>61</v>
      </c>
      <c r="AV13" s="73" t="s">
        <v>62</v>
      </c>
    </row>
    <row r="14" spans="2:48" ht="104.25" customHeight="1">
      <c r="B14" s="79">
        <v>5</v>
      </c>
      <c r="C14" s="2" t="s">
        <v>47</v>
      </c>
      <c r="D14" s="9" t="s">
        <v>68</v>
      </c>
      <c r="E14" s="5" t="s">
        <v>78</v>
      </c>
      <c r="F14" s="9" t="s">
        <v>79</v>
      </c>
      <c r="G14" s="5" t="s">
        <v>80</v>
      </c>
      <c r="H14" s="1" t="s">
        <v>52</v>
      </c>
      <c r="I14" s="2" t="s">
        <v>53</v>
      </c>
      <c r="J14" s="2" t="s">
        <v>54</v>
      </c>
      <c r="K14" s="2" t="s">
        <v>55</v>
      </c>
      <c r="L14" s="2" t="s">
        <v>56</v>
      </c>
      <c r="M14" s="7" t="s">
        <v>81</v>
      </c>
      <c r="N14" s="7" t="s">
        <v>82</v>
      </c>
      <c r="O14" s="2"/>
      <c r="P14" s="2"/>
      <c r="Q14" s="6" t="s">
        <v>59</v>
      </c>
      <c r="R14" s="6" t="s">
        <v>60</v>
      </c>
      <c r="S14" s="88">
        <v>1</v>
      </c>
      <c r="T14" s="2"/>
      <c r="U14" s="2"/>
      <c r="V14" s="2"/>
      <c r="W14" s="2"/>
      <c r="X14" s="2">
        <v>27</v>
      </c>
      <c r="Y14" s="2">
        <v>43</v>
      </c>
      <c r="Z14" s="2"/>
      <c r="AA14" s="2"/>
      <c r="AB14" s="2"/>
      <c r="AC14" s="2"/>
      <c r="AD14" s="2">
        <v>27</v>
      </c>
      <c r="AE14" s="2"/>
      <c r="AF14" s="2"/>
      <c r="AG14" s="2"/>
      <c r="AH14" s="2"/>
      <c r="AI14" s="2"/>
      <c r="AJ14" s="2">
        <v>72</v>
      </c>
      <c r="AK14" s="2"/>
      <c r="AL14" s="2"/>
      <c r="AM14" s="2"/>
      <c r="AN14" s="2"/>
      <c r="AO14" s="2"/>
      <c r="AP14" s="2">
        <v>54</v>
      </c>
      <c r="AQ14" s="2"/>
      <c r="AR14" s="28">
        <f t="shared" si="0"/>
        <v>180</v>
      </c>
      <c r="AS14" s="28">
        <f t="shared" si="1"/>
        <v>43</v>
      </c>
      <c r="AT14" s="25">
        <f t="shared" si="2"/>
        <v>0.2388888888888889</v>
      </c>
      <c r="AU14" s="29" t="s">
        <v>61</v>
      </c>
      <c r="AV14" s="73" t="s">
        <v>62</v>
      </c>
    </row>
    <row r="15" spans="2:48" ht="76.5" customHeight="1">
      <c r="B15" s="79">
        <v>6</v>
      </c>
      <c r="C15" s="2" t="s">
        <v>47</v>
      </c>
      <c r="D15" s="9" t="s">
        <v>68</v>
      </c>
      <c r="E15" s="5" t="s">
        <v>49</v>
      </c>
      <c r="F15" s="9" t="s">
        <v>83</v>
      </c>
      <c r="G15" s="5" t="s">
        <v>84</v>
      </c>
      <c r="H15" s="1" t="s">
        <v>52</v>
      </c>
      <c r="I15" s="2" t="s">
        <v>53</v>
      </c>
      <c r="J15" s="2" t="s">
        <v>54</v>
      </c>
      <c r="K15" s="2" t="s">
        <v>55</v>
      </c>
      <c r="L15" s="2" t="s">
        <v>56</v>
      </c>
      <c r="M15" s="7" t="s">
        <v>85</v>
      </c>
      <c r="N15" s="7" t="s">
        <v>86</v>
      </c>
      <c r="O15" s="2"/>
      <c r="P15" s="2"/>
      <c r="Q15" s="6" t="s">
        <v>59</v>
      </c>
      <c r="R15" s="6"/>
      <c r="S15" s="88">
        <v>1</v>
      </c>
      <c r="T15" s="2"/>
      <c r="U15" s="2"/>
      <c r="V15" s="2"/>
      <c r="W15" s="2"/>
      <c r="X15" s="2">
        <v>111</v>
      </c>
      <c r="Y15" s="2">
        <v>119</v>
      </c>
      <c r="Z15" s="2"/>
      <c r="AA15" s="2"/>
      <c r="AB15" s="2"/>
      <c r="AC15" s="2"/>
      <c r="AD15" s="2">
        <v>30</v>
      </c>
      <c r="AE15" s="2"/>
      <c r="AF15" s="2"/>
      <c r="AG15" s="2"/>
      <c r="AH15" s="2"/>
      <c r="AI15" s="2"/>
      <c r="AJ15" s="2">
        <v>50</v>
      </c>
      <c r="AK15" s="2"/>
      <c r="AL15" s="2"/>
      <c r="AM15" s="2"/>
      <c r="AN15" s="2"/>
      <c r="AO15" s="2"/>
      <c r="AP15" s="2">
        <v>50</v>
      </c>
      <c r="AQ15" s="2"/>
      <c r="AR15" s="28">
        <f t="shared" si="0"/>
        <v>241</v>
      </c>
      <c r="AS15" s="28">
        <f t="shared" si="1"/>
        <v>119</v>
      </c>
      <c r="AT15" s="25">
        <f t="shared" si="2"/>
        <v>0.49377593360995853</v>
      </c>
      <c r="AU15" s="29" t="s">
        <v>61</v>
      </c>
      <c r="AV15" s="73" t="s">
        <v>62</v>
      </c>
    </row>
    <row r="16" spans="2:48" ht="76.5" customHeight="1">
      <c r="B16" s="79">
        <v>7</v>
      </c>
      <c r="C16" s="2" t="s">
        <v>47</v>
      </c>
      <c r="D16" s="7" t="s">
        <v>68</v>
      </c>
      <c r="E16" s="2" t="s">
        <v>78</v>
      </c>
      <c r="F16" s="9" t="s">
        <v>87</v>
      </c>
      <c r="G16" s="2" t="s">
        <v>88</v>
      </c>
      <c r="H16" s="1" t="s">
        <v>52</v>
      </c>
      <c r="I16" s="5" t="s">
        <v>53</v>
      </c>
      <c r="J16" s="2" t="s">
        <v>54</v>
      </c>
      <c r="K16" s="2" t="s">
        <v>55</v>
      </c>
      <c r="L16" s="2" t="s">
        <v>56</v>
      </c>
      <c r="M16" s="7" t="s">
        <v>89</v>
      </c>
      <c r="N16" s="7" t="s">
        <v>90</v>
      </c>
      <c r="O16" s="2"/>
      <c r="P16" s="2"/>
      <c r="Q16" s="6" t="s">
        <v>59</v>
      </c>
      <c r="R16" s="6"/>
      <c r="S16" s="88">
        <v>1</v>
      </c>
      <c r="T16" s="2"/>
      <c r="U16" s="2"/>
      <c r="V16" s="2"/>
      <c r="W16" s="2"/>
      <c r="X16" s="2">
        <v>346</v>
      </c>
      <c r="Y16" s="2">
        <v>346</v>
      </c>
      <c r="Z16" s="2"/>
      <c r="AA16" s="2"/>
      <c r="AB16" s="2"/>
      <c r="AC16" s="2"/>
      <c r="AD16" s="2">
        <v>160</v>
      </c>
      <c r="AE16" s="2"/>
      <c r="AF16" s="2"/>
      <c r="AG16" s="2"/>
      <c r="AH16" s="2"/>
      <c r="AI16" s="2"/>
      <c r="AJ16" s="2">
        <v>160</v>
      </c>
      <c r="AK16" s="2"/>
      <c r="AL16" s="2"/>
      <c r="AM16" s="2"/>
      <c r="AN16" s="2"/>
      <c r="AO16" s="2"/>
      <c r="AP16" s="2">
        <v>160</v>
      </c>
      <c r="AQ16" s="2"/>
      <c r="AR16" s="28">
        <f t="shared" si="0"/>
        <v>826</v>
      </c>
      <c r="AS16" s="28">
        <f t="shared" si="1"/>
        <v>346</v>
      </c>
      <c r="AT16" s="25">
        <f t="shared" si="2"/>
        <v>0.41888619854721548</v>
      </c>
      <c r="AU16" s="29" t="s">
        <v>61</v>
      </c>
      <c r="AV16" s="73" t="s">
        <v>62</v>
      </c>
    </row>
    <row r="17" spans="2:48" ht="76.5" customHeight="1">
      <c r="B17" s="79">
        <v>8</v>
      </c>
      <c r="C17" s="2" t="s">
        <v>47</v>
      </c>
      <c r="D17" s="7" t="s">
        <v>68</v>
      </c>
      <c r="E17" s="2" t="s">
        <v>63</v>
      </c>
      <c r="F17" s="9" t="s">
        <v>91</v>
      </c>
      <c r="G17" s="2" t="s">
        <v>92</v>
      </c>
      <c r="H17" s="1" t="s">
        <v>52</v>
      </c>
      <c r="I17" s="2" t="s">
        <v>93</v>
      </c>
      <c r="J17" s="2" t="s">
        <v>54</v>
      </c>
      <c r="K17" s="2" t="s">
        <v>55</v>
      </c>
      <c r="L17" s="2" t="s">
        <v>94</v>
      </c>
      <c r="M17" s="7" t="s">
        <v>95</v>
      </c>
      <c r="N17" s="7" t="s">
        <v>96</v>
      </c>
      <c r="O17" s="2"/>
      <c r="P17" s="2"/>
      <c r="Q17" s="6" t="s">
        <v>59</v>
      </c>
      <c r="R17" s="6" t="s">
        <v>60</v>
      </c>
      <c r="S17" s="88">
        <v>0.7</v>
      </c>
      <c r="T17" s="2"/>
      <c r="U17" s="2"/>
      <c r="V17" s="2"/>
      <c r="W17" s="2"/>
      <c r="X17" s="2"/>
      <c r="Y17" s="2"/>
      <c r="Z17" s="2"/>
      <c r="AA17" s="2"/>
      <c r="AB17" s="2"/>
      <c r="AC17" s="2"/>
      <c r="AD17" s="2"/>
      <c r="AE17" s="2"/>
      <c r="AF17" s="2"/>
      <c r="AG17" s="2"/>
      <c r="AH17" s="2"/>
      <c r="AI17" s="2"/>
      <c r="AJ17" s="2"/>
      <c r="AK17" s="2"/>
      <c r="AL17" s="2"/>
      <c r="AM17" s="2"/>
      <c r="AN17" s="2"/>
      <c r="AO17" s="2"/>
      <c r="AP17" s="2"/>
      <c r="AQ17" s="2"/>
      <c r="AR17" s="28">
        <f t="shared" si="0"/>
        <v>0</v>
      </c>
      <c r="AS17" s="28">
        <f t="shared" si="1"/>
        <v>0</v>
      </c>
      <c r="AT17" s="25" t="e">
        <f t="shared" si="2"/>
        <v>#DIV/0!</v>
      </c>
      <c r="AU17" s="5"/>
      <c r="AV17" s="73"/>
    </row>
    <row r="18" spans="2:48" ht="93.75" customHeight="1">
      <c r="B18" s="79">
        <v>9</v>
      </c>
      <c r="C18" s="5" t="s">
        <v>97</v>
      </c>
      <c r="D18" s="9" t="s">
        <v>98</v>
      </c>
      <c r="E18" s="2" t="s">
        <v>99</v>
      </c>
      <c r="F18" s="9" t="s">
        <v>100</v>
      </c>
      <c r="G18" s="5" t="s">
        <v>101</v>
      </c>
      <c r="H18" s="1" t="s">
        <v>102</v>
      </c>
      <c r="I18" s="2" t="s">
        <v>103</v>
      </c>
      <c r="J18" s="2" t="s">
        <v>104</v>
      </c>
      <c r="K18" s="2" t="s">
        <v>55</v>
      </c>
      <c r="L18" s="2" t="s">
        <v>105</v>
      </c>
      <c r="M18" s="7" t="s">
        <v>106</v>
      </c>
      <c r="N18" s="7" t="s">
        <v>107</v>
      </c>
      <c r="O18" s="2"/>
      <c r="P18" s="2"/>
      <c r="Q18" s="6" t="s">
        <v>59</v>
      </c>
      <c r="R18" s="6" t="s">
        <v>60</v>
      </c>
      <c r="S18" s="88">
        <v>1</v>
      </c>
      <c r="T18" s="2">
        <v>294</v>
      </c>
      <c r="U18" s="2">
        <v>291</v>
      </c>
      <c r="V18" s="2">
        <v>686</v>
      </c>
      <c r="W18" s="2">
        <v>679</v>
      </c>
      <c r="X18" s="2">
        <v>414</v>
      </c>
      <c r="Y18" s="2">
        <v>394</v>
      </c>
      <c r="Z18" s="2"/>
      <c r="AA18" s="2"/>
      <c r="AB18" s="2"/>
      <c r="AC18" s="2"/>
      <c r="AD18" s="2"/>
      <c r="AE18" s="2"/>
      <c r="AF18" s="2"/>
      <c r="AG18" s="2"/>
      <c r="AH18" s="2"/>
      <c r="AI18" s="2"/>
      <c r="AJ18" s="2"/>
      <c r="AK18" s="2"/>
      <c r="AL18" s="2"/>
      <c r="AM18" s="2"/>
      <c r="AN18" s="2"/>
      <c r="AO18" s="2"/>
      <c r="AP18" s="2"/>
      <c r="AQ18" s="2"/>
      <c r="AR18" s="28">
        <f t="shared" si="0"/>
        <v>1394</v>
      </c>
      <c r="AS18" s="28">
        <f t="shared" si="1"/>
        <v>1364</v>
      </c>
      <c r="AT18" s="25">
        <f t="shared" si="2"/>
        <v>0.97847919655667148</v>
      </c>
      <c r="AU18" s="97" t="s">
        <v>108</v>
      </c>
      <c r="AV18" s="73"/>
    </row>
    <row r="19" spans="2:48" ht="93.75" customHeight="1">
      <c r="B19" s="79">
        <v>10</v>
      </c>
      <c r="C19" s="5" t="s">
        <v>97</v>
      </c>
      <c r="D19" s="9" t="s">
        <v>98</v>
      </c>
      <c r="E19" s="2" t="s">
        <v>109</v>
      </c>
      <c r="F19" s="9" t="s">
        <v>110</v>
      </c>
      <c r="G19" s="2" t="s">
        <v>111</v>
      </c>
      <c r="H19" s="1" t="s">
        <v>102</v>
      </c>
      <c r="I19" s="2" t="s">
        <v>103</v>
      </c>
      <c r="J19" s="2" t="s">
        <v>112</v>
      </c>
      <c r="K19" s="2" t="s">
        <v>55</v>
      </c>
      <c r="L19" s="2" t="s">
        <v>113</v>
      </c>
      <c r="M19" s="7" t="s">
        <v>114</v>
      </c>
      <c r="N19" s="7" t="s">
        <v>115</v>
      </c>
      <c r="O19" s="2"/>
      <c r="P19" s="2"/>
      <c r="Q19" s="6" t="s">
        <v>59</v>
      </c>
      <c r="R19" s="6" t="s">
        <v>60</v>
      </c>
      <c r="S19" s="6" t="s">
        <v>116</v>
      </c>
      <c r="T19" s="2">
        <v>908</v>
      </c>
      <c r="U19" s="2">
        <v>136</v>
      </c>
      <c r="V19" s="2">
        <v>1442</v>
      </c>
      <c r="W19" s="2">
        <v>185</v>
      </c>
      <c r="X19" s="2">
        <v>1167</v>
      </c>
      <c r="Y19" s="2">
        <v>331</v>
      </c>
      <c r="Z19" s="2"/>
      <c r="AA19" s="2"/>
      <c r="AB19" s="2"/>
      <c r="AC19" s="2"/>
      <c r="AD19" s="2"/>
      <c r="AE19" s="2"/>
      <c r="AF19" s="2"/>
      <c r="AG19" s="2"/>
      <c r="AH19" s="2"/>
      <c r="AI19" s="2"/>
      <c r="AJ19" s="2"/>
      <c r="AK19" s="2"/>
      <c r="AL19" s="2"/>
      <c r="AM19" s="2"/>
      <c r="AN19" s="2"/>
      <c r="AO19" s="2"/>
      <c r="AP19" s="2"/>
      <c r="AQ19" s="2"/>
      <c r="AR19" s="28">
        <f t="shared" si="0"/>
        <v>3517</v>
      </c>
      <c r="AS19" s="28">
        <f t="shared" si="1"/>
        <v>652</v>
      </c>
      <c r="AT19" s="25">
        <f t="shared" si="2"/>
        <v>0.18538527153824283</v>
      </c>
      <c r="AU19" s="97" t="s">
        <v>108</v>
      </c>
      <c r="AV19" s="73"/>
    </row>
    <row r="20" spans="2:48" ht="93" customHeight="1">
      <c r="B20" s="79">
        <v>11</v>
      </c>
      <c r="C20" s="2" t="s">
        <v>117</v>
      </c>
      <c r="D20" s="7" t="s">
        <v>118</v>
      </c>
      <c r="E20" s="2" t="s">
        <v>119</v>
      </c>
      <c r="F20" s="9" t="s">
        <v>120</v>
      </c>
      <c r="G20" s="2" t="s">
        <v>121</v>
      </c>
      <c r="H20" s="2" t="s">
        <v>122</v>
      </c>
      <c r="I20" s="2" t="s">
        <v>53</v>
      </c>
      <c r="J20" s="2" t="s">
        <v>123</v>
      </c>
      <c r="K20" s="2" t="s">
        <v>55</v>
      </c>
      <c r="L20" s="2" t="s">
        <v>113</v>
      </c>
      <c r="M20" s="7" t="s">
        <v>124</v>
      </c>
      <c r="N20" s="7" t="s">
        <v>125</v>
      </c>
      <c r="O20" s="2"/>
      <c r="P20" s="2"/>
      <c r="Q20" s="6" t="s">
        <v>59</v>
      </c>
      <c r="R20" s="6" t="s">
        <v>60</v>
      </c>
      <c r="S20" s="88">
        <v>1</v>
      </c>
      <c r="T20" s="2">
        <v>278</v>
      </c>
      <c r="U20" s="2">
        <v>255</v>
      </c>
      <c r="V20" s="2">
        <v>404</v>
      </c>
      <c r="W20" s="2">
        <v>302</v>
      </c>
      <c r="X20" s="2">
        <v>363</v>
      </c>
      <c r="Y20" s="2">
        <v>319</v>
      </c>
      <c r="Z20" s="2"/>
      <c r="AA20" s="2"/>
      <c r="AB20" s="2"/>
      <c r="AC20" s="2"/>
      <c r="AD20" s="2"/>
      <c r="AE20" s="2"/>
      <c r="AF20" s="2"/>
      <c r="AG20" s="2"/>
      <c r="AH20" s="2"/>
      <c r="AI20" s="2"/>
      <c r="AJ20" s="2"/>
      <c r="AK20" s="2"/>
      <c r="AL20" s="2"/>
      <c r="AM20" s="2"/>
      <c r="AN20" s="2"/>
      <c r="AO20" s="2"/>
      <c r="AP20" s="2"/>
      <c r="AQ20" s="2"/>
      <c r="AR20" s="28">
        <f t="shared" si="0"/>
        <v>1045</v>
      </c>
      <c r="AS20" s="28">
        <f t="shared" si="1"/>
        <v>876</v>
      </c>
      <c r="AT20" s="25">
        <f t="shared" si="2"/>
        <v>0.83827751196172251</v>
      </c>
      <c r="AU20" s="97" t="s">
        <v>108</v>
      </c>
      <c r="AV20" s="73" t="s">
        <v>126</v>
      </c>
    </row>
    <row r="21" spans="2:48" ht="93" customHeight="1">
      <c r="B21" s="79">
        <v>12</v>
      </c>
      <c r="C21" s="2" t="s">
        <v>117</v>
      </c>
      <c r="D21" s="7" t="s">
        <v>118</v>
      </c>
      <c r="E21" s="2" t="s">
        <v>119</v>
      </c>
      <c r="F21" s="9" t="s">
        <v>127</v>
      </c>
      <c r="G21" s="2" t="s">
        <v>128</v>
      </c>
      <c r="H21" s="2" t="s">
        <v>122</v>
      </c>
      <c r="I21" s="2" t="s">
        <v>53</v>
      </c>
      <c r="J21" s="2" t="s">
        <v>104</v>
      </c>
      <c r="K21" s="2" t="s">
        <v>55</v>
      </c>
      <c r="L21" s="2" t="s">
        <v>113</v>
      </c>
      <c r="M21" s="7" t="s">
        <v>129</v>
      </c>
      <c r="N21" s="7" t="s">
        <v>130</v>
      </c>
      <c r="O21" s="2"/>
      <c r="P21" s="2"/>
      <c r="Q21" s="6" t="s">
        <v>59</v>
      </c>
      <c r="R21" s="6" t="s">
        <v>60</v>
      </c>
      <c r="S21" s="88">
        <v>1</v>
      </c>
      <c r="T21" s="2">
        <v>29759</v>
      </c>
      <c r="U21" s="2">
        <v>29694</v>
      </c>
      <c r="V21" s="2">
        <v>16343</v>
      </c>
      <c r="W21" s="2">
        <v>16299</v>
      </c>
      <c r="X21" s="2">
        <v>30020</v>
      </c>
      <c r="Y21" s="2">
        <v>30056</v>
      </c>
      <c r="Z21" s="2"/>
      <c r="AA21" s="2"/>
      <c r="AB21" s="2"/>
      <c r="AC21" s="2"/>
      <c r="AD21" s="2"/>
      <c r="AE21" s="2"/>
      <c r="AF21" s="2"/>
      <c r="AG21" s="2"/>
      <c r="AH21" s="2"/>
      <c r="AI21" s="2"/>
      <c r="AJ21" s="2"/>
      <c r="AK21" s="2"/>
      <c r="AL21" s="2"/>
      <c r="AM21" s="2"/>
      <c r="AN21" s="2"/>
      <c r="AO21" s="2"/>
      <c r="AP21" s="2"/>
      <c r="AQ21" s="2"/>
      <c r="AR21" s="28">
        <f>+AVERAGE(T21,V21,X21,Z21,AB21,AD21,AF21,AH21,AJ21,AL21,AN21,AP21)</f>
        <v>25374</v>
      </c>
      <c r="AS21" s="28">
        <f>+AVERAGE(U21,W21,Y21,AA21,AC21,AE21,AG21,AI21,AK21,AM21,AO21,AQ21)</f>
        <v>25349.666666666668</v>
      </c>
      <c r="AT21" s="25">
        <f t="shared" si="2"/>
        <v>0.99904101311053317</v>
      </c>
      <c r="AU21" s="97" t="s">
        <v>108</v>
      </c>
      <c r="AV21" s="73" t="s">
        <v>131</v>
      </c>
    </row>
    <row r="22" spans="2:48" ht="93" customHeight="1">
      <c r="B22" s="79">
        <v>13</v>
      </c>
      <c r="C22" s="2" t="s">
        <v>117</v>
      </c>
      <c r="D22" s="7" t="s">
        <v>118</v>
      </c>
      <c r="E22" s="2" t="s">
        <v>132</v>
      </c>
      <c r="F22" s="9" t="s">
        <v>133</v>
      </c>
      <c r="G22" s="2" t="s">
        <v>134</v>
      </c>
      <c r="H22" s="2" t="s">
        <v>122</v>
      </c>
      <c r="I22" s="2" t="s">
        <v>93</v>
      </c>
      <c r="J22" s="2" t="s">
        <v>104</v>
      </c>
      <c r="K22" s="2" t="s">
        <v>55</v>
      </c>
      <c r="L22" s="2" t="s">
        <v>113</v>
      </c>
      <c r="M22" s="7" t="s">
        <v>135</v>
      </c>
      <c r="N22" s="7" t="s">
        <v>136</v>
      </c>
      <c r="O22" s="2"/>
      <c r="P22" s="2"/>
      <c r="Q22" s="6" t="s">
        <v>59</v>
      </c>
      <c r="R22" s="6" t="s">
        <v>60</v>
      </c>
      <c r="S22" s="88">
        <v>1</v>
      </c>
      <c r="T22" s="2">
        <v>9</v>
      </c>
      <c r="U22" s="2">
        <v>9</v>
      </c>
      <c r="V22" s="2">
        <v>11</v>
      </c>
      <c r="W22" s="2">
        <v>9</v>
      </c>
      <c r="X22" s="2">
        <v>0</v>
      </c>
      <c r="Y22" s="2">
        <v>0</v>
      </c>
      <c r="Z22" s="2"/>
      <c r="AA22" s="2"/>
      <c r="AB22" s="2"/>
      <c r="AC22" s="2"/>
      <c r="AD22" s="2"/>
      <c r="AE22" s="2"/>
      <c r="AF22" s="2"/>
      <c r="AG22" s="2"/>
      <c r="AH22" s="2"/>
      <c r="AI22" s="2"/>
      <c r="AJ22" s="2"/>
      <c r="AK22" s="2"/>
      <c r="AL22" s="2"/>
      <c r="AM22" s="2"/>
      <c r="AN22" s="2"/>
      <c r="AO22" s="2"/>
      <c r="AP22" s="2"/>
      <c r="AQ22" s="2"/>
      <c r="AR22" s="28">
        <f t="shared" si="0"/>
        <v>20</v>
      </c>
      <c r="AS22" s="28">
        <f t="shared" si="1"/>
        <v>18</v>
      </c>
      <c r="AT22" s="25">
        <f t="shared" si="2"/>
        <v>0.9</v>
      </c>
      <c r="AU22" s="97" t="s">
        <v>108</v>
      </c>
      <c r="AV22" s="73"/>
    </row>
    <row r="23" spans="2:48" ht="93" customHeight="1">
      <c r="B23" s="79">
        <v>14</v>
      </c>
      <c r="C23" s="2" t="s">
        <v>117</v>
      </c>
      <c r="D23" s="7" t="s">
        <v>118</v>
      </c>
      <c r="E23" s="2" t="s">
        <v>137</v>
      </c>
      <c r="F23" s="9" t="s">
        <v>138</v>
      </c>
      <c r="G23" s="2" t="s">
        <v>139</v>
      </c>
      <c r="H23" s="2" t="s">
        <v>122</v>
      </c>
      <c r="I23" s="2" t="s">
        <v>103</v>
      </c>
      <c r="J23" s="2" t="s">
        <v>104</v>
      </c>
      <c r="K23" s="2" t="s">
        <v>55</v>
      </c>
      <c r="L23" s="2" t="s">
        <v>113</v>
      </c>
      <c r="M23" s="7" t="s">
        <v>140</v>
      </c>
      <c r="N23" s="7" t="s">
        <v>141</v>
      </c>
      <c r="O23" s="2"/>
      <c r="P23" s="2"/>
      <c r="Q23" s="6" t="s">
        <v>59</v>
      </c>
      <c r="R23" s="6" t="s">
        <v>60</v>
      </c>
      <c r="S23" s="88">
        <v>1</v>
      </c>
      <c r="T23" s="2">
        <v>562</v>
      </c>
      <c r="U23" s="2">
        <v>546</v>
      </c>
      <c r="V23" s="2">
        <v>750</v>
      </c>
      <c r="W23" s="2">
        <v>695</v>
      </c>
      <c r="X23" s="2">
        <v>959</v>
      </c>
      <c r="Y23" s="2">
        <v>950</v>
      </c>
      <c r="Z23" s="2"/>
      <c r="AA23" s="2"/>
      <c r="AB23" s="2"/>
      <c r="AC23" s="2"/>
      <c r="AD23" s="2"/>
      <c r="AE23" s="2"/>
      <c r="AF23" s="2"/>
      <c r="AG23" s="2"/>
      <c r="AH23" s="2"/>
      <c r="AI23" s="2"/>
      <c r="AJ23" s="2"/>
      <c r="AK23" s="2"/>
      <c r="AL23" s="2"/>
      <c r="AM23" s="2"/>
      <c r="AN23" s="2"/>
      <c r="AO23" s="2"/>
      <c r="AP23" s="2"/>
      <c r="AQ23" s="2"/>
      <c r="AR23" s="28">
        <f t="shared" si="0"/>
        <v>2271</v>
      </c>
      <c r="AS23" s="28">
        <f t="shared" si="1"/>
        <v>2191</v>
      </c>
      <c r="AT23" s="25">
        <f t="shared" si="2"/>
        <v>0.96477322765301632</v>
      </c>
      <c r="AU23" s="97" t="s">
        <v>108</v>
      </c>
      <c r="AV23" s="73"/>
    </row>
    <row r="24" spans="2:48" ht="115.5" customHeight="1">
      <c r="B24" s="79">
        <v>15</v>
      </c>
      <c r="C24" s="2" t="s">
        <v>142</v>
      </c>
      <c r="D24" s="7" t="s">
        <v>143</v>
      </c>
      <c r="E24" s="2" t="s">
        <v>144</v>
      </c>
      <c r="F24" s="9" t="s">
        <v>145</v>
      </c>
      <c r="G24" s="2" t="s">
        <v>146</v>
      </c>
      <c r="H24" s="2" t="s">
        <v>122</v>
      </c>
      <c r="I24" s="2" t="s">
        <v>53</v>
      </c>
      <c r="J24" s="2" t="s">
        <v>112</v>
      </c>
      <c r="K24" s="2" t="s">
        <v>55</v>
      </c>
      <c r="L24" s="2" t="s">
        <v>113</v>
      </c>
      <c r="M24" s="7" t="s">
        <v>147</v>
      </c>
      <c r="N24" s="7" t="s">
        <v>148</v>
      </c>
      <c r="O24" s="2"/>
      <c r="P24" s="2"/>
      <c r="Q24" s="6" t="s">
        <v>59</v>
      </c>
      <c r="R24" s="72" t="s">
        <v>60</v>
      </c>
      <c r="S24" s="72" t="s">
        <v>149</v>
      </c>
      <c r="T24" s="2">
        <v>5</v>
      </c>
      <c r="U24" s="2">
        <v>4</v>
      </c>
      <c r="V24" s="2">
        <v>4</v>
      </c>
      <c r="W24" s="2">
        <v>3</v>
      </c>
      <c r="X24" s="2">
        <v>3</v>
      </c>
      <c r="Y24" s="2">
        <v>7</v>
      </c>
      <c r="Z24" s="2"/>
      <c r="AA24" s="2"/>
      <c r="AB24" s="2"/>
      <c r="AC24" s="2"/>
      <c r="AD24" s="2"/>
      <c r="AE24" s="2"/>
      <c r="AF24" s="2"/>
      <c r="AG24" s="2"/>
      <c r="AH24" s="2"/>
      <c r="AI24" s="2"/>
      <c r="AJ24" s="2"/>
      <c r="AK24" s="2"/>
      <c r="AL24" s="2"/>
      <c r="AM24" s="2"/>
      <c r="AN24" s="2"/>
      <c r="AO24" s="2"/>
      <c r="AP24" s="2"/>
      <c r="AQ24" s="2"/>
      <c r="AR24" s="28">
        <f t="shared" si="0"/>
        <v>12</v>
      </c>
      <c r="AS24" s="28">
        <f t="shared" si="1"/>
        <v>14</v>
      </c>
      <c r="AT24" s="25">
        <f>+(AS24/AR24)-1</f>
        <v>0.16666666666666674</v>
      </c>
      <c r="AU24" s="29" t="s">
        <v>61</v>
      </c>
      <c r="AV24" s="73"/>
    </row>
    <row r="25" spans="2:48" ht="115.5" customHeight="1">
      <c r="B25" s="79">
        <v>16</v>
      </c>
      <c r="C25" s="2" t="s">
        <v>142</v>
      </c>
      <c r="D25" s="7" t="s">
        <v>150</v>
      </c>
      <c r="E25" s="2" t="s">
        <v>144</v>
      </c>
      <c r="F25" s="9" t="s">
        <v>151</v>
      </c>
      <c r="G25" s="2" t="s">
        <v>152</v>
      </c>
      <c r="H25" s="2" t="s">
        <v>122</v>
      </c>
      <c r="I25" s="2" t="s">
        <v>53</v>
      </c>
      <c r="J25" s="2" t="s">
        <v>104</v>
      </c>
      <c r="K25" s="2" t="s">
        <v>55</v>
      </c>
      <c r="L25" s="2" t="s">
        <v>113</v>
      </c>
      <c r="M25" s="7" t="s">
        <v>153</v>
      </c>
      <c r="N25" s="7" t="s">
        <v>154</v>
      </c>
      <c r="O25" s="1"/>
      <c r="P25" s="1"/>
      <c r="Q25" s="6" t="s">
        <v>59</v>
      </c>
      <c r="R25" s="6" t="s">
        <v>60</v>
      </c>
      <c r="S25" s="88">
        <v>1</v>
      </c>
      <c r="T25" s="1">
        <v>12</v>
      </c>
      <c r="U25" s="1">
        <v>6</v>
      </c>
      <c r="V25" s="2">
        <v>12</v>
      </c>
      <c r="W25" s="2">
        <v>12</v>
      </c>
      <c r="X25" s="2">
        <v>7</v>
      </c>
      <c r="Y25" s="2">
        <v>7</v>
      </c>
      <c r="Z25" s="2"/>
      <c r="AA25" s="2"/>
      <c r="AB25" s="2"/>
      <c r="AC25" s="2"/>
      <c r="AD25" s="2"/>
      <c r="AE25" s="2"/>
      <c r="AF25" s="2"/>
      <c r="AG25" s="2"/>
      <c r="AH25" s="2"/>
      <c r="AI25" s="2"/>
      <c r="AJ25" s="2"/>
      <c r="AK25" s="2"/>
      <c r="AL25" s="2"/>
      <c r="AM25" s="2"/>
      <c r="AN25" s="2"/>
      <c r="AO25" s="2"/>
      <c r="AP25" s="2"/>
      <c r="AQ25" s="2"/>
      <c r="AR25" s="28">
        <f t="shared" si="0"/>
        <v>31</v>
      </c>
      <c r="AS25" s="28">
        <f t="shared" si="1"/>
        <v>25</v>
      </c>
      <c r="AT25" s="25">
        <f t="shared" ref="AT25:AT33" si="3">+AS25/AR25</f>
        <v>0.80645161290322576</v>
      </c>
      <c r="AU25" s="97" t="s">
        <v>108</v>
      </c>
      <c r="AV25" s="73"/>
    </row>
    <row r="26" spans="2:48" ht="84" customHeight="1">
      <c r="B26" s="79">
        <v>17</v>
      </c>
      <c r="C26" s="2" t="s">
        <v>155</v>
      </c>
      <c r="D26" s="7" t="s">
        <v>156</v>
      </c>
      <c r="E26" s="2" t="s">
        <v>157</v>
      </c>
      <c r="F26" s="9" t="s">
        <v>158</v>
      </c>
      <c r="G26" s="2" t="s">
        <v>159</v>
      </c>
      <c r="H26" s="2" t="s">
        <v>122</v>
      </c>
      <c r="I26" s="2" t="s">
        <v>53</v>
      </c>
      <c r="J26" s="2" t="s">
        <v>104</v>
      </c>
      <c r="K26" s="2" t="s">
        <v>55</v>
      </c>
      <c r="L26" s="2" t="s">
        <v>113</v>
      </c>
      <c r="M26" s="7" t="s">
        <v>160</v>
      </c>
      <c r="N26" s="7" t="s">
        <v>161</v>
      </c>
      <c r="O26" s="2"/>
      <c r="P26" s="2"/>
      <c r="Q26" s="6" t="s">
        <v>162</v>
      </c>
      <c r="R26" s="6" t="s">
        <v>60</v>
      </c>
      <c r="S26" s="88">
        <v>1</v>
      </c>
      <c r="T26" s="2">
        <v>387</v>
      </c>
      <c r="U26" s="2">
        <v>387</v>
      </c>
      <c r="V26" s="2">
        <v>505</v>
      </c>
      <c r="W26" s="2">
        <v>505</v>
      </c>
      <c r="X26" s="2">
        <v>522</v>
      </c>
      <c r="Y26" s="2">
        <v>522</v>
      </c>
      <c r="Z26" s="2"/>
      <c r="AA26" s="2"/>
      <c r="AB26" s="2"/>
      <c r="AC26" s="2"/>
      <c r="AD26" s="2"/>
      <c r="AE26" s="2"/>
      <c r="AF26" s="2"/>
      <c r="AG26" s="2"/>
      <c r="AH26" s="2"/>
      <c r="AI26" s="2"/>
      <c r="AJ26" s="2"/>
      <c r="AK26" s="2"/>
      <c r="AL26" s="2"/>
      <c r="AM26" s="2"/>
      <c r="AN26" s="2"/>
      <c r="AO26" s="2"/>
      <c r="AP26" s="2"/>
      <c r="AQ26" s="2"/>
      <c r="AR26" s="28">
        <f t="shared" si="0"/>
        <v>1414</v>
      </c>
      <c r="AS26" s="28">
        <f t="shared" si="1"/>
        <v>1414</v>
      </c>
      <c r="AT26" s="25">
        <f t="shared" si="3"/>
        <v>1</v>
      </c>
      <c r="AU26" s="97" t="s">
        <v>108</v>
      </c>
      <c r="AV26" s="73"/>
    </row>
    <row r="27" spans="2:48" ht="84" customHeight="1">
      <c r="B27" s="79">
        <v>18</v>
      </c>
      <c r="C27" s="2" t="s">
        <v>155</v>
      </c>
      <c r="D27" s="7" t="s">
        <v>156</v>
      </c>
      <c r="E27" s="2" t="s">
        <v>163</v>
      </c>
      <c r="F27" s="9" t="s">
        <v>164</v>
      </c>
      <c r="G27" s="2" t="s">
        <v>165</v>
      </c>
      <c r="H27" s="2" t="s">
        <v>122</v>
      </c>
      <c r="I27" s="2" t="s">
        <v>53</v>
      </c>
      <c r="J27" s="2" t="s">
        <v>112</v>
      </c>
      <c r="K27" s="2" t="s">
        <v>55</v>
      </c>
      <c r="L27" s="2" t="s">
        <v>113</v>
      </c>
      <c r="M27" s="7" t="s">
        <v>166</v>
      </c>
      <c r="N27" s="7" t="s">
        <v>167</v>
      </c>
      <c r="O27" s="2"/>
      <c r="P27" s="2"/>
      <c r="Q27" s="6" t="s">
        <v>59</v>
      </c>
      <c r="R27" s="6" t="s">
        <v>60</v>
      </c>
      <c r="S27" s="88">
        <v>0.25</v>
      </c>
      <c r="T27" s="2">
        <v>740</v>
      </c>
      <c r="U27" s="2">
        <v>6</v>
      </c>
      <c r="V27" s="2">
        <v>943</v>
      </c>
      <c r="W27" s="2">
        <v>2</v>
      </c>
      <c r="X27" s="2">
        <v>585</v>
      </c>
      <c r="Y27" s="2">
        <v>15</v>
      </c>
      <c r="Z27" s="2"/>
      <c r="AA27" s="2"/>
      <c r="AB27" s="2"/>
      <c r="AC27" s="2"/>
      <c r="AD27" s="2"/>
      <c r="AE27" s="2"/>
      <c r="AF27" s="2"/>
      <c r="AG27" s="2"/>
      <c r="AH27" s="2"/>
      <c r="AI27" s="2"/>
      <c r="AJ27" s="2"/>
      <c r="AK27" s="2"/>
      <c r="AL27" s="2"/>
      <c r="AM27" s="2"/>
      <c r="AN27" s="2"/>
      <c r="AO27" s="2"/>
      <c r="AP27" s="2"/>
      <c r="AQ27" s="2"/>
      <c r="AR27" s="28">
        <f t="shared" si="0"/>
        <v>2268</v>
      </c>
      <c r="AS27" s="28">
        <f t="shared" si="1"/>
        <v>23</v>
      </c>
      <c r="AT27" s="25">
        <f t="shared" si="3"/>
        <v>1.0141093474426807E-2</v>
      </c>
      <c r="AU27" s="97" t="s">
        <v>108</v>
      </c>
      <c r="AV27" s="73"/>
    </row>
    <row r="28" spans="2:48" ht="84" customHeight="1">
      <c r="B28" s="79">
        <v>19</v>
      </c>
      <c r="C28" s="2" t="s">
        <v>155</v>
      </c>
      <c r="D28" s="7" t="s">
        <v>156</v>
      </c>
      <c r="E28" s="2" t="s">
        <v>168</v>
      </c>
      <c r="F28" s="9" t="s">
        <v>169</v>
      </c>
      <c r="G28" s="2" t="s">
        <v>170</v>
      </c>
      <c r="H28" s="2" t="s">
        <v>122</v>
      </c>
      <c r="I28" s="2" t="s">
        <v>103</v>
      </c>
      <c r="J28" s="2" t="s">
        <v>104</v>
      </c>
      <c r="K28" s="2" t="s">
        <v>171</v>
      </c>
      <c r="L28" s="2" t="s">
        <v>113</v>
      </c>
      <c r="M28" s="7" t="s">
        <v>172</v>
      </c>
      <c r="N28" s="7" t="s">
        <v>173</v>
      </c>
      <c r="O28" s="2"/>
      <c r="P28" s="2"/>
      <c r="Q28" s="72" t="s">
        <v>174</v>
      </c>
      <c r="R28" s="72" t="s">
        <v>60</v>
      </c>
      <c r="S28" s="72" t="s">
        <v>175</v>
      </c>
      <c r="T28" s="2">
        <v>100</v>
      </c>
      <c r="U28" s="2">
        <v>600</v>
      </c>
      <c r="V28" s="2">
        <v>87</v>
      </c>
      <c r="W28" s="2">
        <v>635</v>
      </c>
      <c r="X28" s="2">
        <v>65</v>
      </c>
      <c r="Y28" s="2">
        <v>699</v>
      </c>
      <c r="Z28" s="2"/>
      <c r="AA28" s="2"/>
      <c r="AB28" s="2"/>
      <c r="AC28" s="2"/>
      <c r="AD28" s="2"/>
      <c r="AE28" s="2"/>
      <c r="AF28" s="2"/>
      <c r="AG28" s="2"/>
      <c r="AH28" s="2"/>
      <c r="AI28" s="2"/>
      <c r="AJ28" s="2"/>
      <c r="AK28" s="2"/>
      <c r="AL28" s="2"/>
      <c r="AM28" s="2"/>
      <c r="AN28" s="2"/>
      <c r="AO28" s="2"/>
      <c r="AP28" s="2"/>
      <c r="AQ28" s="2"/>
      <c r="AR28" s="28">
        <f t="shared" si="0"/>
        <v>252</v>
      </c>
      <c r="AS28" s="28">
        <f t="shared" si="1"/>
        <v>1934</v>
      </c>
      <c r="AT28" s="99">
        <f t="shared" si="3"/>
        <v>7.6746031746031749</v>
      </c>
      <c r="AU28" s="97" t="s">
        <v>108</v>
      </c>
      <c r="AV28" s="73"/>
    </row>
    <row r="29" spans="2:48" ht="100.5" customHeight="1">
      <c r="B29" s="79">
        <v>20</v>
      </c>
      <c r="C29" s="2" t="s">
        <v>176</v>
      </c>
      <c r="D29" s="7" t="s">
        <v>177</v>
      </c>
      <c r="E29" s="2" t="s">
        <v>178</v>
      </c>
      <c r="F29" s="9" t="s">
        <v>179</v>
      </c>
      <c r="G29" s="2" t="s">
        <v>180</v>
      </c>
      <c r="H29" s="2" t="s">
        <v>181</v>
      </c>
      <c r="I29" s="2" t="s">
        <v>182</v>
      </c>
      <c r="J29" s="2" t="s">
        <v>182</v>
      </c>
      <c r="K29" s="2" t="s">
        <v>55</v>
      </c>
      <c r="L29" s="2" t="s">
        <v>183</v>
      </c>
      <c r="M29" s="7" t="s">
        <v>184</v>
      </c>
      <c r="N29" s="7" t="s">
        <v>185</v>
      </c>
      <c r="O29" s="2"/>
      <c r="P29" s="2"/>
      <c r="Q29" s="6" t="s">
        <v>59</v>
      </c>
      <c r="R29" s="6"/>
      <c r="S29" s="6"/>
      <c r="T29" s="2"/>
      <c r="U29" s="2"/>
      <c r="V29" s="2"/>
      <c r="W29" s="2"/>
      <c r="X29" s="2"/>
      <c r="Y29" s="2"/>
      <c r="Z29" s="2"/>
      <c r="AA29" s="2"/>
      <c r="AB29" s="2"/>
      <c r="AC29" s="2"/>
      <c r="AD29" s="2"/>
      <c r="AE29" s="2"/>
      <c r="AF29" s="2"/>
      <c r="AG29" s="2"/>
      <c r="AH29" s="2"/>
      <c r="AI29" s="2"/>
      <c r="AJ29" s="2"/>
      <c r="AK29" s="2"/>
      <c r="AL29" s="2"/>
      <c r="AM29" s="2"/>
      <c r="AN29" s="2"/>
      <c r="AO29" s="2"/>
      <c r="AP29" s="2"/>
      <c r="AQ29" s="2"/>
      <c r="AR29" s="28">
        <f t="shared" si="0"/>
        <v>0</v>
      </c>
      <c r="AS29" s="28">
        <f t="shared" si="1"/>
        <v>0</v>
      </c>
      <c r="AT29" s="25" t="e">
        <f t="shared" si="3"/>
        <v>#DIV/0!</v>
      </c>
      <c r="AU29" s="5"/>
      <c r="AV29" s="73"/>
    </row>
    <row r="30" spans="2:48" ht="100.5" customHeight="1">
      <c r="B30" s="79">
        <v>21</v>
      </c>
      <c r="C30" s="2" t="s">
        <v>176</v>
      </c>
      <c r="D30" s="7" t="s">
        <v>177</v>
      </c>
      <c r="E30" s="2" t="s">
        <v>178</v>
      </c>
      <c r="F30" s="9" t="s">
        <v>186</v>
      </c>
      <c r="G30" s="2" t="s">
        <v>187</v>
      </c>
      <c r="H30" s="2" t="s">
        <v>181</v>
      </c>
      <c r="I30" s="2" t="s">
        <v>53</v>
      </c>
      <c r="J30" s="2" t="s">
        <v>104</v>
      </c>
      <c r="K30" s="2" t="s">
        <v>55</v>
      </c>
      <c r="L30" s="2" t="s">
        <v>56</v>
      </c>
      <c r="M30" s="7" t="s">
        <v>188</v>
      </c>
      <c r="N30" s="7" t="s">
        <v>189</v>
      </c>
      <c r="O30" s="2"/>
      <c r="P30" s="2"/>
      <c r="Q30" s="6" t="s">
        <v>59</v>
      </c>
      <c r="R30" s="6" t="s">
        <v>60</v>
      </c>
      <c r="S30" s="88">
        <v>1</v>
      </c>
      <c r="T30" s="2"/>
      <c r="U30" s="2"/>
      <c r="V30" s="2"/>
      <c r="W30" s="2"/>
      <c r="X30" s="2">
        <v>24</v>
      </c>
      <c r="Y30" s="2">
        <v>24</v>
      </c>
      <c r="Z30" s="2"/>
      <c r="AA30" s="2"/>
      <c r="AB30" s="2"/>
      <c r="AC30" s="2"/>
      <c r="AD30" s="2"/>
      <c r="AE30" s="2"/>
      <c r="AF30" s="2"/>
      <c r="AG30" s="2"/>
      <c r="AH30" s="2"/>
      <c r="AI30" s="2"/>
      <c r="AJ30" s="2"/>
      <c r="AK30" s="2"/>
      <c r="AL30" s="2"/>
      <c r="AM30" s="2"/>
      <c r="AN30" s="2"/>
      <c r="AO30" s="2"/>
      <c r="AP30" s="2"/>
      <c r="AQ30" s="2"/>
      <c r="AR30" s="28">
        <f t="shared" si="0"/>
        <v>24</v>
      </c>
      <c r="AS30" s="28">
        <f t="shared" si="1"/>
        <v>24</v>
      </c>
      <c r="AT30" s="25">
        <f t="shared" si="3"/>
        <v>1</v>
      </c>
      <c r="AU30" s="97" t="s">
        <v>108</v>
      </c>
      <c r="AV30" s="73"/>
    </row>
    <row r="31" spans="2:48" ht="113.25" customHeight="1">
      <c r="B31" s="79">
        <v>22</v>
      </c>
      <c r="C31" s="2" t="s">
        <v>190</v>
      </c>
      <c r="D31" s="7" t="s">
        <v>191</v>
      </c>
      <c r="E31" s="2" t="s">
        <v>192</v>
      </c>
      <c r="F31" s="9" t="s">
        <v>193</v>
      </c>
      <c r="G31" s="2" t="s">
        <v>194</v>
      </c>
      <c r="H31" s="2" t="s">
        <v>195</v>
      </c>
      <c r="I31" s="2" t="s">
        <v>93</v>
      </c>
      <c r="J31" s="2" t="s">
        <v>104</v>
      </c>
      <c r="K31" s="2" t="s">
        <v>55</v>
      </c>
      <c r="L31" s="2" t="s">
        <v>56</v>
      </c>
      <c r="M31" s="7" t="s">
        <v>196</v>
      </c>
      <c r="N31" s="7" t="s">
        <v>197</v>
      </c>
      <c r="O31" s="2"/>
      <c r="P31" s="2"/>
      <c r="Q31" s="6" t="s">
        <v>59</v>
      </c>
      <c r="R31" s="6" t="s">
        <v>60</v>
      </c>
      <c r="S31" s="88">
        <v>0.9</v>
      </c>
      <c r="T31" s="2"/>
      <c r="U31" s="2"/>
      <c r="V31" s="2"/>
      <c r="W31" s="2"/>
      <c r="X31" s="2">
        <v>0</v>
      </c>
      <c r="Y31" s="2">
        <v>0</v>
      </c>
      <c r="Z31" s="2"/>
      <c r="AA31" s="2"/>
      <c r="AB31" s="2"/>
      <c r="AC31" s="2"/>
      <c r="AD31" s="2"/>
      <c r="AE31" s="2"/>
      <c r="AF31" s="2"/>
      <c r="AG31" s="2"/>
      <c r="AH31" s="2"/>
      <c r="AI31" s="2"/>
      <c r="AJ31" s="2"/>
      <c r="AK31" s="2"/>
      <c r="AL31" s="2"/>
      <c r="AM31" s="2"/>
      <c r="AN31" s="2"/>
      <c r="AO31" s="2"/>
      <c r="AP31" s="2"/>
      <c r="AQ31" s="2"/>
      <c r="AR31" s="28">
        <f t="shared" si="0"/>
        <v>0</v>
      </c>
      <c r="AS31" s="28">
        <f t="shared" si="1"/>
        <v>0</v>
      </c>
      <c r="AT31" s="25" t="e">
        <f t="shared" si="3"/>
        <v>#DIV/0!</v>
      </c>
      <c r="AU31" s="5"/>
      <c r="AV31" s="73" t="s">
        <v>198</v>
      </c>
    </row>
    <row r="32" spans="2:48" ht="113.25" customHeight="1">
      <c r="B32" s="79">
        <v>23</v>
      </c>
      <c r="C32" s="2" t="s">
        <v>190</v>
      </c>
      <c r="D32" s="7" t="s">
        <v>191</v>
      </c>
      <c r="E32" s="2" t="s">
        <v>199</v>
      </c>
      <c r="F32" s="9" t="s">
        <v>200</v>
      </c>
      <c r="G32" s="2" t="s">
        <v>201</v>
      </c>
      <c r="H32" s="2" t="s">
        <v>202</v>
      </c>
      <c r="I32" s="2" t="s">
        <v>53</v>
      </c>
      <c r="J32" s="2" t="s">
        <v>54</v>
      </c>
      <c r="K32" s="2" t="s">
        <v>55</v>
      </c>
      <c r="L32" s="2" t="s">
        <v>56</v>
      </c>
      <c r="M32" s="7" t="s">
        <v>203</v>
      </c>
      <c r="N32" s="7" t="s">
        <v>204</v>
      </c>
      <c r="O32" s="2"/>
      <c r="P32" s="2"/>
      <c r="Q32" s="6" t="s">
        <v>59</v>
      </c>
      <c r="R32" s="6" t="s">
        <v>60</v>
      </c>
      <c r="S32" s="88">
        <v>1</v>
      </c>
      <c r="T32" s="2"/>
      <c r="U32" s="2"/>
      <c r="V32" s="2"/>
      <c r="W32" s="2"/>
      <c r="X32" s="2">
        <v>0</v>
      </c>
      <c r="Y32" s="2">
        <v>0</v>
      </c>
      <c r="Z32" s="2"/>
      <c r="AA32" s="2"/>
      <c r="AB32" s="2"/>
      <c r="AC32" s="2"/>
      <c r="AD32" s="2"/>
      <c r="AE32" s="2"/>
      <c r="AF32" s="2"/>
      <c r="AG32" s="2"/>
      <c r="AH32" s="2"/>
      <c r="AI32" s="2"/>
      <c r="AJ32" s="2"/>
      <c r="AK32" s="2"/>
      <c r="AL32" s="2"/>
      <c r="AM32" s="2"/>
      <c r="AN32" s="2"/>
      <c r="AO32" s="2"/>
      <c r="AP32" s="2"/>
      <c r="AQ32" s="2"/>
      <c r="AR32" s="28">
        <f t="shared" si="0"/>
        <v>0</v>
      </c>
      <c r="AS32" s="28">
        <f t="shared" si="1"/>
        <v>0</v>
      </c>
      <c r="AT32" s="25" t="e">
        <f t="shared" si="3"/>
        <v>#DIV/0!</v>
      </c>
      <c r="AU32" s="5"/>
      <c r="AV32" s="73" t="s">
        <v>205</v>
      </c>
    </row>
    <row r="33" spans="2:48" ht="113.25" customHeight="1">
      <c r="B33" s="79">
        <v>24</v>
      </c>
      <c r="C33" s="2" t="s">
        <v>206</v>
      </c>
      <c r="D33" s="7" t="s">
        <v>207</v>
      </c>
      <c r="E33" s="2" t="s">
        <v>208</v>
      </c>
      <c r="F33" s="9" t="s">
        <v>209</v>
      </c>
      <c r="G33" s="2" t="s">
        <v>210</v>
      </c>
      <c r="H33" s="2" t="s">
        <v>211</v>
      </c>
      <c r="I33" s="2" t="s">
        <v>53</v>
      </c>
      <c r="J33" s="2" t="s">
        <v>54</v>
      </c>
      <c r="K33" s="2" t="s">
        <v>55</v>
      </c>
      <c r="L33" s="2" t="s">
        <v>212</v>
      </c>
      <c r="M33" s="7" t="s">
        <v>213</v>
      </c>
      <c r="N33" s="7" t="s">
        <v>214</v>
      </c>
      <c r="O33" s="2"/>
      <c r="P33" s="2"/>
      <c r="Q33" s="6" t="s">
        <v>59</v>
      </c>
      <c r="R33" s="6" t="s">
        <v>60</v>
      </c>
      <c r="S33" s="88">
        <v>0.9</v>
      </c>
      <c r="T33" s="2"/>
      <c r="U33" s="2"/>
      <c r="V33" s="2"/>
      <c r="W33" s="2"/>
      <c r="X33" s="2"/>
      <c r="Y33" s="2"/>
      <c r="Z33" s="2"/>
      <c r="AA33" s="2"/>
      <c r="AB33" s="2"/>
      <c r="AC33" s="2"/>
      <c r="AD33" s="2"/>
      <c r="AE33" s="2"/>
      <c r="AF33" s="2"/>
      <c r="AG33" s="2"/>
      <c r="AH33" s="2"/>
      <c r="AI33" s="2"/>
      <c r="AJ33" s="2"/>
      <c r="AK33" s="2"/>
      <c r="AL33" s="2"/>
      <c r="AM33" s="2"/>
      <c r="AN33" s="2"/>
      <c r="AO33" s="2"/>
      <c r="AP33" s="2"/>
      <c r="AQ33" s="2"/>
      <c r="AR33" s="28">
        <f t="shared" si="0"/>
        <v>0</v>
      </c>
      <c r="AS33" s="28">
        <f t="shared" si="1"/>
        <v>0</v>
      </c>
      <c r="AT33" s="25" t="e">
        <f t="shared" si="3"/>
        <v>#DIV/0!</v>
      </c>
      <c r="AU33" s="5"/>
      <c r="AV33" s="73"/>
    </row>
    <row r="34" spans="2:48" ht="91.5" customHeight="1">
      <c r="B34" s="79">
        <v>25</v>
      </c>
      <c r="C34" s="2" t="s">
        <v>206</v>
      </c>
      <c r="D34" s="7" t="s">
        <v>207</v>
      </c>
      <c r="E34" s="2" t="s">
        <v>208</v>
      </c>
      <c r="F34" s="9" t="s">
        <v>215</v>
      </c>
      <c r="G34" s="2" t="s">
        <v>216</v>
      </c>
      <c r="H34" s="2" t="s">
        <v>211</v>
      </c>
      <c r="I34" s="2" t="s">
        <v>53</v>
      </c>
      <c r="J34" s="2" t="s">
        <v>54</v>
      </c>
      <c r="K34" s="2" t="s">
        <v>55</v>
      </c>
      <c r="L34" s="2" t="s">
        <v>56</v>
      </c>
      <c r="M34" s="7" t="s">
        <v>217</v>
      </c>
      <c r="N34" s="7" t="s">
        <v>218</v>
      </c>
      <c r="O34" s="2"/>
      <c r="P34" s="2"/>
      <c r="Q34" s="6" t="s">
        <v>59</v>
      </c>
      <c r="R34" s="6" t="s">
        <v>60</v>
      </c>
      <c r="S34" s="88">
        <v>0.9</v>
      </c>
      <c r="T34" s="2"/>
      <c r="U34" s="2"/>
      <c r="V34" s="2"/>
      <c r="W34" s="2"/>
      <c r="X34" s="2">
        <v>92</v>
      </c>
      <c r="Y34" s="2">
        <v>92</v>
      </c>
      <c r="Z34" s="2"/>
      <c r="AA34" s="2"/>
      <c r="AB34" s="2"/>
      <c r="AC34" s="2"/>
      <c r="AD34" s="2"/>
      <c r="AE34" s="2"/>
      <c r="AF34" s="2"/>
      <c r="AG34" s="2"/>
      <c r="AH34" s="2"/>
      <c r="AI34" s="2"/>
      <c r="AJ34" s="2"/>
      <c r="AK34" s="2"/>
      <c r="AL34" s="2"/>
      <c r="AM34" s="2"/>
      <c r="AN34" s="2"/>
      <c r="AO34" s="2"/>
      <c r="AP34" s="2"/>
      <c r="AQ34" s="2"/>
      <c r="AR34" s="28">
        <f t="shared" si="0"/>
        <v>92</v>
      </c>
      <c r="AS34" s="28">
        <f t="shared" si="1"/>
        <v>92</v>
      </c>
      <c r="AT34" s="25">
        <f>+(AS34*25%)/AR34</f>
        <v>0.25</v>
      </c>
      <c r="AU34" s="27" t="s">
        <v>61</v>
      </c>
      <c r="AV34" s="73" t="s">
        <v>62</v>
      </c>
    </row>
    <row r="35" spans="2:48" ht="63.75">
      <c r="B35" s="79">
        <v>26</v>
      </c>
      <c r="C35" s="2" t="s">
        <v>206</v>
      </c>
      <c r="D35" s="7" t="s">
        <v>207</v>
      </c>
      <c r="E35" s="2" t="s">
        <v>208</v>
      </c>
      <c r="F35" s="9" t="s">
        <v>219</v>
      </c>
      <c r="G35" s="2" t="s">
        <v>220</v>
      </c>
      <c r="H35" s="2" t="s">
        <v>211</v>
      </c>
      <c r="I35" s="2" t="s">
        <v>53</v>
      </c>
      <c r="J35" s="2" t="s">
        <v>54</v>
      </c>
      <c r="K35" s="2" t="s">
        <v>55</v>
      </c>
      <c r="L35" s="2" t="s">
        <v>56</v>
      </c>
      <c r="M35" s="7" t="s">
        <v>221</v>
      </c>
      <c r="N35" s="7" t="s">
        <v>222</v>
      </c>
      <c r="O35" s="2"/>
      <c r="P35" s="2"/>
      <c r="Q35" s="6" t="s">
        <v>59</v>
      </c>
      <c r="R35" s="6" t="s">
        <v>60</v>
      </c>
      <c r="S35" s="88">
        <v>0.9</v>
      </c>
      <c r="T35" s="2"/>
      <c r="U35" s="2"/>
      <c r="V35" s="2"/>
      <c r="W35" s="2"/>
      <c r="X35" s="2">
        <v>163</v>
      </c>
      <c r="Y35" s="2">
        <v>163</v>
      </c>
      <c r="Z35" s="2"/>
      <c r="AA35" s="2"/>
      <c r="AB35" s="2"/>
      <c r="AC35" s="2"/>
      <c r="AD35" s="2"/>
      <c r="AE35" s="2"/>
      <c r="AF35" s="2"/>
      <c r="AG35" s="2"/>
      <c r="AH35" s="2"/>
      <c r="AI35" s="2"/>
      <c r="AJ35" s="2"/>
      <c r="AK35" s="2"/>
      <c r="AL35" s="2"/>
      <c r="AM35" s="2"/>
      <c r="AN35" s="2"/>
      <c r="AO35" s="2"/>
      <c r="AP35" s="2"/>
      <c r="AQ35" s="2"/>
      <c r="AR35" s="28">
        <f t="shared" si="0"/>
        <v>163</v>
      </c>
      <c r="AS35" s="28">
        <f t="shared" si="1"/>
        <v>163</v>
      </c>
      <c r="AT35" s="25">
        <f>+(AS35*25%)/AR35</f>
        <v>0.25</v>
      </c>
      <c r="AU35" s="27" t="s">
        <v>61</v>
      </c>
      <c r="AV35" s="73" t="s">
        <v>62</v>
      </c>
    </row>
    <row r="36" spans="2:48" ht="63.75">
      <c r="B36" s="79">
        <v>27</v>
      </c>
      <c r="C36" s="2" t="s">
        <v>206</v>
      </c>
      <c r="D36" s="7" t="s">
        <v>207</v>
      </c>
      <c r="E36" s="2" t="s">
        <v>223</v>
      </c>
      <c r="F36" s="9" t="s">
        <v>224</v>
      </c>
      <c r="G36" s="2" t="s">
        <v>225</v>
      </c>
      <c r="H36" s="2" t="s">
        <v>211</v>
      </c>
      <c r="I36" s="2" t="s">
        <v>53</v>
      </c>
      <c r="J36" s="2" t="s">
        <v>104</v>
      </c>
      <c r="K36" s="2" t="s">
        <v>55</v>
      </c>
      <c r="L36" s="2" t="s">
        <v>56</v>
      </c>
      <c r="M36" s="7" t="s">
        <v>226</v>
      </c>
      <c r="N36" s="7" t="s">
        <v>227</v>
      </c>
      <c r="O36" s="2"/>
      <c r="P36" s="2"/>
      <c r="Q36" s="6" t="s">
        <v>59</v>
      </c>
      <c r="R36" s="6" t="s">
        <v>60</v>
      </c>
      <c r="S36" s="88">
        <v>1</v>
      </c>
      <c r="T36" s="2"/>
      <c r="U36" s="2"/>
      <c r="V36" s="2"/>
      <c r="W36" s="2"/>
      <c r="X36" s="2">
        <v>1955</v>
      </c>
      <c r="Y36" s="2">
        <v>1955</v>
      </c>
      <c r="Z36" s="2"/>
      <c r="AA36" s="2"/>
      <c r="AB36" s="2"/>
      <c r="AC36" s="2"/>
      <c r="AD36" s="2"/>
      <c r="AE36" s="2"/>
      <c r="AF36" s="2"/>
      <c r="AG36" s="2"/>
      <c r="AH36" s="2"/>
      <c r="AI36" s="2"/>
      <c r="AJ36" s="2"/>
      <c r="AK36" s="2"/>
      <c r="AL36" s="2"/>
      <c r="AM36" s="2"/>
      <c r="AN36" s="2"/>
      <c r="AO36" s="2"/>
      <c r="AP36" s="2"/>
      <c r="AQ36" s="2"/>
      <c r="AR36" s="28">
        <f t="shared" si="0"/>
        <v>1955</v>
      </c>
      <c r="AS36" s="28">
        <f t="shared" si="1"/>
        <v>1955</v>
      </c>
      <c r="AT36" s="25">
        <f>+AS36/AR36</f>
        <v>1</v>
      </c>
      <c r="AU36" s="97" t="s">
        <v>108</v>
      </c>
      <c r="AV36" s="73"/>
    </row>
    <row r="37" spans="2:48" ht="76.5">
      <c r="B37" s="79">
        <v>28</v>
      </c>
      <c r="C37" s="2" t="s">
        <v>206</v>
      </c>
      <c r="D37" s="7" t="s">
        <v>207</v>
      </c>
      <c r="E37" s="2" t="s">
        <v>208</v>
      </c>
      <c r="F37" s="9" t="s">
        <v>228</v>
      </c>
      <c r="G37" s="2" t="s">
        <v>229</v>
      </c>
      <c r="H37" s="2" t="s">
        <v>230</v>
      </c>
      <c r="I37" s="2" t="s">
        <v>53</v>
      </c>
      <c r="J37" s="2" t="s">
        <v>112</v>
      </c>
      <c r="K37" s="2" t="s">
        <v>55</v>
      </c>
      <c r="L37" s="2" t="s">
        <v>56</v>
      </c>
      <c r="M37" s="7" t="s">
        <v>231</v>
      </c>
      <c r="N37" s="7" t="s">
        <v>232</v>
      </c>
      <c r="O37" s="2"/>
      <c r="P37" s="2"/>
      <c r="Q37" s="6" t="s">
        <v>59</v>
      </c>
      <c r="R37" s="6" t="s">
        <v>60</v>
      </c>
      <c r="S37" s="88">
        <v>0</v>
      </c>
      <c r="T37" s="2"/>
      <c r="U37" s="2"/>
      <c r="V37" s="2"/>
      <c r="W37" s="2"/>
      <c r="X37" s="2">
        <v>89</v>
      </c>
      <c r="Y37" s="2">
        <v>0</v>
      </c>
      <c r="Z37" s="2"/>
      <c r="AA37" s="2"/>
      <c r="AB37" s="2"/>
      <c r="AC37" s="2"/>
      <c r="AD37" s="2"/>
      <c r="AE37" s="2"/>
      <c r="AF37" s="2"/>
      <c r="AG37" s="2"/>
      <c r="AH37" s="2"/>
      <c r="AI37" s="2"/>
      <c r="AJ37" s="2"/>
      <c r="AK37" s="2"/>
      <c r="AL37" s="2"/>
      <c r="AM37" s="2"/>
      <c r="AN37" s="2"/>
      <c r="AO37" s="2"/>
      <c r="AP37" s="2"/>
      <c r="AQ37" s="2"/>
      <c r="AR37" s="28">
        <f>+T37+V37+X37+Z37+AB37+AD37+AF37+AH37+AJ37+AL37+AN37+AP37</f>
        <v>89</v>
      </c>
      <c r="AS37" s="28">
        <f>+U37+W37+Y37+AA37+AC37+AE37+AG37+AI37+AK37+AM37+AO37+AQ37</f>
        <v>0</v>
      </c>
      <c r="AT37" s="25">
        <f>+AS37/AR37</f>
        <v>0</v>
      </c>
      <c r="AU37" s="97" t="s">
        <v>108</v>
      </c>
      <c r="AV37" s="73"/>
    </row>
    <row r="38" spans="2:48" ht="87" customHeight="1">
      <c r="B38" s="79">
        <v>29</v>
      </c>
      <c r="C38" s="2" t="s">
        <v>233</v>
      </c>
      <c r="D38" s="7" t="s">
        <v>234</v>
      </c>
      <c r="E38" s="2" t="s">
        <v>235</v>
      </c>
      <c r="F38" s="9" t="s">
        <v>236</v>
      </c>
      <c r="G38" s="2" t="s">
        <v>237</v>
      </c>
      <c r="H38" s="2" t="s">
        <v>238</v>
      </c>
      <c r="I38" s="2" t="s">
        <v>53</v>
      </c>
      <c r="J38" s="2" t="s">
        <v>54</v>
      </c>
      <c r="K38" s="2" t="s">
        <v>55</v>
      </c>
      <c r="L38" s="2" t="s">
        <v>56</v>
      </c>
      <c r="M38" s="7" t="s">
        <v>239</v>
      </c>
      <c r="N38" s="7" t="s">
        <v>240</v>
      </c>
      <c r="O38" s="2"/>
      <c r="P38" s="2"/>
      <c r="Q38" s="6" t="s">
        <v>241</v>
      </c>
      <c r="R38" s="6" t="s">
        <v>60</v>
      </c>
      <c r="S38" s="88">
        <v>0.1</v>
      </c>
      <c r="T38" s="2"/>
      <c r="U38" s="2"/>
      <c r="V38" s="2"/>
      <c r="W38" s="2"/>
      <c r="X38" s="2">
        <v>71946</v>
      </c>
      <c r="Y38" s="2">
        <v>185655</v>
      </c>
      <c r="Z38" s="2"/>
      <c r="AA38" s="2"/>
      <c r="AB38" s="2"/>
      <c r="AC38" s="2"/>
      <c r="AD38" s="2"/>
      <c r="AE38" s="2"/>
      <c r="AF38" s="2"/>
      <c r="AG38" s="2"/>
      <c r="AH38" s="2"/>
      <c r="AI38" s="2"/>
      <c r="AJ38" s="2"/>
      <c r="AK38" s="2"/>
      <c r="AL38" s="2"/>
      <c r="AM38" s="2"/>
      <c r="AN38" s="2"/>
      <c r="AO38" s="2"/>
      <c r="AP38" s="2"/>
      <c r="AQ38" s="2"/>
      <c r="AR38" s="28">
        <f t="shared" si="0"/>
        <v>71946</v>
      </c>
      <c r="AS38" s="28">
        <f t="shared" si="1"/>
        <v>185655</v>
      </c>
      <c r="AT38" s="100">
        <f>+(AS38/AR38)-1</f>
        <v>1.5804770244349928</v>
      </c>
      <c r="AU38" s="97" t="s">
        <v>108</v>
      </c>
      <c r="AV38" s="73"/>
    </row>
    <row r="39" spans="2:48" ht="87" customHeight="1">
      <c r="B39" s="79">
        <v>30</v>
      </c>
      <c r="C39" s="2" t="s">
        <v>233</v>
      </c>
      <c r="D39" s="7" t="s">
        <v>234</v>
      </c>
      <c r="E39" s="2" t="s">
        <v>235</v>
      </c>
      <c r="F39" s="9" t="s">
        <v>242</v>
      </c>
      <c r="G39" s="2" t="s">
        <v>243</v>
      </c>
      <c r="H39" s="2" t="s">
        <v>238</v>
      </c>
      <c r="I39" s="2" t="s">
        <v>53</v>
      </c>
      <c r="J39" s="2" t="s">
        <v>54</v>
      </c>
      <c r="K39" s="2" t="s">
        <v>55</v>
      </c>
      <c r="L39" s="2" t="s">
        <v>56</v>
      </c>
      <c r="M39" s="7" t="s">
        <v>244</v>
      </c>
      <c r="N39" s="7" t="s">
        <v>245</v>
      </c>
      <c r="O39" s="2"/>
      <c r="P39" s="2"/>
      <c r="Q39" s="6" t="s">
        <v>241</v>
      </c>
      <c r="R39" s="6" t="s">
        <v>60</v>
      </c>
      <c r="S39" s="88">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8">
        <f t="shared" si="0"/>
        <v>157468</v>
      </c>
      <c r="AS39" s="28">
        <f t="shared" si="1"/>
        <v>158377</v>
      </c>
      <c r="AT39" s="100">
        <f>+(AS39/AR39)-1</f>
        <v>5.772601417430856E-3</v>
      </c>
      <c r="AU39" s="27" t="s">
        <v>61</v>
      </c>
      <c r="AV39" s="73"/>
    </row>
    <row r="40" spans="2:48" ht="87" customHeight="1">
      <c r="B40" s="79">
        <v>31</v>
      </c>
      <c r="C40" s="2" t="s">
        <v>233</v>
      </c>
      <c r="D40" s="7" t="s">
        <v>234</v>
      </c>
      <c r="E40" s="2" t="s">
        <v>246</v>
      </c>
      <c r="F40" s="9" t="s">
        <v>247</v>
      </c>
      <c r="G40" s="2" t="s">
        <v>248</v>
      </c>
      <c r="H40" s="2" t="s">
        <v>238</v>
      </c>
      <c r="I40" s="2" t="s">
        <v>103</v>
      </c>
      <c r="J40" s="2" t="s">
        <v>104</v>
      </c>
      <c r="K40" s="2" t="s">
        <v>171</v>
      </c>
      <c r="L40" s="2" t="s">
        <v>56</v>
      </c>
      <c r="M40" s="7" t="s">
        <v>249</v>
      </c>
      <c r="N40" s="7" t="s">
        <v>250</v>
      </c>
      <c r="O40" s="2"/>
      <c r="P40" s="2"/>
      <c r="Q40" s="6" t="s">
        <v>251</v>
      </c>
      <c r="R40" s="6" t="s">
        <v>60</v>
      </c>
      <c r="S40" s="6" t="s">
        <v>252</v>
      </c>
      <c r="T40" s="2"/>
      <c r="U40" s="2"/>
      <c r="V40" s="2"/>
      <c r="W40" s="2"/>
      <c r="X40" s="2">
        <v>157</v>
      </c>
      <c r="Y40" s="2">
        <v>195</v>
      </c>
      <c r="Z40" s="2"/>
      <c r="AA40" s="2"/>
      <c r="AB40" s="2"/>
      <c r="AC40" s="2"/>
      <c r="AD40" s="2"/>
      <c r="AE40" s="2"/>
      <c r="AF40" s="2"/>
      <c r="AG40" s="2"/>
      <c r="AH40" s="2"/>
      <c r="AI40" s="2"/>
      <c r="AJ40" s="2"/>
      <c r="AK40" s="2"/>
      <c r="AL40" s="2"/>
      <c r="AM40" s="2"/>
      <c r="AN40" s="2"/>
      <c r="AO40" s="2"/>
      <c r="AP40" s="2"/>
      <c r="AQ40" s="2"/>
      <c r="AR40" s="28">
        <f t="shared" si="0"/>
        <v>157</v>
      </c>
      <c r="AS40" s="28">
        <f t="shared" si="1"/>
        <v>195</v>
      </c>
      <c r="AT40" s="103">
        <f>+AS40/AR40</f>
        <v>1.2420382165605095</v>
      </c>
      <c r="AU40" s="97" t="s">
        <v>108</v>
      </c>
      <c r="AV40" s="73"/>
    </row>
    <row r="41" spans="2:48" ht="102" customHeight="1">
      <c r="B41" s="79">
        <v>32</v>
      </c>
      <c r="C41" s="2" t="s">
        <v>253</v>
      </c>
      <c r="D41" s="7" t="s">
        <v>254</v>
      </c>
      <c r="E41" s="2" t="s">
        <v>255</v>
      </c>
      <c r="F41" s="9" t="s">
        <v>256</v>
      </c>
      <c r="G41" s="2" t="s">
        <v>257</v>
      </c>
      <c r="H41" s="2" t="s">
        <v>258</v>
      </c>
      <c r="I41" s="1" t="s">
        <v>53</v>
      </c>
      <c r="J41" s="1" t="s">
        <v>104</v>
      </c>
      <c r="K41" s="2" t="s">
        <v>55</v>
      </c>
      <c r="L41" s="2" t="s">
        <v>113</v>
      </c>
      <c r="M41" s="7" t="s">
        <v>259</v>
      </c>
      <c r="N41" s="7" t="s">
        <v>260</v>
      </c>
      <c r="O41" s="2"/>
      <c r="P41" s="2"/>
      <c r="Q41" s="72" t="s">
        <v>261</v>
      </c>
      <c r="R41" s="72" t="s">
        <v>60</v>
      </c>
      <c r="S41" s="89">
        <v>0.2</v>
      </c>
      <c r="T41" s="2">
        <v>50</v>
      </c>
      <c r="U41" s="2">
        <v>5</v>
      </c>
      <c r="V41" s="2">
        <v>50</v>
      </c>
      <c r="W41" s="2">
        <v>16</v>
      </c>
      <c r="X41" s="2">
        <v>50</v>
      </c>
      <c r="Y41" s="2">
        <v>8</v>
      </c>
      <c r="Z41" s="2"/>
      <c r="AA41" s="2"/>
      <c r="AB41" s="2"/>
      <c r="AC41" s="2"/>
      <c r="AD41" s="2"/>
      <c r="AE41" s="2"/>
      <c r="AF41" s="2"/>
      <c r="AG41" s="2"/>
      <c r="AH41" s="2"/>
      <c r="AI41" s="2"/>
      <c r="AJ41" s="2"/>
      <c r="AK41" s="2"/>
      <c r="AL41" s="2"/>
      <c r="AM41" s="2"/>
      <c r="AN41" s="2"/>
      <c r="AO41" s="2"/>
      <c r="AP41" s="2"/>
      <c r="AQ41" s="2"/>
      <c r="AR41" s="28">
        <f t="shared" si="0"/>
        <v>150</v>
      </c>
      <c r="AS41" s="28">
        <f t="shared" si="1"/>
        <v>29</v>
      </c>
      <c r="AT41" s="100">
        <f>+AS41/AR41</f>
        <v>0.19333333333333333</v>
      </c>
      <c r="AU41" s="97" t="s">
        <v>108</v>
      </c>
      <c r="AV41" s="77"/>
    </row>
    <row r="42" spans="2:48" ht="102" customHeight="1">
      <c r="B42" s="79">
        <v>33</v>
      </c>
      <c r="C42" s="2" t="s">
        <v>253</v>
      </c>
      <c r="D42" s="7" t="s">
        <v>254</v>
      </c>
      <c r="E42" s="2" t="s">
        <v>262</v>
      </c>
      <c r="F42" s="9" t="s">
        <v>263</v>
      </c>
      <c r="G42" s="2" t="s">
        <v>264</v>
      </c>
      <c r="H42" s="2" t="s">
        <v>258</v>
      </c>
      <c r="I42" s="2" t="s">
        <v>103</v>
      </c>
      <c r="J42" s="2" t="s">
        <v>104</v>
      </c>
      <c r="K42" s="2" t="s">
        <v>55</v>
      </c>
      <c r="L42" s="2" t="s">
        <v>113</v>
      </c>
      <c r="M42" s="7" t="s">
        <v>265</v>
      </c>
      <c r="N42" s="7" t="s">
        <v>266</v>
      </c>
      <c r="O42" s="2"/>
      <c r="P42" s="2"/>
      <c r="Q42" s="72" t="s">
        <v>261</v>
      </c>
      <c r="R42" s="72" t="s">
        <v>60</v>
      </c>
      <c r="S42" s="89" t="s">
        <v>267</v>
      </c>
      <c r="T42" s="2">
        <v>843824</v>
      </c>
      <c r="U42" s="2">
        <v>58819</v>
      </c>
      <c r="V42" s="2">
        <v>868229</v>
      </c>
      <c r="W42" s="2">
        <v>78432</v>
      </c>
      <c r="X42" s="2">
        <v>1698995</v>
      </c>
      <c r="Y42" s="2">
        <v>711646</v>
      </c>
      <c r="Z42" s="2"/>
      <c r="AA42" s="2"/>
      <c r="AB42" s="2"/>
      <c r="AC42" s="2"/>
      <c r="AD42" s="2"/>
      <c r="AE42" s="2"/>
      <c r="AF42" s="2"/>
      <c r="AG42" s="2"/>
      <c r="AH42" s="2"/>
      <c r="AI42" s="2"/>
      <c r="AJ42" s="2"/>
      <c r="AK42" s="2"/>
      <c r="AL42" s="2"/>
      <c r="AM42" s="2"/>
      <c r="AN42" s="2"/>
      <c r="AO42" s="2"/>
      <c r="AP42" s="2"/>
      <c r="AQ42" s="2"/>
      <c r="AR42" s="28">
        <f t="shared" si="0"/>
        <v>3411048</v>
      </c>
      <c r="AS42" s="28">
        <f t="shared" si="1"/>
        <v>848897</v>
      </c>
      <c r="AT42" s="100">
        <f>+AS42/AR42</f>
        <v>0.24886691714687098</v>
      </c>
      <c r="AU42" s="27" t="s">
        <v>61</v>
      </c>
      <c r="AV42" s="77"/>
    </row>
    <row r="43" spans="2:48" ht="102" customHeight="1">
      <c r="B43" s="79">
        <v>34</v>
      </c>
      <c r="C43" s="2" t="s">
        <v>253</v>
      </c>
      <c r="D43" s="7" t="s">
        <v>254</v>
      </c>
      <c r="E43" s="2" t="s">
        <v>268</v>
      </c>
      <c r="F43" s="9" t="s">
        <v>269</v>
      </c>
      <c r="G43" s="2" t="s">
        <v>270</v>
      </c>
      <c r="H43" s="2" t="s">
        <v>258</v>
      </c>
      <c r="I43" s="2" t="s">
        <v>103</v>
      </c>
      <c r="J43" s="2" t="s">
        <v>104</v>
      </c>
      <c r="K43" s="2" t="s">
        <v>55</v>
      </c>
      <c r="L43" s="2" t="s">
        <v>113</v>
      </c>
      <c r="M43" s="7" t="s">
        <v>271</v>
      </c>
      <c r="N43" s="7" t="s">
        <v>272</v>
      </c>
      <c r="O43" s="2"/>
      <c r="P43" s="2"/>
      <c r="Q43" s="72" t="s">
        <v>261</v>
      </c>
      <c r="R43" s="72" t="s">
        <v>60</v>
      </c>
      <c r="S43" s="89">
        <v>0.9</v>
      </c>
      <c r="T43" s="2">
        <v>547087</v>
      </c>
      <c r="U43" s="2">
        <v>413522</v>
      </c>
      <c r="V43" s="2">
        <v>547785</v>
      </c>
      <c r="W43" s="2">
        <v>394171</v>
      </c>
      <c r="X43" s="2">
        <v>569040</v>
      </c>
      <c r="Y43" s="2">
        <v>264846</v>
      </c>
      <c r="Z43" s="2"/>
      <c r="AA43" s="2"/>
      <c r="AB43" s="2"/>
      <c r="AC43" s="2"/>
      <c r="AD43" s="2"/>
      <c r="AE43" s="2"/>
      <c r="AF43" s="2"/>
      <c r="AG43" s="2"/>
      <c r="AH43" s="2"/>
      <c r="AI43" s="2"/>
      <c r="AJ43" s="2"/>
      <c r="AK43" s="2"/>
      <c r="AL43" s="2"/>
      <c r="AM43" s="2"/>
      <c r="AN43" s="2"/>
      <c r="AO43" s="2"/>
      <c r="AP43" s="2"/>
      <c r="AQ43" s="2"/>
      <c r="AR43" s="28">
        <f t="shared" si="0"/>
        <v>1663912</v>
      </c>
      <c r="AS43" s="28">
        <f t="shared" si="1"/>
        <v>1072539</v>
      </c>
      <c r="AT43" s="100">
        <f>+AS43/AR43</f>
        <v>0.64458877632951739</v>
      </c>
      <c r="AU43" s="27" t="s">
        <v>61</v>
      </c>
      <c r="AV43" s="77"/>
    </row>
    <row r="44" spans="2:48" ht="93.75" customHeight="1">
      <c r="B44" s="79">
        <v>35</v>
      </c>
      <c r="C44" s="2" t="s">
        <v>273</v>
      </c>
      <c r="D44" s="7" t="s">
        <v>274</v>
      </c>
      <c r="E44" s="2" t="s">
        <v>275</v>
      </c>
      <c r="F44" s="9" t="s">
        <v>276</v>
      </c>
      <c r="G44" s="2" t="s">
        <v>277</v>
      </c>
      <c r="H44" s="2" t="s">
        <v>278</v>
      </c>
      <c r="I44" s="2" t="s">
        <v>53</v>
      </c>
      <c r="J44" s="2" t="s">
        <v>104</v>
      </c>
      <c r="K44" s="2" t="s">
        <v>55</v>
      </c>
      <c r="L44" s="2" t="s">
        <v>56</v>
      </c>
      <c r="M44" s="7" t="s">
        <v>279</v>
      </c>
      <c r="N44" s="7" t="s">
        <v>280</v>
      </c>
      <c r="O44" s="2"/>
      <c r="P44" s="2"/>
      <c r="Q44" s="72" t="s">
        <v>261</v>
      </c>
      <c r="R44" s="72" t="s">
        <v>60</v>
      </c>
      <c r="S44" s="89">
        <v>1</v>
      </c>
      <c r="T44" s="2"/>
      <c r="U44" s="2"/>
      <c r="V44" s="2"/>
      <c r="W44" s="2"/>
      <c r="X44" s="2">
        <v>35</v>
      </c>
      <c r="Y44" s="2">
        <v>35</v>
      </c>
      <c r="Z44" s="2"/>
      <c r="AA44" s="2"/>
      <c r="AB44" s="2"/>
      <c r="AC44" s="2"/>
      <c r="AD44" s="2"/>
      <c r="AE44" s="2"/>
      <c r="AF44" s="2"/>
      <c r="AG44" s="2"/>
      <c r="AH44" s="2"/>
      <c r="AI44" s="2"/>
      <c r="AJ44" s="2"/>
      <c r="AK44" s="2"/>
      <c r="AL44" s="2"/>
      <c r="AM44" s="2"/>
      <c r="AN44" s="2"/>
      <c r="AO44" s="2"/>
      <c r="AP44" s="2"/>
      <c r="AQ44" s="2"/>
      <c r="AR44" s="28">
        <f t="shared" si="0"/>
        <v>35</v>
      </c>
      <c r="AS44" s="28">
        <f t="shared" si="1"/>
        <v>35</v>
      </c>
      <c r="AT44" s="25">
        <f>+AS44/AR44</f>
        <v>1</v>
      </c>
      <c r="AU44" s="97" t="s">
        <v>108</v>
      </c>
      <c r="AV44" s="73"/>
    </row>
    <row r="45" spans="2:48" ht="78.75" customHeight="1">
      <c r="B45" s="79">
        <v>36</v>
      </c>
      <c r="C45" s="2" t="s">
        <v>273</v>
      </c>
      <c r="D45" s="7" t="s">
        <v>274</v>
      </c>
      <c r="E45" s="7" t="s">
        <v>281</v>
      </c>
      <c r="F45" s="9" t="s">
        <v>282</v>
      </c>
      <c r="G45" s="2" t="s">
        <v>283</v>
      </c>
      <c r="H45" s="2" t="s">
        <v>278</v>
      </c>
      <c r="I45" s="2" t="s">
        <v>53</v>
      </c>
      <c r="J45" s="2" t="s">
        <v>54</v>
      </c>
      <c r="K45" s="2" t="s">
        <v>55</v>
      </c>
      <c r="L45" s="2" t="s">
        <v>56</v>
      </c>
      <c r="M45" s="7" t="s">
        <v>284</v>
      </c>
      <c r="N45" s="7" t="s">
        <v>285</v>
      </c>
      <c r="O45" s="2"/>
      <c r="P45" s="2"/>
      <c r="Q45" s="72" t="s">
        <v>261</v>
      </c>
      <c r="R45" s="72" t="s">
        <v>60</v>
      </c>
      <c r="S45" s="89">
        <v>1</v>
      </c>
      <c r="T45" s="2"/>
      <c r="U45" s="2"/>
      <c r="V45" s="2"/>
      <c r="W45" s="2"/>
      <c r="X45" s="2">
        <v>21</v>
      </c>
      <c r="Y45" s="2">
        <v>21</v>
      </c>
      <c r="Z45" s="2"/>
      <c r="AA45" s="2"/>
      <c r="AB45" s="2"/>
      <c r="AC45" s="2"/>
      <c r="AD45" s="2"/>
      <c r="AE45" s="2"/>
      <c r="AF45" s="2"/>
      <c r="AG45" s="2"/>
      <c r="AH45" s="2"/>
      <c r="AI45" s="2"/>
      <c r="AJ45" s="2"/>
      <c r="AK45" s="2"/>
      <c r="AL45" s="2"/>
      <c r="AM45" s="2"/>
      <c r="AN45" s="2"/>
      <c r="AO45" s="2"/>
      <c r="AP45" s="2"/>
      <c r="AQ45" s="2"/>
      <c r="AR45" s="28">
        <f t="shared" si="0"/>
        <v>21</v>
      </c>
      <c r="AS45" s="28">
        <f t="shared" si="1"/>
        <v>21</v>
      </c>
      <c r="AT45" s="25">
        <f t="shared" ref="AT45:AT52" si="4">+AS45/AR45</f>
        <v>1</v>
      </c>
      <c r="AU45" s="97" t="s">
        <v>108</v>
      </c>
      <c r="AV45" s="73"/>
    </row>
    <row r="46" spans="2:48" ht="93.75" customHeight="1">
      <c r="B46" s="79">
        <v>37</v>
      </c>
      <c r="C46" s="2" t="s">
        <v>273</v>
      </c>
      <c r="D46" s="7" t="s">
        <v>274</v>
      </c>
      <c r="E46" s="7" t="s">
        <v>281</v>
      </c>
      <c r="F46" s="9" t="s">
        <v>286</v>
      </c>
      <c r="G46" s="2" t="s">
        <v>287</v>
      </c>
      <c r="H46" s="2" t="s">
        <v>278</v>
      </c>
      <c r="I46" s="2" t="s">
        <v>53</v>
      </c>
      <c r="J46" s="2" t="s">
        <v>104</v>
      </c>
      <c r="K46" s="2" t="s">
        <v>288</v>
      </c>
      <c r="L46" s="2" t="s">
        <v>56</v>
      </c>
      <c r="M46" s="7" t="s">
        <v>289</v>
      </c>
      <c r="N46" s="7" t="s">
        <v>290</v>
      </c>
      <c r="O46" s="2"/>
      <c r="P46" s="2"/>
      <c r="Q46" s="72" t="s">
        <v>261</v>
      </c>
      <c r="R46" s="72" t="s">
        <v>60</v>
      </c>
      <c r="S46" s="89">
        <v>1</v>
      </c>
      <c r="T46" s="2"/>
      <c r="U46" s="2"/>
      <c r="V46" s="2"/>
      <c r="W46" s="2"/>
      <c r="X46" s="2">
        <v>1376</v>
      </c>
      <c r="Y46" s="2">
        <v>1376</v>
      </c>
      <c r="Z46" s="2"/>
      <c r="AA46" s="2"/>
      <c r="AB46" s="2"/>
      <c r="AC46" s="2"/>
      <c r="AD46" s="2"/>
      <c r="AE46" s="2"/>
      <c r="AF46" s="2"/>
      <c r="AG46" s="2"/>
      <c r="AH46" s="2"/>
      <c r="AI46" s="2"/>
      <c r="AJ46" s="2"/>
      <c r="AK46" s="2"/>
      <c r="AL46" s="2"/>
      <c r="AM46" s="2"/>
      <c r="AN46" s="2"/>
      <c r="AO46" s="2"/>
      <c r="AP46" s="2"/>
      <c r="AQ46" s="2"/>
      <c r="AR46" s="28">
        <f t="shared" si="0"/>
        <v>1376</v>
      </c>
      <c r="AS46" s="28">
        <f t="shared" si="1"/>
        <v>1376</v>
      </c>
      <c r="AT46" s="25">
        <f t="shared" si="4"/>
        <v>1</v>
      </c>
      <c r="AU46" s="97" t="s">
        <v>108</v>
      </c>
      <c r="AV46" s="73"/>
    </row>
    <row r="47" spans="2:48" ht="93.75" customHeight="1">
      <c r="B47" s="79">
        <v>38</v>
      </c>
      <c r="C47" s="2" t="s">
        <v>273</v>
      </c>
      <c r="D47" s="7" t="s">
        <v>274</v>
      </c>
      <c r="E47" s="7" t="s">
        <v>281</v>
      </c>
      <c r="F47" s="9" t="s">
        <v>291</v>
      </c>
      <c r="G47" s="2" t="s">
        <v>292</v>
      </c>
      <c r="H47" s="2" t="s">
        <v>278</v>
      </c>
      <c r="I47" s="2" t="s">
        <v>53</v>
      </c>
      <c r="J47" s="2" t="s">
        <v>104</v>
      </c>
      <c r="K47" s="2" t="s">
        <v>55</v>
      </c>
      <c r="L47" s="2" t="s">
        <v>56</v>
      </c>
      <c r="M47" s="7" t="s">
        <v>293</v>
      </c>
      <c r="N47" s="7" t="s">
        <v>294</v>
      </c>
      <c r="O47" s="2"/>
      <c r="P47" s="2"/>
      <c r="Q47" s="72" t="s">
        <v>261</v>
      </c>
      <c r="R47" s="72" t="s">
        <v>60</v>
      </c>
      <c r="S47" s="89">
        <v>1</v>
      </c>
      <c r="T47" s="2"/>
      <c r="U47" s="2"/>
      <c r="V47" s="2"/>
      <c r="W47" s="2"/>
      <c r="X47" s="2">
        <v>14565</v>
      </c>
      <c r="Y47" s="2">
        <v>14565</v>
      </c>
      <c r="Z47" s="2"/>
      <c r="AA47" s="2"/>
      <c r="AB47" s="2"/>
      <c r="AC47" s="2"/>
      <c r="AD47" s="2"/>
      <c r="AE47" s="2"/>
      <c r="AF47" s="2"/>
      <c r="AG47" s="2"/>
      <c r="AH47" s="2"/>
      <c r="AI47" s="2"/>
      <c r="AJ47" s="2"/>
      <c r="AK47" s="2"/>
      <c r="AL47" s="2"/>
      <c r="AM47" s="2"/>
      <c r="AN47" s="2"/>
      <c r="AO47" s="2"/>
      <c r="AP47" s="2"/>
      <c r="AQ47" s="2"/>
      <c r="AR47" s="28">
        <f t="shared" si="0"/>
        <v>14565</v>
      </c>
      <c r="AS47" s="28">
        <f t="shared" si="1"/>
        <v>14565</v>
      </c>
      <c r="AT47" s="25">
        <f t="shared" si="4"/>
        <v>1</v>
      </c>
      <c r="AU47" s="97" t="s">
        <v>108</v>
      </c>
      <c r="AV47" s="77"/>
    </row>
    <row r="48" spans="2:48" ht="93.75" customHeight="1">
      <c r="B48" s="79">
        <v>39</v>
      </c>
      <c r="C48" s="2" t="s">
        <v>273</v>
      </c>
      <c r="D48" s="7" t="s">
        <v>274</v>
      </c>
      <c r="E48" s="7" t="s">
        <v>281</v>
      </c>
      <c r="F48" s="9" t="s">
        <v>295</v>
      </c>
      <c r="G48" s="2" t="s">
        <v>296</v>
      </c>
      <c r="H48" s="2" t="s">
        <v>278</v>
      </c>
      <c r="I48" s="2" t="s">
        <v>53</v>
      </c>
      <c r="J48" s="2" t="s">
        <v>54</v>
      </c>
      <c r="K48" s="2" t="s">
        <v>55</v>
      </c>
      <c r="L48" s="2" t="s">
        <v>56</v>
      </c>
      <c r="M48" s="7" t="s">
        <v>297</v>
      </c>
      <c r="N48" s="7" t="s">
        <v>298</v>
      </c>
      <c r="O48" s="2"/>
      <c r="P48" s="2"/>
      <c r="Q48" s="72" t="s">
        <v>261</v>
      </c>
      <c r="R48" s="72" t="s">
        <v>60</v>
      </c>
      <c r="S48" s="89">
        <v>1</v>
      </c>
      <c r="T48" s="2"/>
      <c r="U48" s="2"/>
      <c r="V48" s="2"/>
      <c r="W48" s="2"/>
      <c r="X48" s="2">
        <v>1</v>
      </c>
      <c r="Y48" s="2">
        <v>1</v>
      </c>
      <c r="Z48" s="2"/>
      <c r="AA48" s="2"/>
      <c r="AB48" s="2"/>
      <c r="AC48" s="2"/>
      <c r="AD48" s="2"/>
      <c r="AE48" s="2"/>
      <c r="AF48" s="2"/>
      <c r="AG48" s="2"/>
      <c r="AH48" s="2"/>
      <c r="AI48" s="2"/>
      <c r="AJ48" s="2"/>
      <c r="AK48" s="2"/>
      <c r="AL48" s="2"/>
      <c r="AM48" s="2"/>
      <c r="AN48" s="2"/>
      <c r="AO48" s="2"/>
      <c r="AP48" s="2"/>
      <c r="AQ48" s="2"/>
      <c r="AR48" s="28">
        <f t="shared" si="0"/>
        <v>1</v>
      </c>
      <c r="AS48" s="28">
        <f t="shared" si="1"/>
        <v>1</v>
      </c>
      <c r="AT48" s="25">
        <f t="shared" si="4"/>
        <v>1</v>
      </c>
      <c r="AU48" s="97" t="s">
        <v>108</v>
      </c>
      <c r="AV48" s="73"/>
    </row>
    <row r="49" spans="2:48" ht="93.75" customHeight="1">
      <c r="B49" s="79">
        <v>40</v>
      </c>
      <c r="C49" s="2" t="s">
        <v>273</v>
      </c>
      <c r="D49" s="7" t="s">
        <v>274</v>
      </c>
      <c r="E49" s="7" t="s">
        <v>274</v>
      </c>
      <c r="F49" s="9" t="s">
        <v>299</v>
      </c>
      <c r="G49" s="2" t="s">
        <v>300</v>
      </c>
      <c r="H49" s="2" t="s">
        <v>278</v>
      </c>
      <c r="I49" s="2" t="s">
        <v>53</v>
      </c>
      <c r="J49" s="2" t="s">
        <v>104</v>
      </c>
      <c r="K49" s="2" t="s">
        <v>55</v>
      </c>
      <c r="L49" s="2" t="s">
        <v>301</v>
      </c>
      <c r="M49" s="7" t="s">
        <v>302</v>
      </c>
      <c r="N49" s="7" t="s">
        <v>303</v>
      </c>
      <c r="O49" s="2"/>
      <c r="P49" s="2"/>
      <c r="Q49" s="72" t="s">
        <v>261</v>
      </c>
      <c r="R49" s="72" t="s">
        <v>60</v>
      </c>
      <c r="S49" s="89">
        <v>1</v>
      </c>
      <c r="T49" s="2"/>
      <c r="U49" s="2"/>
      <c r="V49" s="2"/>
      <c r="W49" s="2"/>
      <c r="X49" s="2">
        <v>50</v>
      </c>
      <c r="Y49" s="2">
        <v>50</v>
      </c>
      <c r="Z49" s="2"/>
      <c r="AA49" s="2"/>
      <c r="AB49" s="2"/>
      <c r="AC49" s="2"/>
      <c r="AD49" s="2"/>
      <c r="AE49" s="2"/>
      <c r="AF49" s="2"/>
      <c r="AG49" s="2"/>
      <c r="AH49" s="2"/>
      <c r="AI49" s="2"/>
      <c r="AJ49" s="2"/>
      <c r="AK49" s="2"/>
      <c r="AL49" s="2"/>
      <c r="AM49" s="2"/>
      <c r="AN49" s="2"/>
      <c r="AO49" s="2"/>
      <c r="AP49" s="2"/>
      <c r="AQ49" s="2"/>
      <c r="AR49" s="28">
        <f t="shared" si="0"/>
        <v>50</v>
      </c>
      <c r="AS49" s="28">
        <f t="shared" si="1"/>
        <v>50</v>
      </c>
      <c r="AT49" s="25">
        <f t="shared" si="4"/>
        <v>1</v>
      </c>
      <c r="AU49" s="97" t="s">
        <v>108</v>
      </c>
      <c r="AV49" s="73"/>
    </row>
    <row r="50" spans="2:48" ht="93.75" customHeight="1">
      <c r="B50" s="79">
        <v>41</v>
      </c>
      <c r="C50" s="2" t="s">
        <v>273</v>
      </c>
      <c r="D50" s="7" t="s">
        <v>274</v>
      </c>
      <c r="E50" s="7" t="s">
        <v>281</v>
      </c>
      <c r="F50" s="9" t="s">
        <v>304</v>
      </c>
      <c r="G50" s="2" t="s">
        <v>305</v>
      </c>
      <c r="H50" s="2" t="s">
        <v>278</v>
      </c>
      <c r="I50" s="2" t="s">
        <v>53</v>
      </c>
      <c r="J50" s="2" t="s">
        <v>54</v>
      </c>
      <c r="K50" s="2" t="s">
        <v>55</v>
      </c>
      <c r="L50" s="2" t="s">
        <v>301</v>
      </c>
      <c r="M50" s="7" t="s">
        <v>306</v>
      </c>
      <c r="N50" s="7" t="s">
        <v>307</v>
      </c>
      <c r="O50" s="2"/>
      <c r="P50" s="2"/>
      <c r="Q50" s="72" t="s">
        <v>261</v>
      </c>
      <c r="R50" s="72" t="s">
        <v>60</v>
      </c>
      <c r="S50" s="89">
        <v>0</v>
      </c>
      <c r="T50" s="2"/>
      <c r="U50" s="2"/>
      <c r="V50" s="2"/>
      <c r="W50" s="2"/>
      <c r="X50" s="2">
        <v>0</v>
      </c>
      <c r="Y50" s="2">
        <v>0</v>
      </c>
      <c r="Z50" s="2"/>
      <c r="AA50" s="2"/>
      <c r="AB50" s="2"/>
      <c r="AC50" s="2"/>
      <c r="AD50" s="2"/>
      <c r="AE50" s="2"/>
      <c r="AF50" s="2"/>
      <c r="AG50" s="2"/>
      <c r="AH50" s="2"/>
      <c r="AI50" s="2"/>
      <c r="AJ50" s="2"/>
      <c r="AK50" s="2"/>
      <c r="AL50" s="2"/>
      <c r="AM50" s="2"/>
      <c r="AN50" s="2"/>
      <c r="AO50" s="2"/>
      <c r="AP50" s="2"/>
      <c r="AQ50" s="2"/>
      <c r="AR50" s="28">
        <f t="shared" si="0"/>
        <v>0</v>
      </c>
      <c r="AS50" s="28">
        <f t="shared" si="1"/>
        <v>0</v>
      </c>
      <c r="AT50" s="25" t="e">
        <f t="shared" si="4"/>
        <v>#DIV/0!</v>
      </c>
      <c r="AU50" s="5"/>
      <c r="AV50" s="73" t="s">
        <v>308</v>
      </c>
    </row>
    <row r="51" spans="2:48" ht="108" customHeight="1">
      <c r="B51" s="79">
        <v>42</v>
      </c>
      <c r="C51" s="2" t="s">
        <v>273</v>
      </c>
      <c r="D51" s="7" t="s">
        <v>274</v>
      </c>
      <c r="E51" s="7" t="s">
        <v>281</v>
      </c>
      <c r="F51" s="9" t="s">
        <v>309</v>
      </c>
      <c r="G51" s="2" t="s">
        <v>310</v>
      </c>
      <c r="H51" s="2" t="s">
        <v>278</v>
      </c>
      <c r="I51" s="2" t="s">
        <v>53</v>
      </c>
      <c r="J51" s="2" t="s">
        <v>54</v>
      </c>
      <c r="K51" s="2" t="s">
        <v>55</v>
      </c>
      <c r="L51" s="2" t="s">
        <v>301</v>
      </c>
      <c r="M51" s="7" t="s">
        <v>306</v>
      </c>
      <c r="N51" s="7" t="s">
        <v>298</v>
      </c>
      <c r="O51" s="2"/>
      <c r="P51" s="2"/>
      <c r="Q51" s="72" t="s">
        <v>261</v>
      </c>
      <c r="R51" s="72" t="s">
        <v>60</v>
      </c>
      <c r="S51" s="89">
        <v>1</v>
      </c>
      <c r="T51" s="2"/>
      <c r="U51" s="2"/>
      <c r="V51" s="2"/>
      <c r="W51" s="2"/>
      <c r="X51" s="2">
        <v>3</v>
      </c>
      <c r="Y51" s="2">
        <v>3</v>
      </c>
      <c r="Z51" s="2"/>
      <c r="AA51" s="2"/>
      <c r="AB51" s="2"/>
      <c r="AC51" s="2"/>
      <c r="AD51" s="2"/>
      <c r="AE51" s="2"/>
      <c r="AF51" s="2"/>
      <c r="AG51" s="2"/>
      <c r="AH51" s="2"/>
      <c r="AI51" s="2"/>
      <c r="AJ51" s="2"/>
      <c r="AK51" s="2"/>
      <c r="AL51" s="2"/>
      <c r="AM51" s="2"/>
      <c r="AN51" s="2"/>
      <c r="AO51" s="2"/>
      <c r="AP51" s="2"/>
      <c r="AQ51" s="2"/>
      <c r="AR51" s="28">
        <f t="shared" si="0"/>
        <v>3</v>
      </c>
      <c r="AS51" s="28">
        <f t="shared" si="1"/>
        <v>3</v>
      </c>
      <c r="AT51" s="25">
        <f t="shared" si="4"/>
        <v>1</v>
      </c>
      <c r="AU51" s="97" t="s">
        <v>108</v>
      </c>
      <c r="AV51" s="73"/>
    </row>
    <row r="52" spans="2:48" ht="112.5" customHeight="1">
      <c r="B52" s="79">
        <v>43</v>
      </c>
      <c r="C52" s="2" t="s">
        <v>273</v>
      </c>
      <c r="D52" s="7" t="s">
        <v>274</v>
      </c>
      <c r="E52" s="2" t="s">
        <v>281</v>
      </c>
      <c r="F52" s="9" t="s">
        <v>311</v>
      </c>
      <c r="G52" s="2" t="s">
        <v>312</v>
      </c>
      <c r="H52" s="2" t="s">
        <v>278</v>
      </c>
      <c r="I52" s="2" t="s">
        <v>53</v>
      </c>
      <c r="J52" s="2" t="s">
        <v>54</v>
      </c>
      <c r="K52" s="2" t="s">
        <v>55</v>
      </c>
      <c r="L52" s="2" t="s">
        <v>301</v>
      </c>
      <c r="M52" s="7" t="s">
        <v>313</v>
      </c>
      <c r="N52" s="7" t="s">
        <v>314</v>
      </c>
      <c r="O52" s="2"/>
      <c r="P52" s="2"/>
      <c r="Q52" s="72" t="s">
        <v>261</v>
      </c>
      <c r="R52" s="72" t="s">
        <v>60</v>
      </c>
      <c r="S52" s="89">
        <v>1</v>
      </c>
      <c r="T52" s="2"/>
      <c r="U52" s="2"/>
      <c r="V52" s="2"/>
      <c r="W52" s="2"/>
      <c r="X52" s="2">
        <v>1</v>
      </c>
      <c r="Y52" s="2">
        <v>1</v>
      </c>
      <c r="Z52" s="2"/>
      <c r="AA52" s="2"/>
      <c r="AB52" s="2"/>
      <c r="AC52" s="2"/>
      <c r="AD52" s="2"/>
      <c r="AE52" s="2"/>
      <c r="AF52" s="2"/>
      <c r="AG52" s="2"/>
      <c r="AH52" s="2"/>
      <c r="AI52" s="2"/>
      <c r="AJ52" s="2"/>
      <c r="AK52" s="2"/>
      <c r="AL52" s="2"/>
      <c r="AM52" s="2"/>
      <c r="AN52" s="2"/>
      <c r="AO52" s="2"/>
      <c r="AP52" s="2"/>
      <c r="AQ52" s="2"/>
      <c r="AR52" s="28">
        <f t="shared" si="0"/>
        <v>1</v>
      </c>
      <c r="AS52" s="28">
        <f t="shared" si="1"/>
        <v>1</v>
      </c>
      <c r="AT52" s="25">
        <f t="shared" si="4"/>
        <v>1</v>
      </c>
      <c r="AU52" s="97" t="s">
        <v>108</v>
      </c>
      <c r="AV52" s="73"/>
    </row>
    <row r="53" spans="2:48" ht="153">
      <c r="B53" s="79">
        <v>44</v>
      </c>
      <c r="C53" s="2" t="s">
        <v>315</v>
      </c>
      <c r="D53" s="7" t="s">
        <v>316</v>
      </c>
      <c r="E53" s="2" t="s">
        <v>317</v>
      </c>
      <c r="F53" s="9" t="s">
        <v>318</v>
      </c>
      <c r="G53" s="2" t="s">
        <v>319</v>
      </c>
      <c r="H53" s="2" t="s">
        <v>320</v>
      </c>
      <c r="I53" s="2" t="s">
        <v>53</v>
      </c>
      <c r="J53" s="2" t="s">
        <v>321</v>
      </c>
      <c r="K53" s="2" t="s">
        <v>55</v>
      </c>
      <c r="L53" s="2" t="s">
        <v>301</v>
      </c>
      <c r="M53" s="7" t="s">
        <v>322</v>
      </c>
      <c r="N53" s="7" t="s">
        <v>323</v>
      </c>
      <c r="O53" s="2"/>
      <c r="P53" s="2"/>
      <c r="Q53" s="72" t="s">
        <v>261</v>
      </c>
      <c r="R53" s="72" t="s">
        <v>60</v>
      </c>
      <c r="S53" s="89">
        <v>1</v>
      </c>
      <c r="T53" s="2"/>
      <c r="U53" s="2"/>
      <c r="V53" s="2"/>
      <c r="W53" s="2"/>
      <c r="X53" s="104">
        <v>293</v>
      </c>
      <c r="Y53" s="105">
        <v>274.67779999999999</v>
      </c>
      <c r="Z53" s="2"/>
      <c r="AA53" s="2"/>
      <c r="AB53" s="2"/>
      <c r="AC53" s="2"/>
      <c r="AD53" s="2"/>
      <c r="AE53" s="2"/>
      <c r="AF53" s="2"/>
      <c r="AG53" s="2"/>
      <c r="AH53" s="2"/>
      <c r="AI53" s="2"/>
      <c r="AJ53" s="2"/>
      <c r="AK53" s="2"/>
      <c r="AL53" s="2"/>
      <c r="AM53" s="2"/>
      <c r="AN53" s="2"/>
      <c r="AO53" s="2"/>
      <c r="AP53" s="2"/>
      <c r="AQ53" s="2"/>
      <c r="AR53" s="104">
        <f t="shared" si="0"/>
        <v>293</v>
      </c>
      <c r="AS53" s="26">
        <f t="shared" si="1"/>
        <v>274.67779999999999</v>
      </c>
      <c r="AT53" s="25">
        <f t="shared" ref="AT53:AT64" si="5">+AS53/AR53</f>
        <v>0.93746689419795215</v>
      </c>
      <c r="AU53" s="97" t="s">
        <v>108</v>
      </c>
      <c r="AV53" s="77"/>
    </row>
    <row r="54" spans="2:48" ht="98.25" customHeight="1">
      <c r="B54" s="79">
        <v>45</v>
      </c>
      <c r="C54" s="2" t="s">
        <v>324</v>
      </c>
      <c r="D54" s="7" t="s">
        <v>325</v>
      </c>
      <c r="E54" s="2" t="s">
        <v>326</v>
      </c>
      <c r="F54" s="9" t="s">
        <v>327</v>
      </c>
      <c r="G54" s="2" t="s">
        <v>328</v>
      </c>
      <c r="H54" s="2" t="s">
        <v>329</v>
      </c>
      <c r="I54" s="2" t="s">
        <v>53</v>
      </c>
      <c r="J54" s="2" t="s">
        <v>104</v>
      </c>
      <c r="K54" s="2" t="s">
        <v>55</v>
      </c>
      <c r="L54" s="2" t="s">
        <v>183</v>
      </c>
      <c r="M54" s="7" t="s">
        <v>330</v>
      </c>
      <c r="N54" s="7" t="s">
        <v>331</v>
      </c>
      <c r="O54" s="2"/>
      <c r="P54" s="2"/>
      <c r="Q54" s="72" t="s">
        <v>261</v>
      </c>
      <c r="R54" s="72" t="s">
        <v>332</v>
      </c>
      <c r="S54" s="72"/>
      <c r="T54" s="2"/>
      <c r="U54" s="2"/>
      <c r="V54" s="2"/>
      <c r="W54" s="2"/>
      <c r="X54" s="2"/>
      <c r="Y54" s="2"/>
      <c r="Z54" s="2"/>
      <c r="AA54" s="2"/>
      <c r="AB54" s="2"/>
      <c r="AC54" s="2"/>
      <c r="AD54" s="2"/>
      <c r="AE54" s="2"/>
      <c r="AF54" s="2"/>
      <c r="AG54" s="2"/>
      <c r="AH54" s="2"/>
      <c r="AI54" s="2"/>
      <c r="AJ54" s="2"/>
      <c r="AK54" s="2"/>
      <c r="AL54" s="2"/>
      <c r="AM54" s="2"/>
      <c r="AN54" s="2"/>
      <c r="AO54" s="2"/>
      <c r="AP54" s="2"/>
      <c r="AQ54" s="2"/>
      <c r="AR54" s="28">
        <f t="shared" si="0"/>
        <v>0</v>
      </c>
      <c r="AS54" s="28">
        <f t="shared" si="1"/>
        <v>0</v>
      </c>
      <c r="AT54" s="25" t="e">
        <f t="shared" si="5"/>
        <v>#DIV/0!</v>
      </c>
      <c r="AU54" s="5"/>
      <c r="AV54" s="73" t="s">
        <v>333</v>
      </c>
    </row>
    <row r="55" spans="2:48" ht="103.5" customHeight="1">
      <c r="B55" s="79">
        <v>46</v>
      </c>
      <c r="C55" s="2" t="s">
        <v>324</v>
      </c>
      <c r="D55" s="7" t="s">
        <v>325</v>
      </c>
      <c r="E55" s="2" t="s">
        <v>334</v>
      </c>
      <c r="F55" s="9" t="s">
        <v>335</v>
      </c>
      <c r="G55" s="2" t="s">
        <v>336</v>
      </c>
      <c r="H55" s="2" t="s">
        <v>337</v>
      </c>
      <c r="I55" s="2" t="s">
        <v>53</v>
      </c>
      <c r="J55" s="2" t="s">
        <v>104</v>
      </c>
      <c r="K55" s="2" t="s">
        <v>55</v>
      </c>
      <c r="L55" s="2" t="s">
        <v>113</v>
      </c>
      <c r="M55" s="7" t="s">
        <v>338</v>
      </c>
      <c r="N55" s="7" t="s">
        <v>339</v>
      </c>
      <c r="O55" s="2"/>
      <c r="P55" s="2"/>
      <c r="Q55" s="72" t="s">
        <v>261</v>
      </c>
      <c r="R55" s="72" t="s">
        <v>60</v>
      </c>
      <c r="S55" s="89">
        <v>1</v>
      </c>
      <c r="T55" s="2">
        <v>1927</v>
      </c>
      <c r="U55" s="2">
        <v>1815</v>
      </c>
      <c r="V55" s="2">
        <v>2784</v>
      </c>
      <c r="W55" s="2">
        <v>2367</v>
      </c>
      <c r="X55" s="2">
        <v>2493</v>
      </c>
      <c r="Y55" s="2">
        <v>2104</v>
      </c>
      <c r="Z55" s="2"/>
      <c r="AA55" s="2"/>
      <c r="AB55" s="2"/>
      <c r="AC55" s="2"/>
      <c r="AD55" s="2"/>
      <c r="AE55" s="2"/>
      <c r="AF55" s="2"/>
      <c r="AG55" s="2"/>
      <c r="AH55" s="2"/>
      <c r="AI55" s="2"/>
      <c r="AJ55" s="2"/>
      <c r="AK55" s="2"/>
      <c r="AL55" s="2"/>
      <c r="AM55" s="2"/>
      <c r="AN55" s="2"/>
      <c r="AO55" s="2"/>
      <c r="AP55" s="2"/>
      <c r="AQ55" s="2"/>
      <c r="AR55" s="28">
        <f t="shared" ref="AR55:AS58" si="6">+T55+V55+X55+Z55+AB55+AD55+AF55+AH55+AJ55+AL55+AN55+AP55</f>
        <v>7204</v>
      </c>
      <c r="AS55" s="28">
        <f t="shared" si="6"/>
        <v>6286</v>
      </c>
      <c r="AT55" s="25">
        <f t="shared" si="5"/>
        <v>0.87257079400333148</v>
      </c>
      <c r="AU55" s="97" t="s">
        <v>108</v>
      </c>
      <c r="AV55" s="73"/>
    </row>
    <row r="56" spans="2:48" ht="98.25" customHeight="1">
      <c r="B56" s="79">
        <v>47</v>
      </c>
      <c r="C56" s="2" t="s">
        <v>324</v>
      </c>
      <c r="D56" s="7" t="s">
        <v>325</v>
      </c>
      <c r="E56" s="2" t="s">
        <v>334</v>
      </c>
      <c r="F56" s="9" t="s">
        <v>340</v>
      </c>
      <c r="G56" s="2" t="s">
        <v>341</v>
      </c>
      <c r="H56" s="2" t="s">
        <v>337</v>
      </c>
      <c r="I56" s="2" t="s">
        <v>53</v>
      </c>
      <c r="J56" s="2" t="s">
        <v>104</v>
      </c>
      <c r="K56" s="2" t="s">
        <v>55</v>
      </c>
      <c r="L56" s="2" t="s">
        <v>113</v>
      </c>
      <c r="M56" s="7" t="s">
        <v>342</v>
      </c>
      <c r="N56" s="7" t="s">
        <v>343</v>
      </c>
      <c r="O56" s="2"/>
      <c r="P56" s="2"/>
      <c r="Q56" s="72" t="s">
        <v>261</v>
      </c>
      <c r="R56" s="72" t="s">
        <v>60</v>
      </c>
      <c r="S56" s="89">
        <v>1</v>
      </c>
      <c r="T56" s="2">
        <v>1927</v>
      </c>
      <c r="U56" s="2">
        <v>1923</v>
      </c>
      <c r="V56" s="2">
        <v>92</v>
      </c>
      <c r="W56" s="2">
        <v>81</v>
      </c>
      <c r="X56" s="2">
        <v>73</v>
      </c>
      <c r="Y56" s="2">
        <v>55</v>
      </c>
      <c r="Z56" s="2"/>
      <c r="AA56" s="2"/>
      <c r="AB56" s="2"/>
      <c r="AC56" s="2"/>
      <c r="AD56" s="2"/>
      <c r="AE56" s="2"/>
      <c r="AF56" s="2"/>
      <c r="AG56" s="2"/>
      <c r="AH56" s="2"/>
      <c r="AI56" s="2"/>
      <c r="AJ56" s="2"/>
      <c r="AK56" s="2"/>
      <c r="AL56" s="2"/>
      <c r="AM56" s="2"/>
      <c r="AN56" s="2"/>
      <c r="AO56" s="2"/>
      <c r="AP56" s="2"/>
      <c r="AQ56" s="2"/>
      <c r="AR56" s="28">
        <f t="shared" si="6"/>
        <v>2092</v>
      </c>
      <c r="AS56" s="28">
        <f t="shared" si="6"/>
        <v>2059</v>
      </c>
      <c r="AT56" s="25">
        <f t="shared" si="5"/>
        <v>0.98422562141491399</v>
      </c>
      <c r="AU56" s="97" t="s">
        <v>108</v>
      </c>
      <c r="AV56" s="73"/>
    </row>
    <row r="57" spans="2:48" ht="98.25" customHeight="1">
      <c r="B57" s="79">
        <v>48</v>
      </c>
      <c r="C57" s="2" t="s">
        <v>324</v>
      </c>
      <c r="D57" s="7" t="s">
        <v>325</v>
      </c>
      <c r="E57" s="2" t="s">
        <v>344</v>
      </c>
      <c r="F57" s="9" t="s">
        <v>345</v>
      </c>
      <c r="G57" s="2" t="s">
        <v>346</v>
      </c>
      <c r="H57" s="2" t="s">
        <v>337</v>
      </c>
      <c r="I57" s="2" t="s">
        <v>53</v>
      </c>
      <c r="J57" s="2" t="s">
        <v>104</v>
      </c>
      <c r="K57" s="2" t="s">
        <v>55</v>
      </c>
      <c r="L57" s="2" t="s">
        <v>113</v>
      </c>
      <c r="M57" s="7" t="s">
        <v>347</v>
      </c>
      <c r="N57" s="7" t="s">
        <v>348</v>
      </c>
      <c r="O57" s="2"/>
      <c r="P57" s="2"/>
      <c r="Q57" s="72" t="s">
        <v>261</v>
      </c>
      <c r="R57" s="72" t="s">
        <v>60</v>
      </c>
      <c r="S57" s="89">
        <v>1</v>
      </c>
      <c r="T57" s="2">
        <v>49</v>
      </c>
      <c r="U57" s="2">
        <v>48</v>
      </c>
      <c r="V57" s="2">
        <v>42</v>
      </c>
      <c r="W57" s="2">
        <v>40</v>
      </c>
      <c r="X57" s="2">
        <v>161</v>
      </c>
      <c r="Y57" s="2">
        <v>161</v>
      </c>
      <c r="Z57" s="2"/>
      <c r="AA57" s="2"/>
      <c r="AB57" s="2"/>
      <c r="AC57" s="2"/>
      <c r="AD57" s="2"/>
      <c r="AE57" s="2"/>
      <c r="AF57" s="2"/>
      <c r="AG57" s="2"/>
      <c r="AH57" s="2"/>
      <c r="AI57" s="2"/>
      <c r="AJ57" s="2"/>
      <c r="AK57" s="2"/>
      <c r="AL57" s="2"/>
      <c r="AM57" s="2"/>
      <c r="AN57" s="2"/>
      <c r="AO57" s="2"/>
      <c r="AP57" s="2"/>
      <c r="AQ57" s="2"/>
      <c r="AR57" s="28">
        <f t="shared" si="6"/>
        <v>252</v>
      </c>
      <c r="AS57" s="28">
        <f t="shared" si="6"/>
        <v>249</v>
      </c>
      <c r="AT57" s="25">
        <f t="shared" si="5"/>
        <v>0.98809523809523814</v>
      </c>
      <c r="AU57" s="97" t="s">
        <v>108</v>
      </c>
      <c r="AV57" s="73"/>
    </row>
    <row r="58" spans="2:48" ht="98.25" customHeight="1">
      <c r="B58" s="79">
        <v>49</v>
      </c>
      <c r="C58" s="2" t="s">
        <v>324</v>
      </c>
      <c r="D58" s="7" t="s">
        <v>325</v>
      </c>
      <c r="E58" s="2" t="s">
        <v>334</v>
      </c>
      <c r="F58" s="9" t="s">
        <v>349</v>
      </c>
      <c r="G58" s="2" t="s">
        <v>350</v>
      </c>
      <c r="H58" s="2" t="s">
        <v>337</v>
      </c>
      <c r="I58" s="2" t="s">
        <v>53</v>
      </c>
      <c r="J58" s="2" t="s">
        <v>104</v>
      </c>
      <c r="K58" s="2" t="s">
        <v>55</v>
      </c>
      <c r="L58" s="2" t="s">
        <v>113</v>
      </c>
      <c r="M58" s="7" t="s">
        <v>351</v>
      </c>
      <c r="N58" s="7" t="s">
        <v>352</v>
      </c>
      <c r="O58" s="2"/>
      <c r="P58" s="2"/>
      <c r="Q58" s="72" t="s">
        <v>261</v>
      </c>
      <c r="R58" s="72" t="s">
        <v>60</v>
      </c>
      <c r="S58" s="89">
        <v>1</v>
      </c>
      <c r="T58" s="2">
        <v>1879</v>
      </c>
      <c r="U58" s="2">
        <v>1767</v>
      </c>
      <c r="V58" s="2">
        <v>2742</v>
      </c>
      <c r="W58" s="2">
        <v>2327</v>
      </c>
      <c r="X58" s="2">
        <v>2332</v>
      </c>
      <c r="Y58" s="2">
        <v>1943</v>
      </c>
      <c r="Z58" s="2"/>
      <c r="AA58" s="2"/>
      <c r="AB58" s="2"/>
      <c r="AC58" s="2"/>
      <c r="AD58" s="2"/>
      <c r="AE58" s="2"/>
      <c r="AF58" s="2"/>
      <c r="AG58" s="2"/>
      <c r="AH58" s="2"/>
      <c r="AI58" s="2"/>
      <c r="AJ58" s="2"/>
      <c r="AK58" s="2"/>
      <c r="AL58" s="2"/>
      <c r="AM58" s="2"/>
      <c r="AN58" s="2"/>
      <c r="AO58" s="2"/>
      <c r="AP58" s="2"/>
      <c r="AQ58" s="2"/>
      <c r="AR58" s="28">
        <f t="shared" si="6"/>
        <v>6953</v>
      </c>
      <c r="AS58" s="28">
        <f t="shared" si="6"/>
        <v>6037</v>
      </c>
      <c r="AT58" s="25">
        <f t="shared" si="5"/>
        <v>0.86825830576729468</v>
      </c>
      <c r="AU58" s="97" t="s">
        <v>108</v>
      </c>
      <c r="AV58" s="73"/>
    </row>
    <row r="59" spans="2:48" ht="98.25" customHeight="1">
      <c r="B59" s="79">
        <v>50</v>
      </c>
      <c r="C59" s="2" t="s">
        <v>324</v>
      </c>
      <c r="D59" s="7" t="s">
        <v>325</v>
      </c>
      <c r="E59" s="2" t="s">
        <v>334</v>
      </c>
      <c r="F59" s="9" t="s">
        <v>353</v>
      </c>
      <c r="G59" s="2" t="s">
        <v>354</v>
      </c>
      <c r="H59" s="2" t="s">
        <v>337</v>
      </c>
      <c r="I59" s="2" t="s">
        <v>53</v>
      </c>
      <c r="J59" s="2" t="s">
        <v>104</v>
      </c>
      <c r="K59" s="2" t="s">
        <v>55</v>
      </c>
      <c r="L59" s="2" t="s">
        <v>113</v>
      </c>
      <c r="M59" s="7" t="s">
        <v>355</v>
      </c>
      <c r="N59" s="7" t="s">
        <v>356</v>
      </c>
      <c r="O59" s="2"/>
      <c r="P59" s="2"/>
      <c r="Q59" s="72" t="s">
        <v>261</v>
      </c>
      <c r="R59" s="72" t="s">
        <v>60</v>
      </c>
      <c r="S59" s="89">
        <v>1</v>
      </c>
      <c r="T59" s="2">
        <v>4</v>
      </c>
      <c r="U59" s="2">
        <v>4</v>
      </c>
      <c r="V59" s="2">
        <v>27</v>
      </c>
      <c r="W59" s="2">
        <v>27</v>
      </c>
      <c r="X59" s="2">
        <v>10</v>
      </c>
      <c r="Y59" s="2">
        <v>10</v>
      </c>
      <c r="Z59" s="2"/>
      <c r="AA59" s="2"/>
      <c r="AB59" s="2"/>
      <c r="AC59" s="2"/>
      <c r="AD59" s="2"/>
      <c r="AE59" s="2"/>
      <c r="AF59" s="2"/>
      <c r="AG59" s="2"/>
      <c r="AH59" s="2"/>
      <c r="AI59" s="2"/>
      <c r="AJ59" s="2"/>
      <c r="AK59" s="2"/>
      <c r="AL59" s="2"/>
      <c r="AM59" s="2"/>
      <c r="AN59" s="2"/>
      <c r="AO59" s="2"/>
      <c r="AP59" s="2"/>
      <c r="AQ59" s="2"/>
      <c r="AR59" s="28">
        <f t="shared" si="0"/>
        <v>41</v>
      </c>
      <c r="AS59" s="28">
        <f t="shared" si="1"/>
        <v>41</v>
      </c>
      <c r="AT59" s="25">
        <f t="shared" si="5"/>
        <v>1</v>
      </c>
      <c r="AU59" s="97" t="s">
        <v>108</v>
      </c>
      <c r="AV59" s="73"/>
    </row>
    <row r="60" spans="2:48" ht="98.25" customHeight="1">
      <c r="B60" s="79">
        <v>51</v>
      </c>
      <c r="C60" s="2" t="s">
        <v>324</v>
      </c>
      <c r="D60" s="7" t="s">
        <v>325</v>
      </c>
      <c r="E60" s="2" t="s">
        <v>334</v>
      </c>
      <c r="F60" s="9" t="s">
        <v>357</v>
      </c>
      <c r="G60" s="2" t="s">
        <v>358</v>
      </c>
      <c r="H60" s="2" t="s">
        <v>337</v>
      </c>
      <c r="I60" s="2" t="s">
        <v>53</v>
      </c>
      <c r="J60" s="2" t="s">
        <v>104</v>
      </c>
      <c r="K60" s="2" t="s">
        <v>55</v>
      </c>
      <c r="L60" s="2" t="s">
        <v>113</v>
      </c>
      <c r="M60" s="7" t="s">
        <v>359</v>
      </c>
      <c r="N60" s="7" t="s">
        <v>360</v>
      </c>
      <c r="O60" s="2"/>
      <c r="P60" s="2"/>
      <c r="Q60" s="72" t="s">
        <v>261</v>
      </c>
      <c r="R60" s="72" t="s">
        <v>60</v>
      </c>
      <c r="S60" s="89">
        <v>1</v>
      </c>
      <c r="T60" s="2">
        <v>4</v>
      </c>
      <c r="U60" s="2">
        <v>4</v>
      </c>
      <c r="V60" s="2">
        <v>27</v>
      </c>
      <c r="W60" s="2">
        <v>17</v>
      </c>
      <c r="X60" s="2">
        <v>10</v>
      </c>
      <c r="Y60" s="2">
        <v>23</v>
      </c>
      <c r="Z60" s="2"/>
      <c r="AA60" s="2"/>
      <c r="AB60" s="2"/>
      <c r="AC60" s="2"/>
      <c r="AD60" s="2"/>
      <c r="AE60" s="2"/>
      <c r="AF60" s="2"/>
      <c r="AG60" s="2"/>
      <c r="AH60" s="2"/>
      <c r="AI60" s="2"/>
      <c r="AJ60" s="2"/>
      <c r="AK60" s="2"/>
      <c r="AL60" s="2"/>
      <c r="AM60" s="2"/>
      <c r="AN60" s="2"/>
      <c r="AO60" s="2"/>
      <c r="AP60" s="2"/>
      <c r="AQ60" s="2"/>
      <c r="AR60" s="28">
        <f t="shared" si="0"/>
        <v>41</v>
      </c>
      <c r="AS60" s="28">
        <f t="shared" si="1"/>
        <v>44</v>
      </c>
      <c r="AT60" s="25">
        <f t="shared" si="5"/>
        <v>1.0731707317073171</v>
      </c>
      <c r="AU60" s="97" t="s">
        <v>108</v>
      </c>
      <c r="AV60" s="73"/>
    </row>
    <row r="61" spans="2:48" ht="68.25" customHeight="1">
      <c r="B61" s="79">
        <v>52</v>
      </c>
      <c r="C61" s="2" t="s">
        <v>361</v>
      </c>
      <c r="D61" s="7" t="s">
        <v>362</v>
      </c>
      <c r="E61" s="2" t="s">
        <v>363</v>
      </c>
      <c r="F61" s="9" t="s">
        <v>364</v>
      </c>
      <c r="G61" s="2" t="s">
        <v>365</v>
      </c>
      <c r="H61" s="2" t="s">
        <v>366</v>
      </c>
      <c r="I61" s="2" t="s">
        <v>53</v>
      </c>
      <c r="J61" s="2" t="s">
        <v>104</v>
      </c>
      <c r="K61" s="2" t="s">
        <v>55</v>
      </c>
      <c r="L61" s="2" t="s">
        <v>56</v>
      </c>
      <c r="M61" s="7" t="s">
        <v>367</v>
      </c>
      <c r="N61" s="7" t="s">
        <v>368</v>
      </c>
      <c r="O61" s="2"/>
      <c r="P61" s="2"/>
      <c r="Q61" s="72" t="s">
        <v>261</v>
      </c>
      <c r="R61" s="72" t="s">
        <v>60</v>
      </c>
      <c r="S61" s="89">
        <v>1</v>
      </c>
      <c r="T61" s="2"/>
      <c r="U61" s="2"/>
      <c r="V61" s="2"/>
      <c r="W61" s="2"/>
      <c r="X61" s="2">
        <v>10</v>
      </c>
      <c r="Y61" s="2">
        <v>10</v>
      </c>
      <c r="Z61" s="2"/>
      <c r="AA61" s="2"/>
      <c r="AB61" s="2"/>
      <c r="AC61" s="2"/>
      <c r="AD61" s="2"/>
      <c r="AE61" s="2"/>
      <c r="AF61" s="2"/>
      <c r="AG61" s="2"/>
      <c r="AH61" s="2"/>
      <c r="AI61" s="2"/>
      <c r="AJ61" s="2"/>
      <c r="AK61" s="2"/>
      <c r="AL61" s="2"/>
      <c r="AM61" s="2"/>
      <c r="AN61" s="2"/>
      <c r="AO61" s="2"/>
      <c r="AP61" s="2"/>
      <c r="AQ61" s="2"/>
      <c r="AR61" s="28">
        <f t="shared" si="0"/>
        <v>10</v>
      </c>
      <c r="AS61" s="28">
        <f t="shared" si="1"/>
        <v>10</v>
      </c>
      <c r="AT61" s="25">
        <f t="shared" si="5"/>
        <v>1</v>
      </c>
      <c r="AU61" s="97" t="s">
        <v>108</v>
      </c>
      <c r="AV61" s="73"/>
    </row>
    <row r="62" spans="2:48" ht="68.25" customHeight="1">
      <c r="B62" s="79">
        <v>53</v>
      </c>
      <c r="C62" s="2" t="s">
        <v>361</v>
      </c>
      <c r="D62" s="7" t="s">
        <v>362</v>
      </c>
      <c r="E62" s="2" t="s">
        <v>369</v>
      </c>
      <c r="F62" s="9" t="s">
        <v>370</v>
      </c>
      <c r="G62" s="2" t="s">
        <v>371</v>
      </c>
      <c r="H62" s="2" t="s">
        <v>366</v>
      </c>
      <c r="I62" s="2" t="s">
        <v>53</v>
      </c>
      <c r="J62" s="2" t="s">
        <v>104</v>
      </c>
      <c r="K62" s="2" t="s">
        <v>55</v>
      </c>
      <c r="L62" s="2" t="s">
        <v>56</v>
      </c>
      <c r="M62" s="7" t="s">
        <v>372</v>
      </c>
      <c r="N62" s="7" t="s">
        <v>373</v>
      </c>
      <c r="O62" s="2"/>
      <c r="P62" s="2"/>
      <c r="Q62" s="72" t="s">
        <v>261</v>
      </c>
      <c r="R62" s="72" t="s">
        <v>60</v>
      </c>
      <c r="S62" s="89">
        <v>1</v>
      </c>
      <c r="T62" s="2"/>
      <c r="U62" s="2"/>
      <c r="V62" s="2"/>
      <c r="W62" s="2"/>
      <c r="X62" s="2">
        <v>4</v>
      </c>
      <c r="Y62" s="2">
        <v>4</v>
      </c>
      <c r="Z62" s="2"/>
      <c r="AA62" s="2"/>
      <c r="AB62" s="2"/>
      <c r="AC62" s="2"/>
      <c r="AD62" s="2"/>
      <c r="AE62" s="2"/>
      <c r="AF62" s="2"/>
      <c r="AG62" s="2"/>
      <c r="AH62" s="2"/>
      <c r="AI62" s="2"/>
      <c r="AJ62" s="2"/>
      <c r="AK62" s="2"/>
      <c r="AL62" s="2"/>
      <c r="AM62" s="2"/>
      <c r="AN62" s="2"/>
      <c r="AO62" s="2"/>
      <c r="AP62" s="2"/>
      <c r="AQ62" s="2"/>
      <c r="AR62" s="28">
        <f t="shared" si="0"/>
        <v>4</v>
      </c>
      <c r="AS62" s="28">
        <f t="shared" si="1"/>
        <v>4</v>
      </c>
      <c r="AT62" s="25">
        <f t="shared" si="5"/>
        <v>1</v>
      </c>
      <c r="AU62" s="97" t="s">
        <v>108</v>
      </c>
      <c r="AV62" s="73"/>
    </row>
    <row r="63" spans="2:48" ht="77.25" customHeight="1">
      <c r="B63" s="79">
        <v>54</v>
      </c>
      <c r="C63" s="2" t="s">
        <v>374</v>
      </c>
      <c r="D63" s="7" t="s">
        <v>375</v>
      </c>
      <c r="E63" s="2" t="s">
        <v>376</v>
      </c>
      <c r="F63" s="9" t="s">
        <v>377</v>
      </c>
      <c r="G63" s="2" t="s">
        <v>378</v>
      </c>
      <c r="H63" s="2" t="s">
        <v>379</v>
      </c>
      <c r="I63" s="2" t="s">
        <v>103</v>
      </c>
      <c r="J63" s="2" t="s">
        <v>104</v>
      </c>
      <c r="K63" s="2" t="s">
        <v>171</v>
      </c>
      <c r="L63" s="2" t="s">
        <v>113</v>
      </c>
      <c r="M63" s="7" t="s">
        <v>380</v>
      </c>
      <c r="N63" s="7" t="s">
        <v>381</v>
      </c>
      <c r="O63" s="2"/>
      <c r="P63" s="2"/>
      <c r="Q63" s="72" t="s">
        <v>382</v>
      </c>
      <c r="R63" s="72" t="s">
        <v>60</v>
      </c>
      <c r="S63" s="72" t="s">
        <v>383</v>
      </c>
      <c r="T63" s="2">
        <v>-1</v>
      </c>
      <c r="U63" s="2">
        <v>0</v>
      </c>
      <c r="V63" s="2">
        <v>-1</v>
      </c>
      <c r="W63" s="2">
        <v>0</v>
      </c>
      <c r="X63" s="2">
        <v>-1</v>
      </c>
      <c r="Y63" s="2">
        <v>0</v>
      </c>
      <c r="Z63" s="2"/>
      <c r="AA63" s="2"/>
      <c r="AB63" s="2"/>
      <c r="AC63" s="2"/>
      <c r="AD63" s="2"/>
      <c r="AE63" s="2"/>
      <c r="AF63" s="2"/>
      <c r="AG63" s="2"/>
      <c r="AH63" s="2"/>
      <c r="AI63" s="2"/>
      <c r="AJ63" s="2"/>
      <c r="AK63" s="2"/>
      <c r="AL63" s="2"/>
      <c r="AM63" s="2"/>
      <c r="AN63" s="2"/>
      <c r="AO63" s="2"/>
      <c r="AP63" s="2"/>
      <c r="AQ63" s="2"/>
      <c r="AR63" s="28">
        <f>+AVERAGE(T63,V63,X63,Z63,AB63,AD63,AF63,AH63,AJ63,AL63,AN63,AP63)</f>
        <v>-1</v>
      </c>
      <c r="AS63" s="28">
        <f>+AVERAGE(U63,W63,Y63,AA63,AC63,AE63,AG63,AI63,AK63,AM63,AO63,AQ63)</f>
        <v>0</v>
      </c>
      <c r="AT63" s="72">
        <f t="shared" si="5"/>
        <v>0</v>
      </c>
      <c r="AU63" s="98" t="s">
        <v>384</v>
      </c>
      <c r="AV63" s="73"/>
    </row>
    <row r="64" spans="2:48" ht="77.25" customHeight="1">
      <c r="B64" s="79">
        <v>55</v>
      </c>
      <c r="C64" s="2" t="s">
        <v>374</v>
      </c>
      <c r="D64" s="7" t="s">
        <v>375</v>
      </c>
      <c r="E64" s="2" t="s">
        <v>376</v>
      </c>
      <c r="F64" s="9" t="s">
        <v>385</v>
      </c>
      <c r="G64" s="2" t="s">
        <v>386</v>
      </c>
      <c r="H64" s="2" t="s">
        <v>379</v>
      </c>
      <c r="I64" s="2" t="s">
        <v>53</v>
      </c>
      <c r="J64" s="2" t="s">
        <v>104</v>
      </c>
      <c r="K64" s="2" t="s">
        <v>55</v>
      </c>
      <c r="L64" s="2" t="s">
        <v>113</v>
      </c>
      <c r="M64" s="7" t="s">
        <v>387</v>
      </c>
      <c r="N64" s="7" t="s">
        <v>388</v>
      </c>
      <c r="O64" s="2" t="s">
        <v>389</v>
      </c>
      <c r="P64" s="2"/>
      <c r="Q64" s="72" t="s">
        <v>261</v>
      </c>
      <c r="R64" s="72" t="s">
        <v>60</v>
      </c>
      <c r="S64" s="90">
        <v>5.0000000000000001E-4</v>
      </c>
      <c r="T64" s="2">
        <v>743</v>
      </c>
      <c r="U64" s="2">
        <v>2</v>
      </c>
      <c r="V64" s="2">
        <v>780</v>
      </c>
      <c r="W64" s="2">
        <v>3</v>
      </c>
      <c r="X64" s="2">
        <v>716</v>
      </c>
      <c r="Y64" s="2">
        <v>0</v>
      </c>
      <c r="Z64" s="2"/>
      <c r="AA64" s="2"/>
      <c r="AB64" s="2"/>
      <c r="AC64" s="2"/>
      <c r="AD64" s="2"/>
      <c r="AE64" s="2"/>
      <c r="AF64" s="2"/>
      <c r="AG64" s="2"/>
      <c r="AH64" s="2"/>
      <c r="AI64" s="2"/>
      <c r="AJ64" s="2"/>
      <c r="AK64" s="2"/>
      <c r="AL64" s="2"/>
      <c r="AM64" s="2"/>
      <c r="AN64" s="2"/>
      <c r="AO64" s="2"/>
      <c r="AP64" s="2"/>
      <c r="AQ64" s="2"/>
      <c r="AR64" s="28">
        <f t="shared" si="0"/>
        <v>2239</v>
      </c>
      <c r="AS64" s="28">
        <f t="shared" si="1"/>
        <v>5</v>
      </c>
      <c r="AT64" s="101">
        <f t="shared" si="5"/>
        <v>2.2331397945511387E-3</v>
      </c>
      <c r="AU64" s="27" t="s">
        <v>61</v>
      </c>
      <c r="AV64" s="73"/>
    </row>
    <row r="65" spans="2:48" ht="77.25" customHeight="1">
      <c r="B65" s="79">
        <v>56</v>
      </c>
      <c r="C65" s="2" t="s">
        <v>374</v>
      </c>
      <c r="D65" s="7" t="s">
        <v>375</v>
      </c>
      <c r="E65" s="2" t="s">
        <v>376</v>
      </c>
      <c r="F65" s="9" t="s">
        <v>390</v>
      </c>
      <c r="G65" s="2" t="s">
        <v>391</v>
      </c>
      <c r="H65" s="2" t="s">
        <v>379</v>
      </c>
      <c r="I65" s="2" t="s">
        <v>103</v>
      </c>
      <c r="J65" s="2" t="s">
        <v>104</v>
      </c>
      <c r="K65" s="2" t="s">
        <v>171</v>
      </c>
      <c r="L65" s="2" t="s">
        <v>113</v>
      </c>
      <c r="M65" s="7" t="s">
        <v>392</v>
      </c>
      <c r="N65" s="7" t="s">
        <v>393</v>
      </c>
      <c r="O65" s="2"/>
      <c r="P65" s="2"/>
      <c r="Q65" s="72" t="s">
        <v>382</v>
      </c>
      <c r="R65" s="72" t="s">
        <v>60</v>
      </c>
      <c r="S65" s="72" t="s">
        <v>383</v>
      </c>
      <c r="T65" s="2">
        <v>-1</v>
      </c>
      <c r="U65" s="2">
        <v>0</v>
      </c>
      <c r="V65" s="2">
        <v>-1</v>
      </c>
      <c r="W65" s="2">
        <v>-1</v>
      </c>
      <c r="X65" s="2">
        <v>-1</v>
      </c>
      <c r="Y65" s="2">
        <v>0</v>
      </c>
      <c r="Z65" s="2"/>
      <c r="AA65" s="2"/>
      <c r="AB65" s="2"/>
      <c r="AC65" s="2"/>
      <c r="AD65" s="2"/>
      <c r="AE65" s="2"/>
      <c r="AF65" s="2"/>
      <c r="AG65" s="2"/>
      <c r="AH65" s="2"/>
      <c r="AI65" s="2"/>
      <c r="AJ65" s="2"/>
      <c r="AK65" s="2"/>
      <c r="AL65" s="2"/>
      <c r="AM65" s="2"/>
      <c r="AN65" s="2"/>
      <c r="AO65" s="2"/>
      <c r="AP65" s="2"/>
      <c r="AQ65" s="2"/>
      <c r="AR65" s="28">
        <f>+AVERAGE(T65,V65,X65,Z65,AB65,AD65,AF65,AH65,AJ65,AL65,AN65,AP65)</f>
        <v>-1</v>
      </c>
      <c r="AS65" s="28">
        <f t="shared" si="1"/>
        <v>-1</v>
      </c>
      <c r="AT65" s="102">
        <f>+AR65-AS65</f>
        <v>0</v>
      </c>
      <c r="AU65" s="98" t="s">
        <v>384</v>
      </c>
      <c r="AV65" s="73" t="s">
        <v>394</v>
      </c>
    </row>
    <row r="66" spans="2:48" ht="77.25" customHeight="1">
      <c r="B66" s="79">
        <v>57</v>
      </c>
      <c r="C66" s="2" t="s">
        <v>374</v>
      </c>
      <c r="D66" s="7" t="s">
        <v>375</v>
      </c>
      <c r="E66" s="2" t="s">
        <v>376</v>
      </c>
      <c r="F66" s="9" t="s">
        <v>395</v>
      </c>
      <c r="G66" s="2" t="s">
        <v>396</v>
      </c>
      <c r="H66" s="2" t="s">
        <v>379</v>
      </c>
      <c r="I66" s="2" t="s">
        <v>103</v>
      </c>
      <c r="J66" s="2" t="s">
        <v>112</v>
      </c>
      <c r="K66" s="2" t="s">
        <v>397</v>
      </c>
      <c r="L66" s="2" t="s">
        <v>398</v>
      </c>
      <c r="M66" s="7" t="s">
        <v>399</v>
      </c>
      <c r="N66" s="7" t="s">
        <v>400</v>
      </c>
      <c r="O66" s="2"/>
      <c r="P66" s="2"/>
      <c r="Q66" s="72" t="s">
        <v>401</v>
      </c>
      <c r="R66" s="72" t="s">
        <v>60</v>
      </c>
      <c r="S66" s="72" t="s">
        <v>402</v>
      </c>
      <c r="T66" s="2"/>
      <c r="U66" s="2"/>
      <c r="V66" s="2"/>
      <c r="W66" s="2"/>
      <c r="X66" s="2">
        <v>71</v>
      </c>
      <c r="Y66" s="2">
        <v>348</v>
      </c>
      <c r="Z66" s="2"/>
      <c r="AA66" s="2"/>
      <c r="AB66" s="2"/>
      <c r="AC66" s="2"/>
      <c r="AD66" s="2"/>
      <c r="AE66" s="2"/>
      <c r="AF66" s="2"/>
      <c r="AG66" s="2"/>
      <c r="AH66" s="2"/>
      <c r="AI66" s="2"/>
      <c r="AJ66" s="2"/>
      <c r="AK66" s="2"/>
      <c r="AL66" s="2"/>
      <c r="AM66" s="2"/>
      <c r="AN66" s="2"/>
      <c r="AO66" s="2"/>
      <c r="AP66" s="2"/>
      <c r="AQ66" s="2"/>
      <c r="AR66" s="28">
        <f t="shared" si="0"/>
        <v>71</v>
      </c>
      <c r="AS66" s="28">
        <f t="shared" si="1"/>
        <v>348</v>
      </c>
      <c r="AT66" s="99">
        <f t="shared" ref="AT66:AT88" si="7">+AS66/AR66</f>
        <v>4.901408450704225</v>
      </c>
      <c r="AU66" s="97" t="s">
        <v>108</v>
      </c>
      <c r="AV66" s="77"/>
    </row>
    <row r="67" spans="2:48" ht="77.25" customHeight="1">
      <c r="B67" s="79">
        <v>58</v>
      </c>
      <c r="C67" s="2" t="s">
        <v>374</v>
      </c>
      <c r="D67" s="7" t="s">
        <v>375</v>
      </c>
      <c r="E67" s="2" t="s">
        <v>376</v>
      </c>
      <c r="F67" s="9" t="s">
        <v>403</v>
      </c>
      <c r="G67" s="2" t="s">
        <v>404</v>
      </c>
      <c r="H67" s="2" t="s">
        <v>379</v>
      </c>
      <c r="I67" s="2" t="s">
        <v>103</v>
      </c>
      <c r="J67" s="2" t="s">
        <v>112</v>
      </c>
      <c r="K67" s="2" t="s">
        <v>397</v>
      </c>
      <c r="L67" s="2" t="s">
        <v>398</v>
      </c>
      <c r="M67" s="7" t="s">
        <v>399</v>
      </c>
      <c r="N67" s="7" t="s">
        <v>400</v>
      </c>
      <c r="O67" s="2"/>
      <c r="P67" s="2"/>
      <c r="Q67" s="72" t="s">
        <v>401</v>
      </c>
      <c r="R67" s="72" t="s">
        <v>60</v>
      </c>
      <c r="S67" s="72" t="s">
        <v>402</v>
      </c>
      <c r="T67" s="2"/>
      <c r="U67" s="2"/>
      <c r="V67" s="2"/>
      <c r="W67" s="2"/>
      <c r="X67" s="2">
        <v>21</v>
      </c>
      <c r="Y67" s="2">
        <v>94</v>
      </c>
      <c r="Z67" s="2"/>
      <c r="AA67" s="2"/>
      <c r="AB67" s="2"/>
      <c r="AC67" s="2"/>
      <c r="AD67" s="2"/>
      <c r="AE67" s="2"/>
      <c r="AF67" s="2"/>
      <c r="AG67" s="2"/>
      <c r="AH67" s="2"/>
      <c r="AI67" s="2"/>
      <c r="AJ67" s="2"/>
      <c r="AK67" s="2"/>
      <c r="AL67" s="2"/>
      <c r="AM67" s="2"/>
      <c r="AN67" s="2"/>
      <c r="AO67" s="2"/>
      <c r="AP67" s="2"/>
      <c r="AQ67" s="2"/>
      <c r="AR67" s="28">
        <f t="shared" si="0"/>
        <v>21</v>
      </c>
      <c r="AS67" s="28">
        <f t="shared" si="1"/>
        <v>94</v>
      </c>
      <c r="AT67" s="99">
        <f t="shared" si="7"/>
        <v>4.4761904761904763</v>
      </c>
      <c r="AU67" s="97" t="s">
        <v>108</v>
      </c>
      <c r="AV67" s="77"/>
    </row>
    <row r="68" spans="2:48" ht="77.25" customHeight="1">
      <c r="B68" s="79">
        <v>59</v>
      </c>
      <c r="C68" s="2" t="s">
        <v>374</v>
      </c>
      <c r="D68" s="7" t="s">
        <v>375</v>
      </c>
      <c r="E68" s="2" t="s">
        <v>376</v>
      </c>
      <c r="F68" s="9" t="s">
        <v>405</v>
      </c>
      <c r="G68" s="2" t="s">
        <v>406</v>
      </c>
      <c r="H68" s="2" t="s">
        <v>379</v>
      </c>
      <c r="I68" s="2" t="s">
        <v>103</v>
      </c>
      <c r="J68" s="2" t="s">
        <v>112</v>
      </c>
      <c r="K68" s="2" t="s">
        <v>397</v>
      </c>
      <c r="L68" s="2" t="s">
        <v>398</v>
      </c>
      <c r="M68" s="7" t="s">
        <v>407</v>
      </c>
      <c r="N68" s="7" t="s">
        <v>408</v>
      </c>
      <c r="O68" s="2"/>
      <c r="P68" s="2"/>
      <c r="Q68" s="72" t="s">
        <v>401</v>
      </c>
      <c r="R68" s="72" t="s">
        <v>60</v>
      </c>
      <c r="S68" s="72" t="s">
        <v>409</v>
      </c>
      <c r="T68" s="2"/>
      <c r="U68" s="2"/>
      <c r="V68" s="2"/>
      <c r="W68" s="2"/>
      <c r="X68" s="2">
        <v>0</v>
      </c>
      <c r="Y68" s="2">
        <v>0</v>
      </c>
      <c r="Z68" s="2"/>
      <c r="AA68" s="2"/>
      <c r="AB68" s="2"/>
      <c r="AC68" s="2"/>
      <c r="AD68" s="2"/>
      <c r="AE68" s="2"/>
      <c r="AF68" s="2"/>
      <c r="AG68" s="2"/>
      <c r="AH68" s="2"/>
      <c r="AI68" s="2"/>
      <c r="AJ68" s="2"/>
      <c r="AK68" s="2"/>
      <c r="AL68" s="2"/>
      <c r="AM68" s="2"/>
      <c r="AN68" s="2"/>
      <c r="AO68" s="2"/>
      <c r="AP68" s="2"/>
      <c r="AQ68" s="2"/>
      <c r="AR68" s="28">
        <f t="shared" si="0"/>
        <v>0</v>
      </c>
      <c r="AS68" s="28">
        <f t="shared" si="1"/>
        <v>0</v>
      </c>
      <c r="AT68" s="99" t="e">
        <f t="shared" si="7"/>
        <v>#DIV/0!</v>
      </c>
      <c r="AU68" s="5"/>
      <c r="AV68" s="77" t="s">
        <v>410</v>
      </c>
    </row>
    <row r="69" spans="2:48" ht="77.25" customHeight="1">
      <c r="B69" s="79">
        <v>60</v>
      </c>
      <c r="C69" s="2" t="s">
        <v>374</v>
      </c>
      <c r="D69" s="7" t="s">
        <v>375</v>
      </c>
      <c r="E69" s="2" t="s">
        <v>376</v>
      </c>
      <c r="F69" s="9" t="s">
        <v>411</v>
      </c>
      <c r="G69" s="2" t="s">
        <v>412</v>
      </c>
      <c r="H69" s="2" t="s">
        <v>379</v>
      </c>
      <c r="I69" s="2" t="s">
        <v>103</v>
      </c>
      <c r="J69" s="2" t="s">
        <v>112</v>
      </c>
      <c r="K69" s="2" t="s">
        <v>397</v>
      </c>
      <c r="L69" s="2" t="s">
        <v>398</v>
      </c>
      <c r="M69" s="7" t="s">
        <v>413</v>
      </c>
      <c r="N69" s="7" t="s">
        <v>414</v>
      </c>
      <c r="O69" s="2"/>
      <c r="P69" s="2"/>
      <c r="Q69" s="72" t="s">
        <v>401</v>
      </c>
      <c r="R69" s="72" t="s">
        <v>60</v>
      </c>
      <c r="S69" s="72" t="s">
        <v>409</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8">
        <f t="shared" si="0"/>
        <v>0</v>
      </c>
      <c r="AS69" s="28">
        <f t="shared" si="1"/>
        <v>0</v>
      </c>
      <c r="AT69" s="99" t="e">
        <f t="shared" si="7"/>
        <v>#DIV/0!</v>
      </c>
      <c r="AU69" s="5"/>
      <c r="AV69" s="106" t="s">
        <v>415</v>
      </c>
    </row>
    <row r="70" spans="2:48" ht="77.25" customHeight="1">
      <c r="B70" s="79">
        <v>61</v>
      </c>
      <c r="C70" s="2" t="s">
        <v>374</v>
      </c>
      <c r="D70" s="7" t="s">
        <v>375</v>
      </c>
      <c r="E70" s="2" t="s">
        <v>376</v>
      </c>
      <c r="F70" s="9" t="s">
        <v>416</v>
      </c>
      <c r="G70" s="2" t="s">
        <v>417</v>
      </c>
      <c r="H70" s="2" t="s">
        <v>379</v>
      </c>
      <c r="I70" s="2" t="s">
        <v>93</v>
      </c>
      <c r="J70" s="2" t="s">
        <v>104</v>
      </c>
      <c r="K70" s="2" t="s">
        <v>55</v>
      </c>
      <c r="L70" s="2" t="s">
        <v>56</v>
      </c>
      <c r="M70" s="7" t="s">
        <v>418</v>
      </c>
      <c r="N70" s="7" t="s">
        <v>419</v>
      </c>
      <c r="O70" s="2"/>
      <c r="P70" s="2"/>
      <c r="Q70" s="72" t="s">
        <v>261</v>
      </c>
      <c r="R70" s="72" t="s">
        <v>60</v>
      </c>
      <c r="S70" s="89">
        <v>0.8</v>
      </c>
      <c r="T70" s="2"/>
      <c r="U70" s="2"/>
      <c r="V70" s="2"/>
      <c r="W70" s="2"/>
      <c r="X70" s="2">
        <v>113</v>
      </c>
      <c r="Y70" s="2">
        <v>75</v>
      </c>
      <c r="Z70" s="2"/>
      <c r="AA70" s="2"/>
      <c r="AB70" s="2"/>
      <c r="AC70" s="2"/>
      <c r="AD70" s="2"/>
      <c r="AE70" s="2"/>
      <c r="AF70" s="2"/>
      <c r="AG70" s="2"/>
      <c r="AH70" s="2"/>
      <c r="AI70" s="2"/>
      <c r="AJ70" s="2"/>
      <c r="AK70" s="2"/>
      <c r="AL70" s="2"/>
      <c r="AM70" s="2"/>
      <c r="AN70" s="2"/>
      <c r="AO70" s="2"/>
      <c r="AP70" s="2"/>
      <c r="AQ70" s="2"/>
      <c r="AR70" s="28">
        <f t="shared" si="0"/>
        <v>113</v>
      </c>
      <c r="AS70" s="28">
        <f t="shared" si="1"/>
        <v>75</v>
      </c>
      <c r="AT70" s="25">
        <f t="shared" si="7"/>
        <v>0.66371681415929207</v>
      </c>
      <c r="AU70" s="98" t="s">
        <v>384</v>
      </c>
      <c r="AV70" s="73"/>
    </row>
    <row r="71" spans="2:48" ht="77.25" customHeight="1">
      <c r="B71" s="79">
        <v>62</v>
      </c>
      <c r="C71" s="2" t="s">
        <v>374</v>
      </c>
      <c r="D71" s="7" t="s">
        <v>375</v>
      </c>
      <c r="E71" s="2" t="s">
        <v>376</v>
      </c>
      <c r="F71" s="9" t="s">
        <v>420</v>
      </c>
      <c r="G71" s="2" t="s">
        <v>421</v>
      </c>
      <c r="H71" s="2" t="s">
        <v>379</v>
      </c>
      <c r="I71" s="2" t="s">
        <v>93</v>
      </c>
      <c r="J71" s="2" t="s">
        <v>104</v>
      </c>
      <c r="K71" s="2" t="s">
        <v>55</v>
      </c>
      <c r="L71" s="2" t="s">
        <v>56</v>
      </c>
      <c r="M71" s="7" t="s">
        <v>422</v>
      </c>
      <c r="N71" s="7" t="s">
        <v>423</v>
      </c>
      <c r="O71" s="2"/>
      <c r="P71" s="2"/>
      <c r="Q71" s="72" t="s">
        <v>261</v>
      </c>
      <c r="R71" s="72" t="s">
        <v>60</v>
      </c>
      <c r="S71" s="89">
        <v>0.91</v>
      </c>
      <c r="T71" s="2"/>
      <c r="U71" s="2"/>
      <c r="V71" s="2"/>
      <c r="W71" s="2"/>
      <c r="X71" s="2">
        <v>590</v>
      </c>
      <c r="Y71" s="2">
        <v>576</v>
      </c>
      <c r="Z71" s="2"/>
      <c r="AA71" s="2"/>
      <c r="AB71" s="2"/>
      <c r="AC71" s="2"/>
      <c r="AD71" s="2"/>
      <c r="AE71" s="2"/>
      <c r="AF71" s="2"/>
      <c r="AG71" s="2"/>
      <c r="AH71" s="2"/>
      <c r="AI71" s="2"/>
      <c r="AJ71" s="2"/>
      <c r="AK71" s="2"/>
      <c r="AL71" s="2"/>
      <c r="AM71" s="2"/>
      <c r="AN71" s="2"/>
      <c r="AO71" s="2"/>
      <c r="AP71" s="2"/>
      <c r="AQ71" s="2"/>
      <c r="AR71" s="28">
        <f t="shared" si="0"/>
        <v>590</v>
      </c>
      <c r="AS71" s="28">
        <f t="shared" si="1"/>
        <v>576</v>
      </c>
      <c r="AT71" s="25">
        <f t="shared" si="7"/>
        <v>0.97627118644067801</v>
      </c>
      <c r="AU71" s="97" t="s">
        <v>108</v>
      </c>
      <c r="AV71" s="73"/>
    </row>
    <row r="72" spans="2:48" ht="77.25" customHeight="1">
      <c r="B72" s="79">
        <v>63</v>
      </c>
      <c r="C72" s="2" t="s">
        <v>374</v>
      </c>
      <c r="D72" s="7" t="s">
        <v>375</v>
      </c>
      <c r="E72" s="2" t="s">
        <v>376</v>
      </c>
      <c r="F72" s="9" t="s">
        <v>424</v>
      </c>
      <c r="G72" s="2" t="s">
        <v>425</v>
      </c>
      <c r="H72" s="2" t="s">
        <v>379</v>
      </c>
      <c r="I72" s="2" t="s">
        <v>93</v>
      </c>
      <c r="J72" s="2" t="s">
        <v>104</v>
      </c>
      <c r="K72" s="2" t="s">
        <v>55</v>
      </c>
      <c r="L72" s="2" t="s">
        <v>56</v>
      </c>
      <c r="M72" s="7" t="s">
        <v>418</v>
      </c>
      <c r="N72" s="7" t="s">
        <v>419</v>
      </c>
      <c r="O72" s="2"/>
      <c r="P72" s="2"/>
      <c r="Q72" s="72" t="s">
        <v>261</v>
      </c>
      <c r="R72" s="72" t="s">
        <v>60</v>
      </c>
      <c r="S72" s="89">
        <v>0.9</v>
      </c>
      <c r="T72" s="2"/>
      <c r="U72" s="2"/>
      <c r="V72" s="2"/>
      <c r="W72" s="2"/>
      <c r="X72" s="2">
        <v>85</v>
      </c>
      <c r="Y72" s="2">
        <v>80</v>
      </c>
      <c r="Z72" s="2"/>
      <c r="AA72" s="2"/>
      <c r="AB72" s="2"/>
      <c r="AC72" s="2"/>
      <c r="AD72" s="2"/>
      <c r="AE72" s="2"/>
      <c r="AF72" s="2"/>
      <c r="AG72" s="2"/>
      <c r="AH72" s="2"/>
      <c r="AI72" s="2"/>
      <c r="AJ72" s="2"/>
      <c r="AK72" s="2"/>
      <c r="AL72" s="2"/>
      <c r="AM72" s="2"/>
      <c r="AN72" s="2"/>
      <c r="AO72" s="2"/>
      <c r="AP72" s="2"/>
      <c r="AQ72" s="2"/>
      <c r="AR72" s="28">
        <f t="shared" ref="AR72:AR88" si="8">+T72+V72+X72+Z72+AB72+AD72+AF72+AH72+AJ72+AL72+AN72+AP72</f>
        <v>85</v>
      </c>
      <c r="AS72" s="28">
        <f t="shared" ref="AS72:AS88" si="9">+U72+W72+Y72+AA72+AC72+AE72+AG72+AI72+AK72+AM72+AO72+AQ72</f>
        <v>80</v>
      </c>
      <c r="AT72" s="25">
        <f t="shared" si="7"/>
        <v>0.94117647058823528</v>
      </c>
      <c r="AU72" s="97" t="s">
        <v>108</v>
      </c>
      <c r="AV72" s="73"/>
    </row>
    <row r="73" spans="2:48" ht="77.25" customHeight="1">
      <c r="B73" s="79">
        <v>64</v>
      </c>
      <c r="C73" s="2" t="s">
        <v>374</v>
      </c>
      <c r="D73" s="7" t="s">
        <v>375</v>
      </c>
      <c r="E73" s="2" t="s">
        <v>376</v>
      </c>
      <c r="F73" s="9" t="s">
        <v>426</v>
      </c>
      <c r="G73" s="2" t="s">
        <v>427</v>
      </c>
      <c r="H73" s="2" t="s">
        <v>379</v>
      </c>
      <c r="I73" s="2" t="s">
        <v>53</v>
      </c>
      <c r="J73" s="2" t="s">
        <v>104</v>
      </c>
      <c r="K73" s="2" t="s">
        <v>55</v>
      </c>
      <c r="L73" s="2" t="s">
        <v>183</v>
      </c>
      <c r="M73" s="7" t="s">
        <v>428</v>
      </c>
      <c r="N73" s="7" t="s">
        <v>429</v>
      </c>
      <c r="O73" s="2"/>
      <c r="P73" s="2"/>
      <c r="Q73" s="72" t="s">
        <v>261</v>
      </c>
      <c r="R73" s="72" t="s">
        <v>60</v>
      </c>
      <c r="S73" s="89">
        <v>0.8</v>
      </c>
      <c r="T73" s="2"/>
      <c r="U73" s="2"/>
      <c r="V73" s="2"/>
      <c r="W73" s="2"/>
      <c r="X73" s="2"/>
      <c r="Y73" s="2"/>
      <c r="Z73" s="2"/>
      <c r="AA73" s="2"/>
      <c r="AB73" s="2"/>
      <c r="AC73" s="2"/>
      <c r="AD73" s="2"/>
      <c r="AE73" s="2"/>
      <c r="AF73" s="2"/>
      <c r="AG73" s="2"/>
      <c r="AH73" s="2"/>
      <c r="AI73" s="2"/>
      <c r="AJ73" s="2"/>
      <c r="AK73" s="2"/>
      <c r="AL73" s="2"/>
      <c r="AM73" s="2"/>
      <c r="AN73" s="2"/>
      <c r="AO73" s="2"/>
      <c r="AP73" s="2"/>
      <c r="AQ73" s="2"/>
      <c r="AR73" s="28">
        <f t="shared" si="8"/>
        <v>0</v>
      </c>
      <c r="AS73" s="28">
        <f t="shared" si="9"/>
        <v>0</v>
      </c>
      <c r="AT73" s="25" t="e">
        <f t="shared" si="7"/>
        <v>#DIV/0!</v>
      </c>
      <c r="AU73" s="5"/>
      <c r="AV73" s="73"/>
    </row>
    <row r="74" spans="2:48" ht="77.25" customHeight="1">
      <c r="B74" s="79">
        <v>65</v>
      </c>
      <c r="C74" s="2" t="s">
        <v>374</v>
      </c>
      <c r="D74" s="7" t="s">
        <v>375</v>
      </c>
      <c r="E74" s="2" t="s">
        <v>376</v>
      </c>
      <c r="F74" s="9" t="s">
        <v>430</v>
      </c>
      <c r="G74" s="2" t="s">
        <v>431</v>
      </c>
      <c r="H74" s="2" t="s">
        <v>379</v>
      </c>
      <c r="I74" s="2" t="s">
        <v>53</v>
      </c>
      <c r="J74" s="2" t="s">
        <v>104</v>
      </c>
      <c r="K74" s="2" t="s">
        <v>55</v>
      </c>
      <c r="L74" s="2" t="s">
        <v>183</v>
      </c>
      <c r="M74" s="7" t="s">
        <v>428</v>
      </c>
      <c r="N74" s="7" t="s">
        <v>429</v>
      </c>
      <c r="O74" s="2"/>
      <c r="P74" s="2"/>
      <c r="Q74" s="72" t="s">
        <v>261</v>
      </c>
      <c r="R74" s="72" t="s">
        <v>60</v>
      </c>
      <c r="S74" s="89">
        <v>0.93</v>
      </c>
      <c r="T74" s="2"/>
      <c r="U74" s="2"/>
      <c r="V74" s="2"/>
      <c r="W74" s="2"/>
      <c r="X74" s="2"/>
      <c r="Y74" s="2"/>
      <c r="Z74" s="2"/>
      <c r="AA74" s="2"/>
      <c r="AB74" s="2"/>
      <c r="AC74" s="2"/>
      <c r="AD74" s="2"/>
      <c r="AE74" s="2"/>
      <c r="AF74" s="2"/>
      <c r="AG74" s="2"/>
      <c r="AH74" s="2"/>
      <c r="AI74" s="2"/>
      <c r="AJ74" s="2"/>
      <c r="AK74" s="2"/>
      <c r="AL74" s="2"/>
      <c r="AM74" s="2"/>
      <c r="AN74" s="2"/>
      <c r="AO74" s="2"/>
      <c r="AP74" s="2"/>
      <c r="AQ74" s="2"/>
      <c r="AR74" s="28">
        <f t="shared" si="8"/>
        <v>0</v>
      </c>
      <c r="AS74" s="28">
        <f t="shared" si="9"/>
        <v>0</v>
      </c>
      <c r="AT74" s="25" t="e">
        <f t="shared" si="7"/>
        <v>#DIV/0!</v>
      </c>
      <c r="AU74" s="5"/>
      <c r="AV74" s="73"/>
    </row>
    <row r="75" spans="2:48" ht="77.25" customHeight="1">
      <c r="B75" s="79">
        <v>66</v>
      </c>
      <c r="C75" s="2" t="s">
        <v>374</v>
      </c>
      <c r="D75" s="7" t="s">
        <v>375</v>
      </c>
      <c r="E75" s="2" t="s">
        <v>376</v>
      </c>
      <c r="F75" s="9" t="s">
        <v>432</v>
      </c>
      <c r="G75" s="2" t="s">
        <v>433</v>
      </c>
      <c r="H75" s="2" t="s">
        <v>379</v>
      </c>
      <c r="I75" s="2" t="s">
        <v>53</v>
      </c>
      <c r="J75" s="2" t="s">
        <v>104</v>
      </c>
      <c r="K75" s="2" t="s">
        <v>55</v>
      </c>
      <c r="L75" s="2" t="s">
        <v>183</v>
      </c>
      <c r="M75" s="7" t="s">
        <v>428</v>
      </c>
      <c r="N75" s="7" t="s">
        <v>429</v>
      </c>
      <c r="O75" s="2"/>
      <c r="P75" s="2"/>
      <c r="Q75" s="72" t="s">
        <v>261</v>
      </c>
      <c r="R75" s="72" t="s">
        <v>60</v>
      </c>
      <c r="S75" s="89">
        <v>0.8</v>
      </c>
      <c r="T75" s="2"/>
      <c r="U75" s="2"/>
      <c r="V75" s="2"/>
      <c r="W75" s="2"/>
      <c r="X75" s="2"/>
      <c r="Y75" s="2"/>
      <c r="Z75" s="2"/>
      <c r="AA75" s="2"/>
      <c r="AB75" s="2"/>
      <c r="AC75" s="2"/>
      <c r="AD75" s="2"/>
      <c r="AE75" s="2"/>
      <c r="AF75" s="2"/>
      <c r="AG75" s="2"/>
      <c r="AH75" s="2"/>
      <c r="AI75" s="2"/>
      <c r="AJ75" s="2"/>
      <c r="AK75" s="2"/>
      <c r="AL75" s="2"/>
      <c r="AM75" s="2"/>
      <c r="AN75" s="2"/>
      <c r="AO75" s="2"/>
      <c r="AP75" s="2"/>
      <c r="AQ75" s="2"/>
      <c r="AR75" s="28">
        <f t="shared" si="8"/>
        <v>0</v>
      </c>
      <c r="AS75" s="28">
        <f t="shared" si="9"/>
        <v>0</v>
      </c>
      <c r="AT75" s="25" t="e">
        <f t="shared" si="7"/>
        <v>#DIV/0!</v>
      </c>
      <c r="AU75" s="5"/>
      <c r="AV75" s="73"/>
    </row>
    <row r="76" spans="2:48" ht="77.25" customHeight="1">
      <c r="B76" s="79">
        <v>67</v>
      </c>
      <c r="C76" s="2" t="s">
        <v>374</v>
      </c>
      <c r="D76" s="7" t="s">
        <v>375</v>
      </c>
      <c r="E76" s="2" t="s">
        <v>434</v>
      </c>
      <c r="F76" s="9" t="s">
        <v>435</v>
      </c>
      <c r="G76" s="2" t="s">
        <v>436</v>
      </c>
      <c r="H76" s="2" t="s">
        <v>379</v>
      </c>
      <c r="I76" s="2" t="s">
        <v>53</v>
      </c>
      <c r="J76" s="2" t="s">
        <v>54</v>
      </c>
      <c r="K76" s="2" t="s">
        <v>55</v>
      </c>
      <c r="L76" s="2" t="s">
        <v>56</v>
      </c>
      <c r="M76" s="7" t="s">
        <v>437</v>
      </c>
      <c r="N76" s="7" t="s">
        <v>438</v>
      </c>
      <c r="O76" s="2"/>
      <c r="P76" s="2"/>
      <c r="Q76" s="72" t="s">
        <v>261</v>
      </c>
      <c r="R76" s="72" t="s">
        <v>60</v>
      </c>
      <c r="S76" s="89">
        <v>0.9</v>
      </c>
      <c r="T76" s="2"/>
      <c r="U76" s="2"/>
      <c r="V76" s="2"/>
      <c r="W76" s="2"/>
      <c r="X76" s="2">
        <v>33</v>
      </c>
      <c r="Y76" s="2">
        <v>20</v>
      </c>
      <c r="Z76" s="2"/>
      <c r="AA76" s="2"/>
      <c r="AB76" s="2"/>
      <c r="AC76" s="2"/>
      <c r="AD76" s="2"/>
      <c r="AE76" s="2"/>
      <c r="AF76" s="2"/>
      <c r="AG76" s="2"/>
      <c r="AH76" s="2"/>
      <c r="AI76" s="2"/>
      <c r="AJ76" s="2"/>
      <c r="AK76" s="2"/>
      <c r="AL76" s="2"/>
      <c r="AM76" s="2"/>
      <c r="AN76" s="2"/>
      <c r="AO76" s="2"/>
      <c r="AP76" s="2"/>
      <c r="AQ76" s="2"/>
      <c r="AR76" s="28">
        <f t="shared" si="8"/>
        <v>33</v>
      </c>
      <c r="AS76" s="28">
        <f t="shared" si="9"/>
        <v>20</v>
      </c>
      <c r="AT76" s="25">
        <f t="shared" si="7"/>
        <v>0.60606060606060608</v>
      </c>
      <c r="AU76" s="27" t="s">
        <v>61</v>
      </c>
      <c r="AV76" s="77"/>
    </row>
    <row r="77" spans="2:48" s="92" customFormat="1" ht="90.75" customHeight="1">
      <c r="B77" s="79">
        <v>68</v>
      </c>
      <c r="C77" s="5" t="s">
        <v>374</v>
      </c>
      <c r="D77" s="9" t="s">
        <v>375</v>
      </c>
      <c r="E77" s="5" t="s">
        <v>434</v>
      </c>
      <c r="F77" s="9" t="s">
        <v>439</v>
      </c>
      <c r="G77" s="5" t="s">
        <v>440</v>
      </c>
      <c r="H77" s="5" t="s">
        <v>379</v>
      </c>
      <c r="I77" s="5" t="s">
        <v>93</v>
      </c>
      <c r="J77" s="5" t="s">
        <v>54</v>
      </c>
      <c r="K77" s="5" t="s">
        <v>55</v>
      </c>
      <c r="L77" s="5" t="s">
        <v>441</v>
      </c>
      <c r="M77" s="9" t="s">
        <v>442</v>
      </c>
      <c r="N77" s="9" t="s">
        <v>443</v>
      </c>
      <c r="O77" s="5"/>
      <c r="P77" s="5"/>
      <c r="Q77" s="6" t="s">
        <v>241</v>
      </c>
      <c r="R77" s="6" t="s">
        <v>60</v>
      </c>
      <c r="S77" s="6"/>
      <c r="T77" s="5"/>
      <c r="U77" s="5"/>
      <c r="V77" s="5"/>
      <c r="W77" s="5"/>
      <c r="X77" s="5"/>
      <c r="Y77" s="5"/>
      <c r="Z77" s="5"/>
      <c r="AA77" s="5"/>
      <c r="AB77" s="5"/>
      <c r="AC77" s="5"/>
      <c r="AD77" s="5"/>
      <c r="AE77" s="5"/>
      <c r="AF77" s="5"/>
      <c r="AG77" s="5"/>
      <c r="AH77" s="5"/>
      <c r="AI77" s="5"/>
      <c r="AJ77" s="5"/>
      <c r="AK77" s="5"/>
      <c r="AL77" s="5"/>
      <c r="AM77" s="5"/>
      <c r="AN77" s="5"/>
      <c r="AO77" s="5"/>
      <c r="AP77" s="5"/>
      <c r="AQ77" s="5"/>
      <c r="AR77" s="91">
        <f t="shared" si="8"/>
        <v>0</v>
      </c>
      <c r="AS77" s="91">
        <f t="shared" si="9"/>
        <v>0</v>
      </c>
      <c r="AT77" s="25" t="e">
        <f t="shared" si="7"/>
        <v>#DIV/0!</v>
      </c>
      <c r="AU77" s="5"/>
      <c r="AV77" s="77"/>
    </row>
    <row r="78" spans="2:48" ht="77.25" customHeight="1">
      <c r="B78" s="79">
        <v>69</v>
      </c>
      <c r="C78" s="2" t="s">
        <v>374</v>
      </c>
      <c r="D78" s="7" t="s">
        <v>375</v>
      </c>
      <c r="E78" s="2" t="s">
        <v>434</v>
      </c>
      <c r="F78" s="9" t="s">
        <v>444</v>
      </c>
      <c r="G78" s="2" t="s">
        <v>445</v>
      </c>
      <c r="H78" s="2" t="s">
        <v>379</v>
      </c>
      <c r="I78" s="2" t="s">
        <v>93</v>
      </c>
      <c r="J78" s="2" t="s">
        <v>112</v>
      </c>
      <c r="K78" s="2" t="s">
        <v>55</v>
      </c>
      <c r="L78" s="2" t="s">
        <v>183</v>
      </c>
      <c r="M78" s="7" t="s">
        <v>446</v>
      </c>
      <c r="N78" s="7" t="s">
        <v>447</v>
      </c>
      <c r="O78" s="2"/>
      <c r="P78" s="2"/>
      <c r="Q78" s="6" t="s">
        <v>241</v>
      </c>
      <c r="R78" s="72" t="s">
        <v>60</v>
      </c>
      <c r="S78" s="89">
        <v>0.15</v>
      </c>
      <c r="T78" s="2"/>
      <c r="U78" s="2"/>
      <c r="V78" s="2"/>
      <c r="W78" s="2"/>
      <c r="X78" s="2"/>
      <c r="Y78" s="2"/>
      <c r="Z78" s="2"/>
      <c r="AA78" s="2"/>
      <c r="AB78" s="2"/>
      <c r="AC78" s="2"/>
      <c r="AD78" s="2"/>
      <c r="AE78" s="2"/>
      <c r="AF78" s="2"/>
      <c r="AG78" s="2"/>
      <c r="AH78" s="2"/>
      <c r="AI78" s="2"/>
      <c r="AJ78" s="2"/>
      <c r="AK78" s="2"/>
      <c r="AL78" s="2"/>
      <c r="AM78" s="2"/>
      <c r="AN78" s="2"/>
      <c r="AO78" s="2"/>
      <c r="AP78" s="2"/>
      <c r="AQ78" s="2"/>
      <c r="AR78" s="28">
        <f t="shared" si="8"/>
        <v>0</v>
      </c>
      <c r="AS78" s="28">
        <f t="shared" si="9"/>
        <v>0</v>
      </c>
      <c r="AT78" s="25" t="e">
        <f t="shared" si="7"/>
        <v>#DIV/0!</v>
      </c>
      <c r="AU78" s="5"/>
      <c r="AV78" s="77"/>
    </row>
    <row r="79" spans="2:48" ht="77.25" customHeight="1">
      <c r="B79" s="79">
        <v>70</v>
      </c>
      <c r="C79" s="2" t="s">
        <v>374</v>
      </c>
      <c r="D79" s="7" t="s">
        <v>375</v>
      </c>
      <c r="E79" s="2" t="s">
        <v>434</v>
      </c>
      <c r="F79" s="9" t="s">
        <v>448</v>
      </c>
      <c r="G79" s="2" t="s">
        <v>449</v>
      </c>
      <c r="H79" s="2" t="s">
        <v>379</v>
      </c>
      <c r="I79" s="2" t="s">
        <v>93</v>
      </c>
      <c r="J79" s="2" t="s">
        <v>54</v>
      </c>
      <c r="K79" s="2" t="s">
        <v>55</v>
      </c>
      <c r="L79" s="2" t="s">
        <v>183</v>
      </c>
      <c r="M79" s="7" t="s">
        <v>450</v>
      </c>
      <c r="N79" s="7" t="s">
        <v>451</v>
      </c>
      <c r="O79" s="2"/>
      <c r="P79" s="2"/>
      <c r="Q79" s="6" t="s">
        <v>241</v>
      </c>
      <c r="R79" s="72" t="s">
        <v>60</v>
      </c>
      <c r="S79" s="89">
        <v>0.15</v>
      </c>
      <c r="T79" s="2"/>
      <c r="U79" s="2"/>
      <c r="V79" s="2"/>
      <c r="W79" s="2"/>
      <c r="X79" s="2"/>
      <c r="Y79" s="2"/>
      <c r="Z79" s="2"/>
      <c r="AA79" s="2"/>
      <c r="AB79" s="2"/>
      <c r="AC79" s="2"/>
      <c r="AD79" s="2"/>
      <c r="AE79" s="2"/>
      <c r="AF79" s="2"/>
      <c r="AG79" s="2"/>
      <c r="AH79" s="2"/>
      <c r="AI79" s="2"/>
      <c r="AJ79" s="2"/>
      <c r="AK79" s="2"/>
      <c r="AL79" s="2"/>
      <c r="AM79" s="2"/>
      <c r="AN79" s="2"/>
      <c r="AO79" s="2"/>
      <c r="AP79" s="2"/>
      <c r="AQ79" s="2"/>
      <c r="AR79" s="28">
        <f t="shared" si="8"/>
        <v>0</v>
      </c>
      <c r="AS79" s="28">
        <f t="shared" si="9"/>
        <v>0</v>
      </c>
      <c r="AT79" s="25" t="e">
        <f t="shared" si="7"/>
        <v>#DIV/0!</v>
      </c>
      <c r="AU79" s="5"/>
      <c r="AV79" s="73"/>
    </row>
    <row r="80" spans="2:48" ht="77.25" customHeight="1">
      <c r="B80" s="79">
        <v>71</v>
      </c>
      <c r="C80" s="2" t="s">
        <v>374</v>
      </c>
      <c r="D80" s="7" t="s">
        <v>375</v>
      </c>
      <c r="E80" s="2" t="s">
        <v>434</v>
      </c>
      <c r="F80" s="9" t="s">
        <v>452</v>
      </c>
      <c r="G80" s="2" t="s">
        <v>453</v>
      </c>
      <c r="H80" s="2" t="s">
        <v>379</v>
      </c>
      <c r="I80" s="2" t="s">
        <v>93</v>
      </c>
      <c r="J80" s="2" t="s">
        <v>54</v>
      </c>
      <c r="K80" s="2" t="s">
        <v>55</v>
      </c>
      <c r="L80" s="2" t="s">
        <v>183</v>
      </c>
      <c r="M80" s="7" t="s">
        <v>454</v>
      </c>
      <c r="N80" s="7" t="s">
        <v>455</v>
      </c>
      <c r="O80" s="2"/>
      <c r="P80" s="2"/>
      <c r="Q80" s="6" t="s">
        <v>241</v>
      </c>
      <c r="R80" s="6" t="s">
        <v>60</v>
      </c>
      <c r="S80" s="88">
        <v>0.8</v>
      </c>
      <c r="T80" s="2"/>
      <c r="U80" s="2"/>
      <c r="V80" s="2"/>
      <c r="W80" s="2"/>
      <c r="X80" s="2"/>
      <c r="Y80" s="2"/>
      <c r="Z80" s="2"/>
      <c r="AA80" s="2"/>
      <c r="AB80" s="2"/>
      <c r="AC80" s="2"/>
      <c r="AD80" s="2"/>
      <c r="AE80" s="2"/>
      <c r="AF80" s="2"/>
      <c r="AG80" s="2"/>
      <c r="AH80" s="2"/>
      <c r="AI80" s="2"/>
      <c r="AJ80" s="2"/>
      <c r="AK80" s="2"/>
      <c r="AL80" s="2"/>
      <c r="AM80" s="2"/>
      <c r="AN80" s="2"/>
      <c r="AO80" s="2"/>
      <c r="AP80" s="2"/>
      <c r="AQ80" s="2"/>
      <c r="AR80" s="28">
        <f t="shared" si="8"/>
        <v>0</v>
      </c>
      <c r="AS80" s="28">
        <f t="shared" si="9"/>
        <v>0</v>
      </c>
      <c r="AT80" s="25" t="e">
        <f t="shared" si="7"/>
        <v>#DIV/0!</v>
      </c>
      <c r="AU80" s="5"/>
      <c r="AV80" s="73"/>
    </row>
    <row r="81" spans="2:48" ht="77.25" customHeight="1">
      <c r="B81" s="79">
        <v>72</v>
      </c>
      <c r="C81" s="2" t="s">
        <v>374</v>
      </c>
      <c r="D81" s="7" t="s">
        <v>375</v>
      </c>
      <c r="E81" s="2" t="s">
        <v>434</v>
      </c>
      <c r="F81" s="9" t="s">
        <v>456</v>
      </c>
      <c r="G81" s="2" t="s">
        <v>457</v>
      </c>
      <c r="H81" s="2" t="s">
        <v>379</v>
      </c>
      <c r="I81" s="2" t="s">
        <v>103</v>
      </c>
      <c r="J81" s="2" t="s">
        <v>112</v>
      </c>
      <c r="K81" s="2" t="s">
        <v>397</v>
      </c>
      <c r="L81" s="2" t="s">
        <v>56</v>
      </c>
      <c r="M81" s="7" t="s">
        <v>458</v>
      </c>
      <c r="N81" s="7" t="s">
        <v>459</v>
      </c>
      <c r="O81" s="2"/>
      <c r="P81" s="2"/>
      <c r="Q81" s="6" t="s">
        <v>251</v>
      </c>
      <c r="R81" s="6" t="s">
        <v>60</v>
      </c>
      <c r="S81" s="6" t="s">
        <v>460</v>
      </c>
      <c r="T81" s="2"/>
      <c r="U81" s="2"/>
      <c r="V81" s="2"/>
      <c r="W81" s="2"/>
      <c r="X81" s="2">
        <v>126</v>
      </c>
      <c r="Y81" s="2">
        <v>378</v>
      </c>
      <c r="Z81" s="2"/>
      <c r="AA81" s="2"/>
      <c r="AB81" s="2"/>
      <c r="AC81" s="2"/>
      <c r="AD81" s="2"/>
      <c r="AE81" s="2"/>
      <c r="AF81" s="2"/>
      <c r="AG81" s="2"/>
      <c r="AH81" s="2"/>
      <c r="AI81" s="2"/>
      <c r="AJ81" s="2"/>
      <c r="AK81" s="2"/>
      <c r="AL81" s="2"/>
      <c r="AM81" s="2"/>
      <c r="AN81" s="2"/>
      <c r="AO81" s="2"/>
      <c r="AP81" s="2"/>
      <c r="AQ81" s="2"/>
      <c r="AR81" s="28">
        <f t="shared" si="8"/>
        <v>126</v>
      </c>
      <c r="AS81" s="28">
        <f t="shared" si="9"/>
        <v>378</v>
      </c>
      <c r="AT81" s="99">
        <f t="shared" si="7"/>
        <v>3</v>
      </c>
      <c r="AU81" s="97" t="s">
        <v>108</v>
      </c>
      <c r="AV81" s="77"/>
    </row>
    <row r="82" spans="2:48" ht="77.25" customHeight="1">
      <c r="B82" s="79">
        <v>73</v>
      </c>
      <c r="C82" s="2" t="s">
        <v>374</v>
      </c>
      <c r="D82" s="7" t="s">
        <v>375</v>
      </c>
      <c r="E82" s="2" t="s">
        <v>434</v>
      </c>
      <c r="F82" s="9" t="s">
        <v>461</v>
      </c>
      <c r="G82" s="2" t="s">
        <v>462</v>
      </c>
      <c r="H82" s="2" t="s">
        <v>379</v>
      </c>
      <c r="I82" s="2" t="s">
        <v>53</v>
      </c>
      <c r="J82" s="93" t="s">
        <v>54</v>
      </c>
      <c r="K82" s="2" t="s">
        <v>55</v>
      </c>
      <c r="L82" s="2" t="s">
        <v>183</v>
      </c>
      <c r="M82" s="7" t="s">
        <v>437</v>
      </c>
      <c r="N82" s="7" t="s">
        <v>438</v>
      </c>
      <c r="O82" s="2"/>
      <c r="P82" s="2"/>
      <c r="Q82" s="72" t="s">
        <v>261</v>
      </c>
      <c r="R82" s="72" t="s">
        <v>60</v>
      </c>
      <c r="S82" s="89">
        <v>1</v>
      </c>
      <c r="T82" s="2"/>
      <c r="U82" s="2"/>
      <c r="V82" s="2"/>
      <c r="W82" s="2"/>
      <c r="X82" s="2"/>
      <c r="Y82" s="2"/>
      <c r="Z82" s="2"/>
      <c r="AA82" s="2"/>
      <c r="AB82" s="2"/>
      <c r="AC82" s="2"/>
      <c r="AD82" s="2"/>
      <c r="AE82" s="2"/>
      <c r="AF82" s="2"/>
      <c r="AG82" s="2"/>
      <c r="AH82" s="2"/>
      <c r="AI82" s="2"/>
      <c r="AJ82" s="2"/>
      <c r="AK82" s="2"/>
      <c r="AL82" s="2"/>
      <c r="AM82" s="2"/>
      <c r="AN82" s="2"/>
      <c r="AO82" s="2"/>
      <c r="AP82" s="2"/>
      <c r="AQ82" s="2"/>
      <c r="AR82" s="28">
        <f t="shared" si="8"/>
        <v>0</v>
      </c>
      <c r="AS82" s="28">
        <f t="shared" si="9"/>
        <v>0</v>
      </c>
      <c r="AT82" s="25" t="e">
        <f t="shared" si="7"/>
        <v>#DIV/0!</v>
      </c>
      <c r="AU82" s="5"/>
      <c r="AV82" s="77"/>
    </row>
    <row r="83" spans="2:48" ht="84.75" customHeight="1">
      <c r="B83" s="79">
        <v>74</v>
      </c>
      <c r="C83" s="2" t="s">
        <v>463</v>
      </c>
      <c r="D83" s="7" t="s">
        <v>464</v>
      </c>
      <c r="E83" s="2" t="s">
        <v>465</v>
      </c>
      <c r="F83" s="9" t="s">
        <v>466</v>
      </c>
      <c r="G83" s="2" t="s">
        <v>467</v>
      </c>
      <c r="H83" s="2" t="s">
        <v>468</v>
      </c>
      <c r="I83" s="2" t="s">
        <v>53</v>
      </c>
      <c r="J83" s="2" t="s">
        <v>112</v>
      </c>
      <c r="K83" s="2" t="s">
        <v>55</v>
      </c>
      <c r="L83" s="2" t="s">
        <v>56</v>
      </c>
      <c r="M83" s="7" t="s">
        <v>469</v>
      </c>
      <c r="N83" s="7" t="s">
        <v>470</v>
      </c>
      <c r="O83" s="2"/>
      <c r="P83" s="2"/>
      <c r="Q83" s="72" t="s">
        <v>261</v>
      </c>
      <c r="R83" s="72" t="s">
        <v>60</v>
      </c>
      <c r="S83" s="89">
        <v>0.05</v>
      </c>
      <c r="T83" s="2"/>
      <c r="U83" s="2"/>
      <c r="V83" s="2"/>
      <c r="W83" s="2"/>
      <c r="X83" s="2">
        <v>150</v>
      </c>
      <c r="Y83" s="2">
        <v>3</v>
      </c>
      <c r="Z83" s="2"/>
      <c r="AA83" s="2"/>
      <c r="AB83" s="2"/>
      <c r="AC83" s="2"/>
      <c r="AD83" s="2"/>
      <c r="AE83" s="2"/>
      <c r="AF83" s="2"/>
      <c r="AG83" s="2"/>
      <c r="AH83" s="2"/>
      <c r="AI83" s="2"/>
      <c r="AJ83" s="2"/>
      <c r="AK83" s="2"/>
      <c r="AL83" s="2"/>
      <c r="AM83" s="2"/>
      <c r="AN83" s="2"/>
      <c r="AO83" s="2"/>
      <c r="AP83" s="2"/>
      <c r="AQ83" s="2"/>
      <c r="AR83" s="28">
        <f t="shared" si="8"/>
        <v>150</v>
      </c>
      <c r="AS83" s="28">
        <f t="shared" si="9"/>
        <v>3</v>
      </c>
      <c r="AT83" s="25">
        <f t="shared" si="7"/>
        <v>0.02</v>
      </c>
      <c r="AU83" s="97" t="s">
        <v>108</v>
      </c>
      <c r="AV83" s="77"/>
    </row>
    <row r="84" spans="2:48" ht="84.75" customHeight="1">
      <c r="B84" s="79">
        <v>75</v>
      </c>
      <c r="C84" s="2" t="s">
        <v>463</v>
      </c>
      <c r="D84" s="7" t="s">
        <v>464</v>
      </c>
      <c r="E84" s="2" t="s">
        <v>471</v>
      </c>
      <c r="F84" s="9" t="s">
        <v>472</v>
      </c>
      <c r="G84" s="2" t="s">
        <v>473</v>
      </c>
      <c r="H84" s="2" t="s">
        <v>468</v>
      </c>
      <c r="I84" s="2" t="s">
        <v>103</v>
      </c>
      <c r="J84" s="2" t="s">
        <v>104</v>
      </c>
      <c r="K84" s="2" t="s">
        <v>55</v>
      </c>
      <c r="L84" s="2" t="s">
        <v>474</v>
      </c>
      <c r="M84" s="7" t="s">
        <v>475</v>
      </c>
      <c r="N84" s="7" t="s">
        <v>476</v>
      </c>
      <c r="O84" s="2"/>
      <c r="P84" s="2"/>
      <c r="Q84" s="72" t="s">
        <v>261</v>
      </c>
      <c r="R84" s="72" t="s">
        <v>60</v>
      </c>
      <c r="S84" s="89">
        <v>1</v>
      </c>
      <c r="T84" s="2"/>
      <c r="U84" s="2"/>
      <c r="V84" s="2"/>
      <c r="W84" s="2"/>
      <c r="X84" s="2">
        <v>61</v>
      </c>
      <c r="Y84" s="2">
        <v>61</v>
      </c>
      <c r="Z84" s="2"/>
      <c r="AA84" s="2"/>
      <c r="AB84" s="2"/>
      <c r="AC84" s="2"/>
      <c r="AD84" s="2"/>
      <c r="AE84" s="2"/>
      <c r="AF84" s="2"/>
      <c r="AG84" s="2"/>
      <c r="AH84" s="2"/>
      <c r="AI84" s="2"/>
      <c r="AJ84" s="2"/>
      <c r="AK84" s="2"/>
      <c r="AL84" s="2"/>
      <c r="AM84" s="2"/>
      <c r="AN84" s="2"/>
      <c r="AO84" s="2"/>
      <c r="AP84" s="2"/>
      <c r="AQ84" s="2"/>
      <c r="AR84" s="28">
        <f t="shared" si="8"/>
        <v>61</v>
      </c>
      <c r="AS84" s="28">
        <f t="shared" si="9"/>
        <v>61</v>
      </c>
      <c r="AT84" s="25">
        <f t="shared" si="7"/>
        <v>1</v>
      </c>
      <c r="AU84" s="97" t="s">
        <v>108</v>
      </c>
      <c r="AV84" s="77"/>
    </row>
    <row r="85" spans="2:48" ht="51.75" customHeight="1">
      <c r="B85" s="79">
        <v>76</v>
      </c>
      <c r="C85" s="2" t="s">
        <v>477</v>
      </c>
      <c r="D85" s="7" t="s">
        <v>478</v>
      </c>
      <c r="E85" s="2" t="s">
        <v>479</v>
      </c>
      <c r="F85" s="9" t="s">
        <v>480</v>
      </c>
      <c r="G85" s="2" t="s">
        <v>481</v>
      </c>
      <c r="H85" s="2" t="s">
        <v>482</v>
      </c>
      <c r="I85" s="2" t="s">
        <v>103</v>
      </c>
      <c r="J85" s="2" t="s">
        <v>104</v>
      </c>
      <c r="K85" s="2" t="s">
        <v>55</v>
      </c>
      <c r="L85" s="2" t="s">
        <v>113</v>
      </c>
      <c r="M85" s="7" t="s">
        <v>483</v>
      </c>
      <c r="N85" s="7" t="s">
        <v>484</v>
      </c>
      <c r="O85" s="2"/>
      <c r="P85" s="2"/>
      <c r="Q85" s="72" t="s">
        <v>261</v>
      </c>
      <c r="R85" s="72" t="s">
        <v>60</v>
      </c>
      <c r="S85" s="89">
        <v>1</v>
      </c>
      <c r="T85" s="2">
        <v>40</v>
      </c>
      <c r="U85" s="2">
        <v>40</v>
      </c>
      <c r="V85" s="2">
        <v>42</v>
      </c>
      <c r="W85" s="2">
        <v>42</v>
      </c>
      <c r="X85" s="2">
        <v>24</v>
      </c>
      <c r="Y85" s="2">
        <v>24</v>
      </c>
      <c r="Z85" s="2"/>
      <c r="AA85" s="2"/>
      <c r="AB85" s="2"/>
      <c r="AC85" s="2"/>
      <c r="AD85" s="2"/>
      <c r="AE85" s="2"/>
      <c r="AF85" s="2"/>
      <c r="AG85" s="2"/>
      <c r="AH85" s="2"/>
      <c r="AI85" s="2"/>
      <c r="AJ85" s="2"/>
      <c r="AK85" s="2"/>
      <c r="AL85" s="2"/>
      <c r="AM85" s="2"/>
      <c r="AN85" s="2"/>
      <c r="AO85" s="2"/>
      <c r="AP85" s="2"/>
      <c r="AQ85" s="2"/>
      <c r="AR85" s="28">
        <f t="shared" si="8"/>
        <v>106</v>
      </c>
      <c r="AS85" s="28">
        <f t="shared" si="9"/>
        <v>106</v>
      </c>
      <c r="AT85" s="25">
        <f t="shared" si="7"/>
        <v>1</v>
      </c>
      <c r="AU85" s="97" t="s">
        <v>108</v>
      </c>
      <c r="AV85" s="77"/>
    </row>
    <row r="86" spans="2:48" s="92" customFormat="1" ht="73.5" customHeight="1">
      <c r="B86" s="79">
        <v>77</v>
      </c>
      <c r="C86" s="5" t="s">
        <v>477</v>
      </c>
      <c r="D86" s="9" t="s">
        <v>478</v>
      </c>
      <c r="E86" s="5" t="s">
        <v>485</v>
      </c>
      <c r="F86" s="9" t="s">
        <v>486</v>
      </c>
      <c r="G86" s="5" t="s">
        <v>487</v>
      </c>
      <c r="H86" s="2" t="s">
        <v>482</v>
      </c>
      <c r="I86" s="5" t="s">
        <v>53</v>
      </c>
      <c r="J86" s="5" t="s">
        <v>54</v>
      </c>
      <c r="K86" s="5" t="s">
        <v>55</v>
      </c>
      <c r="L86" s="5" t="s">
        <v>183</v>
      </c>
      <c r="M86" s="9" t="s">
        <v>488</v>
      </c>
      <c r="N86" s="9" t="s">
        <v>489</v>
      </c>
      <c r="O86" s="5"/>
      <c r="P86" s="5"/>
      <c r="Q86" s="6" t="s">
        <v>261</v>
      </c>
      <c r="R86" s="6" t="s">
        <v>60</v>
      </c>
      <c r="S86" s="88">
        <v>0.85</v>
      </c>
      <c r="T86" s="5"/>
      <c r="U86" s="5"/>
      <c r="V86" s="5"/>
      <c r="W86" s="5"/>
      <c r="X86" s="5"/>
      <c r="Y86" s="5"/>
      <c r="Z86" s="5"/>
      <c r="AA86" s="5"/>
      <c r="AB86" s="5"/>
      <c r="AC86" s="5"/>
      <c r="AD86" s="5"/>
      <c r="AE86" s="5"/>
      <c r="AF86" s="5"/>
      <c r="AG86" s="5"/>
      <c r="AH86" s="5"/>
      <c r="AI86" s="5"/>
      <c r="AJ86" s="5"/>
      <c r="AK86" s="5"/>
      <c r="AL86" s="5"/>
      <c r="AM86" s="5"/>
      <c r="AN86" s="5"/>
      <c r="AO86" s="5"/>
      <c r="AP86" s="5"/>
      <c r="AQ86" s="5"/>
      <c r="AR86" s="91">
        <f>+T86+V86+X86+Z86+AB86+AD86+AF86+AH86+AJ86+AL86+AN86+AP86</f>
        <v>0</v>
      </c>
      <c r="AS86" s="91">
        <f>+U86+W86+Y86+AA86+AC86+AE86+AG86+AI86+AK86+AM86+AO86+AQ86</f>
        <v>0</v>
      </c>
      <c r="AT86" s="25" t="e">
        <f t="shared" si="7"/>
        <v>#DIV/0!</v>
      </c>
      <c r="AU86" s="5"/>
      <c r="AV86" s="77"/>
    </row>
    <row r="87" spans="2:48" ht="93" customHeight="1" thickBot="1">
      <c r="B87" s="79">
        <v>78</v>
      </c>
      <c r="C87" s="74" t="s">
        <v>490</v>
      </c>
      <c r="D87" s="75" t="s">
        <v>491</v>
      </c>
      <c r="E87" s="74" t="s">
        <v>492</v>
      </c>
      <c r="F87" s="96" t="s">
        <v>493</v>
      </c>
      <c r="G87" s="74" t="s">
        <v>494</v>
      </c>
      <c r="H87" s="74" t="s">
        <v>495</v>
      </c>
      <c r="I87" s="74" t="s">
        <v>53</v>
      </c>
      <c r="J87" s="74" t="s">
        <v>104</v>
      </c>
      <c r="K87" s="74" t="s">
        <v>55</v>
      </c>
      <c r="L87" s="74" t="s">
        <v>56</v>
      </c>
      <c r="M87" s="75" t="s">
        <v>496</v>
      </c>
      <c r="N87" s="75" t="s">
        <v>497</v>
      </c>
      <c r="O87" s="74"/>
      <c r="P87" s="74"/>
      <c r="Q87" s="78" t="s">
        <v>261</v>
      </c>
      <c r="R87" s="78" t="s">
        <v>60</v>
      </c>
      <c r="S87" s="94">
        <v>1</v>
      </c>
      <c r="T87" s="74"/>
      <c r="U87" s="74"/>
      <c r="V87" s="74"/>
      <c r="W87" s="74"/>
      <c r="X87" s="74">
        <v>24</v>
      </c>
      <c r="Y87" s="74">
        <v>23</v>
      </c>
      <c r="Z87" s="74"/>
      <c r="AA87" s="74"/>
      <c r="AB87" s="74"/>
      <c r="AC87" s="74"/>
      <c r="AD87" s="74"/>
      <c r="AE87" s="74"/>
      <c r="AF87" s="74"/>
      <c r="AG87" s="74"/>
      <c r="AH87" s="74"/>
      <c r="AI87" s="74"/>
      <c r="AJ87" s="74"/>
      <c r="AK87" s="74"/>
      <c r="AL87" s="74"/>
      <c r="AM87" s="74"/>
      <c r="AN87" s="74"/>
      <c r="AO87" s="74"/>
      <c r="AP87" s="74"/>
      <c r="AQ87" s="74"/>
      <c r="AR87" s="28">
        <f>+T87+V87+X87+Z87+AB87+AD87+AF87+AH87+AJ87+AL87+AN87+AP87</f>
        <v>24</v>
      </c>
      <c r="AS87" s="28">
        <f>+U87+W87+Y87+AA87+AC87+AE87+AG87+AI87+AK87+AM87+AO87+AQ87</f>
        <v>23</v>
      </c>
      <c r="AT87" s="25">
        <f t="shared" si="7"/>
        <v>0.95833333333333337</v>
      </c>
      <c r="AU87" s="97" t="s">
        <v>108</v>
      </c>
      <c r="AV87" s="76"/>
    </row>
    <row r="88" spans="2:48" ht="80.25" customHeight="1" thickBot="1">
      <c r="B88" s="79">
        <v>79</v>
      </c>
      <c r="C88" s="74" t="s">
        <v>490</v>
      </c>
      <c r="D88" s="7" t="s">
        <v>491</v>
      </c>
      <c r="E88" s="2" t="s">
        <v>498</v>
      </c>
      <c r="F88" s="9" t="s">
        <v>499</v>
      </c>
      <c r="G88" s="2" t="s">
        <v>500</v>
      </c>
      <c r="H88" s="2" t="s">
        <v>501</v>
      </c>
      <c r="I88" s="2" t="s">
        <v>103</v>
      </c>
      <c r="J88" s="74" t="s">
        <v>104</v>
      </c>
      <c r="K88" s="2" t="s">
        <v>55</v>
      </c>
      <c r="L88" s="2" t="s">
        <v>56</v>
      </c>
      <c r="M88" s="7" t="s">
        <v>502</v>
      </c>
      <c r="N88" s="7" t="s">
        <v>503</v>
      </c>
      <c r="O88" s="2"/>
      <c r="P88" s="2"/>
      <c r="Q88" s="72" t="s">
        <v>261</v>
      </c>
      <c r="R88" s="72" t="s">
        <v>60</v>
      </c>
      <c r="S88" s="89">
        <v>1</v>
      </c>
      <c r="T88" s="2"/>
      <c r="U88" s="2"/>
      <c r="V88" s="2"/>
      <c r="W88" s="2"/>
      <c r="X88" s="2">
        <v>5</v>
      </c>
      <c r="Y88" s="2">
        <v>5</v>
      </c>
      <c r="Z88" s="2"/>
      <c r="AA88" s="2"/>
      <c r="AB88" s="2"/>
      <c r="AC88" s="2"/>
      <c r="AD88" s="2"/>
      <c r="AE88" s="2"/>
      <c r="AF88" s="2"/>
      <c r="AG88" s="2"/>
      <c r="AH88" s="2"/>
      <c r="AI88" s="2"/>
      <c r="AJ88" s="2"/>
      <c r="AK88" s="2"/>
      <c r="AL88" s="2"/>
      <c r="AM88" s="2"/>
      <c r="AN88" s="2"/>
      <c r="AO88" s="2"/>
      <c r="AP88" s="2"/>
      <c r="AQ88" s="2"/>
      <c r="AR88" s="28">
        <f t="shared" si="8"/>
        <v>5</v>
      </c>
      <c r="AS88" s="28">
        <f t="shared" si="9"/>
        <v>5</v>
      </c>
      <c r="AT88" s="25">
        <f t="shared" si="7"/>
        <v>1</v>
      </c>
      <c r="AU88" s="97" t="s">
        <v>108</v>
      </c>
      <c r="AV88" s="73"/>
    </row>
    <row r="90" spans="2:48" ht="13.5" thickBot="1"/>
    <row r="91" spans="2:48" ht="60" customHeight="1" thickBot="1">
      <c r="B91" s="123" t="s">
        <v>504</v>
      </c>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5"/>
    </row>
    <row r="93" spans="2:48">
      <c r="D93" s="8">
        <v>2</v>
      </c>
    </row>
    <row r="94" spans="2:48">
      <c r="D94" s="8">
        <v>7</v>
      </c>
    </row>
    <row r="95" spans="2:48">
      <c r="D95" s="8">
        <v>3</v>
      </c>
    </row>
  </sheetData>
  <autoFilter ref="B9:AW89" xr:uid="{00000000-0009-0000-0000-000000000000}"/>
  <mergeCells count="45">
    <mergeCell ref="B91:AV91"/>
    <mergeCell ref="B2:B6"/>
    <mergeCell ref="C2:E4"/>
    <mergeCell ref="F2:AI4"/>
    <mergeCell ref="AJ2:AQ2"/>
    <mergeCell ref="AR2:AV2"/>
    <mergeCell ref="AJ3:AQ3"/>
    <mergeCell ref="AR3:AV3"/>
    <mergeCell ref="AJ4:AQ4"/>
    <mergeCell ref="AR4:AV4"/>
    <mergeCell ref="C5:E6"/>
    <mergeCell ref="F5:AI6"/>
    <mergeCell ref="AJ5:AQ6"/>
    <mergeCell ref="AR5:AV6"/>
    <mergeCell ref="AV8:AV9"/>
    <mergeCell ref="AT8:AT9"/>
    <mergeCell ref="B8:B9"/>
    <mergeCell ref="D8:D9"/>
    <mergeCell ref="E8:E9"/>
    <mergeCell ref="Q8:Q9"/>
    <mergeCell ref="C8:C9"/>
    <mergeCell ref="H8:H9"/>
    <mergeCell ref="G8:G9"/>
    <mergeCell ref="F8:F9"/>
    <mergeCell ref="K8:K9"/>
    <mergeCell ref="L8:L9"/>
    <mergeCell ref="I8:I9"/>
    <mergeCell ref="J8:J9"/>
    <mergeCell ref="M8:P8"/>
    <mergeCell ref="T8:U8"/>
    <mergeCell ref="AR8:AS8"/>
    <mergeCell ref="AU8:AU9"/>
    <mergeCell ref="V8:W8"/>
    <mergeCell ref="R8:R9"/>
    <mergeCell ref="S8:S9"/>
    <mergeCell ref="AH8:AI8"/>
    <mergeCell ref="AJ8:AK8"/>
    <mergeCell ref="AL8:AM8"/>
    <mergeCell ref="AN8:AO8"/>
    <mergeCell ref="AP8:AQ8"/>
    <mergeCell ref="X8:Y8"/>
    <mergeCell ref="Z8:AA8"/>
    <mergeCell ref="AB8:AC8"/>
    <mergeCell ref="AD8:AE8"/>
    <mergeCell ref="AF8:AG8"/>
  </mergeCells>
  <pageMargins left="0.7" right="0.7" top="0.75" bottom="0.75" header="0.3" footer="0.3"/>
  <pageSetup scale="80" orientation="portrait" r:id="rId1"/>
  <rowBreaks count="1" manualBreakCount="1">
    <brk id="1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23"/>
  <sheetViews>
    <sheetView workbookViewId="0">
      <selection activeCell="A3" sqref="A3:B23"/>
    </sheetView>
  </sheetViews>
  <sheetFormatPr defaultColWidth="11.42578125" defaultRowHeight="15"/>
  <cols>
    <col min="1" max="1" width="67.5703125" customWidth="1"/>
    <col min="2" max="2" width="30.140625" bestFit="1" customWidth="1"/>
  </cols>
  <sheetData>
    <row r="3" spans="1:2">
      <c r="A3" s="112" t="s">
        <v>505</v>
      </c>
      <c r="B3" t="s">
        <v>506</v>
      </c>
    </row>
    <row r="4" spans="1:2">
      <c r="A4" s="113" t="s">
        <v>117</v>
      </c>
      <c r="B4" s="114">
        <v>4</v>
      </c>
    </row>
    <row r="5" spans="1:2">
      <c r="A5" s="113" t="s">
        <v>47</v>
      </c>
      <c r="B5" s="114">
        <v>8</v>
      </c>
    </row>
    <row r="6" spans="1:2">
      <c r="A6" s="113" t="s">
        <v>97</v>
      </c>
      <c r="B6" s="114">
        <v>2</v>
      </c>
    </row>
    <row r="7" spans="1:2">
      <c r="A7" s="113" t="s">
        <v>176</v>
      </c>
      <c r="B7" s="114">
        <v>2</v>
      </c>
    </row>
    <row r="8" spans="1:2">
      <c r="A8" s="113" t="s">
        <v>142</v>
      </c>
      <c r="B8" s="114">
        <v>2</v>
      </c>
    </row>
    <row r="9" spans="1:2">
      <c r="A9" s="113" t="s">
        <v>190</v>
      </c>
      <c r="B9" s="114">
        <v>2</v>
      </c>
    </row>
    <row r="10" spans="1:2">
      <c r="A10" s="113" t="s">
        <v>206</v>
      </c>
      <c r="B10" s="114">
        <v>5</v>
      </c>
    </row>
    <row r="11" spans="1:2">
      <c r="A11" s="113" t="s">
        <v>273</v>
      </c>
      <c r="B11" s="114">
        <v>9</v>
      </c>
    </row>
    <row r="12" spans="1:2">
      <c r="A12" s="113" t="s">
        <v>233</v>
      </c>
      <c r="B12" s="114">
        <v>3</v>
      </c>
    </row>
    <row r="13" spans="1:2">
      <c r="A13" s="113" t="s">
        <v>253</v>
      </c>
      <c r="B13" s="114">
        <v>3</v>
      </c>
    </row>
    <row r="14" spans="1:2">
      <c r="A14" s="113" t="s">
        <v>361</v>
      </c>
      <c r="B14" s="114">
        <v>2</v>
      </c>
    </row>
    <row r="15" spans="1:2">
      <c r="A15" s="113" t="s">
        <v>374</v>
      </c>
      <c r="B15" s="114">
        <v>20</v>
      </c>
    </row>
    <row r="16" spans="1:2">
      <c r="A16" s="113" t="s">
        <v>477</v>
      </c>
      <c r="B16" s="114">
        <v>2</v>
      </c>
    </row>
    <row r="17" spans="1:2">
      <c r="A17" s="113" t="s">
        <v>315</v>
      </c>
      <c r="B17" s="114">
        <v>1</v>
      </c>
    </row>
    <row r="18" spans="1:2">
      <c r="A18" s="113" t="s">
        <v>324</v>
      </c>
      <c r="B18" s="114">
        <v>7</v>
      </c>
    </row>
    <row r="19" spans="1:2">
      <c r="A19" s="113" t="s">
        <v>463</v>
      </c>
      <c r="B19" s="114">
        <v>2</v>
      </c>
    </row>
    <row r="20" spans="1:2">
      <c r="A20" s="113" t="s">
        <v>490</v>
      </c>
      <c r="B20" s="114">
        <v>2</v>
      </c>
    </row>
    <row r="21" spans="1:2">
      <c r="A21" s="113" t="s">
        <v>155</v>
      </c>
      <c r="B21" s="114">
        <v>3</v>
      </c>
    </row>
    <row r="22" spans="1:2">
      <c r="A22" s="113" t="s">
        <v>507</v>
      </c>
      <c r="B22" s="114"/>
    </row>
    <row r="23" spans="1:2">
      <c r="A23" s="113" t="s">
        <v>508</v>
      </c>
      <c r="B23" s="114">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75" zoomScaleNormal="175" workbookViewId="0">
      <selection activeCell="I17" sqref="F1:I17"/>
    </sheetView>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E28"/>
  <sheetViews>
    <sheetView zoomScale="120" zoomScaleNormal="120" workbookViewId="0">
      <pane xSplit="1" ySplit="2" topLeftCell="B3" activePane="bottomRight" state="frozen"/>
      <selection pane="bottomRight" activeCell="C2" sqref="A2:XFD2"/>
      <selection pane="bottomLeft" activeCell="A3" sqref="A3"/>
      <selection pane="topRight" activeCell="B1" sqref="B1"/>
    </sheetView>
  </sheetViews>
  <sheetFormatPr defaultColWidth="11.42578125" defaultRowHeight="12.75"/>
  <cols>
    <col min="1" max="1" width="40.7109375" style="10" customWidth="1"/>
    <col min="2" max="2" width="35.7109375" style="10" customWidth="1"/>
    <col min="3" max="3" width="27.85546875" style="10" customWidth="1"/>
    <col min="4" max="4" width="27" style="10" customWidth="1"/>
    <col min="5" max="5" width="28.28515625" style="10" customWidth="1"/>
    <col min="6" max="16384" width="11.42578125" style="10"/>
  </cols>
  <sheetData>
    <row r="1" spans="1:5">
      <c r="A1" s="162" t="s">
        <v>509</v>
      </c>
      <c r="B1" s="162" t="s">
        <v>24</v>
      </c>
      <c r="C1" s="162" t="s">
        <v>510</v>
      </c>
      <c r="D1" s="162"/>
      <c r="E1" s="161" t="s">
        <v>511</v>
      </c>
    </row>
    <row r="2" spans="1:5">
      <c r="A2" s="162"/>
      <c r="B2" s="162"/>
      <c r="C2" s="109" t="s">
        <v>512</v>
      </c>
      <c r="D2" s="109" t="s">
        <v>513</v>
      </c>
      <c r="E2" s="161"/>
    </row>
    <row r="3" spans="1:5" ht="52.5" hidden="1" customHeight="1">
      <c r="A3" s="11" t="s">
        <v>514</v>
      </c>
      <c r="B3" s="11" t="s">
        <v>515</v>
      </c>
      <c r="C3" s="11" t="s">
        <v>516</v>
      </c>
      <c r="D3" s="11" t="s">
        <v>517</v>
      </c>
      <c r="E3" s="11" t="s">
        <v>518</v>
      </c>
    </row>
    <row r="4" spans="1:5" ht="38.25" hidden="1">
      <c r="A4" s="11" t="s">
        <v>519</v>
      </c>
      <c r="B4" s="11" t="s">
        <v>520</v>
      </c>
      <c r="C4" s="11" t="s">
        <v>521</v>
      </c>
      <c r="D4" s="11" t="s">
        <v>522</v>
      </c>
      <c r="E4" s="11" t="s">
        <v>523</v>
      </c>
    </row>
    <row r="5" spans="1:5" ht="51" hidden="1">
      <c r="A5" s="11" t="s">
        <v>524</v>
      </c>
      <c r="B5" s="110" t="s">
        <v>525</v>
      </c>
      <c r="C5" s="110" t="s">
        <v>526</v>
      </c>
      <c r="D5" s="110" t="s">
        <v>527</v>
      </c>
      <c r="E5" s="110" t="s">
        <v>528</v>
      </c>
    </row>
    <row r="6" spans="1:5" ht="51">
      <c r="A6" s="11" t="s">
        <v>524</v>
      </c>
      <c r="B6" s="110" t="s">
        <v>529</v>
      </c>
      <c r="C6" s="110" t="s">
        <v>530</v>
      </c>
      <c r="D6" s="110" t="s">
        <v>531</v>
      </c>
      <c r="E6" s="110" t="s">
        <v>532</v>
      </c>
    </row>
    <row r="7" spans="1:5" ht="51" hidden="1">
      <c r="A7" s="11" t="s">
        <v>524</v>
      </c>
      <c r="B7" s="110" t="s">
        <v>533</v>
      </c>
      <c r="C7" s="110" t="s">
        <v>534</v>
      </c>
      <c r="D7" s="110" t="s">
        <v>535</v>
      </c>
      <c r="E7" s="110" t="s">
        <v>536</v>
      </c>
    </row>
    <row r="8" spans="1:5" ht="51" hidden="1">
      <c r="A8" s="11" t="s">
        <v>524</v>
      </c>
      <c r="B8" s="110" t="s">
        <v>537</v>
      </c>
      <c r="C8" s="110" t="s">
        <v>538</v>
      </c>
      <c r="D8" s="110" t="s">
        <v>539</v>
      </c>
      <c r="E8" s="110" t="s">
        <v>540</v>
      </c>
    </row>
    <row r="9" spans="1:5" ht="55.5" hidden="1" customHeight="1">
      <c r="A9" s="11" t="s">
        <v>524</v>
      </c>
      <c r="B9" s="110" t="s">
        <v>541</v>
      </c>
      <c r="C9" s="110" t="s">
        <v>542</v>
      </c>
      <c r="D9" s="110" t="s">
        <v>543</v>
      </c>
      <c r="E9" s="110" t="s">
        <v>544</v>
      </c>
    </row>
    <row r="10" spans="1:5" ht="63.75" hidden="1">
      <c r="A10" s="11" t="s">
        <v>545</v>
      </c>
      <c r="B10" s="110" t="s">
        <v>546</v>
      </c>
      <c r="C10" s="110" t="s">
        <v>547</v>
      </c>
      <c r="D10" s="110" t="s">
        <v>548</v>
      </c>
      <c r="E10" s="110" t="s">
        <v>549</v>
      </c>
    </row>
    <row r="11" spans="1:5" ht="63.75" hidden="1">
      <c r="A11" s="11" t="s">
        <v>545</v>
      </c>
      <c r="B11" s="110" t="s">
        <v>550</v>
      </c>
      <c r="C11" s="110" t="s">
        <v>551</v>
      </c>
      <c r="D11" s="110" t="s">
        <v>548</v>
      </c>
      <c r="E11" s="110" t="s">
        <v>552</v>
      </c>
    </row>
    <row r="12" spans="1:5" ht="129" hidden="1" customHeight="1">
      <c r="A12" s="11" t="s">
        <v>553</v>
      </c>
      <c r="B12" s="110" t="s">
        <v>554</v>
      </c>
      <c r="C12" s="110" t="s">
        <v>555</v>
      </c>
      <c r="D12" s="110" t="s">
        <v>556</v>
      </c>
      <c r="E12" s="110" t="s">
        <v>557</v>
      </c>
    </row>
    <row r="13" spans="1:5" ht="89.25" hidden="1">
      <c r="A13" s="11" t="s">
        <v>553</v>
      </c>
      <c r="B13" s="110" t="s">
        <v>558</v>
      </c>
      <c r="C13" s="110" t="s">
        <v>559</v>
      </c>
      <c r="D13" s="110" t="s">
        <v>548</v>
      </c>
      <c r="E13" s="110" t="s">
        <v>560</v>
      </c>
    </row>
    <row r="14" spans="1:5" ht="89.25" hidden="1">
      <c r="A14" s="11" t="s">
        <v>553</v>
      </c>
      <c r="B14" s="110" t="s">
        <v>561</v>
      </c>
      <c r="C14" s="110" t="s">
        <v>562</v>
      </c>
      <c r="D14" s="110" t="s">
        <v>563</v>
      </c>
      <c r="E14" s="110" t="s">
        <v>564</v>
      </c>
    </row>
    <row r="15" spans="1:5" ht="89.25" hidden="1">
      <c r="A15" s="11" t="s">
        <v>553</v>
      </c>
      <c r="B15" s="110" t="s">
        <v>565</v>
      </c>
      <c r="C15" s="110" t="s">
        <v>566</v>
      </c>
      <c r="D15" s="110" t="s">
        <v>556</v>
      </c>
      <c r="E15" s="110" t="s">
        <v>567</v>
      </c>
    </row>
    <row r="16" spans="1:5" ht="89.25" hidden="1">
      <c r="A16" s="11" t="s">
        <v>553</v>
      </c>
      <c r="B16" s="110" t="s">
        <v>568</v>
      </c>
      <c r="C16" s="110" t="s">
        <v>569</v>
      </c>
      <c r="D16" s="110" t="s">
        <v>548</v>
      </c>
      <c r="E16" s="110" t="s">
        <v>570</v>
      </c>
    </row>
    <row r="17" spans="1:5" ht="89.25" hidden="1">
      <c r="A17" s="11" t="s">
        <v>553</v>
      </c>
      <c r="B17" s="110" t="s">
        <v>571</v>
      </c>
      <c r="C17" s="110" t="s">
        <v>572</v>
      </c>
      <c r="D17" s="110" t="s">
        <v>573</v>
      </c>
      <c r="E17" s="110" t="s">
        <v>574</v>
      </c>
    </row>
    <row r="18" spans="1:5" ht="89.25" hidden="1">
      <c r="A18" s="11" t="s">
        <v>553</v>
      </c>
      <c r="B18" s="110" t="s">
        <v>575</v>
      </c>
      <c r="C18" s="110" t="s">
        <v>576</v>
      </c>
      <c r="D18" s="110" t="s">
        <v>577</v>
      </c>
      <c r="E18" s="110" t="s">
        <v>578</v>
      </c>
    </row>
    <row r="19" spans="1:5" ht="38.25" hidden="1">
      <c r="A19" s="11" t="s">
        <v>579</v>
      </c>
      <c r="B19" s="110" t="s">
        <v>580</v>
      </c>
      <c r="C19" s="110" t="s">
        <v>581</v>
      </c>
      <c r="D19" s="110" t="s">
        <v>582</v>
      </c>
      <c r="E19" s="110" t="s">
        <v>583</v>
      </c>
    </row>
    <row r="20" spans="1:5" ht="38.25" hidden="1">
      <c r="A20" s="11" t="s">
        <v>579</v>
      </c>
      <c r="B20" s="110" t="s">
        <v>584</v>
      </c>
      <c r="C20" s="110" t="s">
        <v>585</v>
      </c>
      <c r="D20" s="110" t="s">
        <v>582</v>
      </c>
      <c r="E20" s="110" t="s">
        <v>586</v>
      </c>
    </row>
    <row r="21" spans="1:5" ht="50.25" hidden="1" customHeight="1">
      <c r="A21" s="11" t="s">
        <v>579</v>
      </c>
      <c r="B21" s="110" t="s">
        <v>587</v>
      </c>
      <c r="C21" s="110" t="s">
        <v>588</v>
      </c>
      <c r="D21" s="110" t="s">
        <v>582</v>
      </c>
      <c r="E21" s="110" t="s">
        <v>589</v>
      </c>
    </row>
    <row r="22" spans="1:5" ht="57.75" hidden="1" customHeight="1">
      <c r="A22" s="11" t="s">
        <v>590</v>
      </c>
      <c r="B22" s="110" t="s">
        <v>591</v>
      </c>
      <c r="C22" s="110" t="s">
        <v>592</v>
      </c>
      <c r="D22" s="110" t="s">
        <v>548</v>
      </c>
      <c r="E22" s="110" t="s">
        <v>593</v>
      </c>
    </row>
    <row r="23" spans="1:5" ht="62.25" hidden="1" customHeight="1">
      <c r="A23" s="11" t="s">
        <v>590</v>
      </c>
      <c r="B23" s="110" t="s">
        <v>550</v>
      </c>
      <c r="C23" s="110" t="s">
        <v>551</v>
      </c>
      <c r="D23" s="110" t="s">
        <v>548</v>
      </c>
      <c r="E23" s="110" t="s">
        <v>552</v>
      </c>
    </row>
    <row r="24" spans="1:5" ht="38.25" hidden="1">
      <c r="A24" s="12" t="s">
        <v>594</v>
      </c>
      <c r="B24" s="110" t="s">
        <v>595</v>
      </c>
      <c r="C24" s="110" t="s">
        <v>596</v>
      </c>
      <c r="D24" s="110" t="s">
        <v>597</v>
      </c>
      <c r="E24" s="110" t="s">
        <v>598</v>
      </c>
    </row>
    <row r="25" spans="1:5" ht="51" hidden="1">
      <c r="A25" s="12" t="s">
        <v>594</v>
      </c>
      <c r="B25" s="110" t="s">
        <v>599</v>
      </c>
      <c r="C25" s="110" t="s">
        <v>600</v>
      </c>
      <c r="D25" s="110" t="s">
        <v>548</v>
      </c>
      <c r="E25" s="110" t="s">
        <v>601</v>
      </c>
    </row>
    <row r="26" spans="1:5" ht="69.75" hidden="1" customHeight="1">
      <c r="A26" s="12" t="s">
        <v>594</v>
      </c>
      <c r="B26" s="163" t="s">
        <v>602</v>
      </c>
      <c r="C26" s="163" t="s">
        <v>603</v>
      </c>
      <c r="D26" s="163" t="s">
        <v>604</v>
      </c>
      <c r="E26" s="110" t="s">
        <v>605</v>
      </c>
    </row>
    <row r="27" spans="1:5" ht="38.25" hidden="1">
      <c r="A27" s="12" t="s">
        <v>594</v>
      </c>
      <c r="B27" s="163"/>
      <c r="C27" s="163"/>
      <c r="D27" s="163"/>
      <c r="E27" s="110" t="s">
        <v>606</v>
      </c>
    </row>
    <row r="28" spans="1:5" ht="63.75" hidden="1">
      <c r="A28" s="12" t="s">
        <v>594</v>
      </c>
      <c r="B28" s="110" t="s">
        <v>607</v>
      </c>
      <c r="C28" s="110" t="s">
        <v>608</v>
      </c>
      <c r="D28" s="110" t="s">
        <v>609</v>
      </c>
      <c r="E28" s="110" t="s">
        <v>610</v>
      </c>
    </row>
  </sheetData>
  <autoFilter ref="A2:E28" xr:uid="{00000000-0009-0000-0000-000003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8"/>
  <sheetViews>
    <sheetView workbookViewId="0">
      <selection activeCell="H30" sqref="H30"/>
    </sheetView>
  </sheetViews>
  <sheetFormatPr defaultColWidth="11.42578125" defaultRowHeight="15"/>
  <cols>
    <col min="1" max="1" width="21.140625" style="24" customWidth="1"/>
    <col min="2" max="2" width="30.28515625" customWidth="1"/>
    <col min="3" max="3" width="20.85546875" style="24" customWidth="1"/>
    <col min="4" max="4" width="38.140625" customWidth="1"/>
  </cols>
  <sheetData>
    <row r="1" spans="1:4">
      <c r="A1" s="164" t="s">
        <v>611</v>
      </c>
      <c r="B1" s="164"/>
      <c r="C1" s="164" t="s">
        <v>24</v>
      </c>
      <c r="D1" s="164"/>
    </row>
    <row r="2" spans="1:4" ht="16.5">
      <c r="A2" s="22" t="s">
        <v>612</v>
      </c>
      <c r="B2" s="22" t="s">
        <v>512</v>
      </c>
      <c r="C2" s="22" t="s">
        <v>613</v>
      </c>
      <c r="D2" s="22" t="s">
        <v>614</v>
      </c>
    </row>
    <row r="3" spans="1:4" ht="38.25">
      <c r="A3" s="23">
        <v>7507</v>
      </c>
      <c r="B3" s="18" t="s">
        <v>615</v>
      </c>
      <c r="C3" s="13">
        <v>1</v>
      </c>
      <c r="D3" s="19" t="s">
        <v>616</v>
      </c>
    </row>
    <row r="4" spans="1:4" ht="51">
      <c r="A4" s="23">
        <v>7507</v>
      </c>
      <c r="B4" s="18" t="s">
        <v>615</v>
      </c>
      <c r="C4" s="13">
        <v>2</v>
      </c>
      <c r="D4" s="16" t="s">
        <v>617</v>
      </c>
    </row>
    <row r="5" spans="1:4" ht="33">
      <c r="A5" s="23">
        <v>7507</v>
      </c>
      <c r="B5" s="18" t="s">
        <v>615</v>
      </c>
      <c r="C5" s="13">
        <v>4</v>
      </c>
      <c r="D5" s="16" t="s">
        <v>618</v>
      </c>
    </row>
    <row r="6" spans="1:4" ht="33">
      <c r="A6" s="23">
        <v>7507</v>
      </c>
      <c r="B6" s="18" t="s">
        <v>615</v>
      </c>
      <c r="C6" s="13">
        <v>5</v>
      </c>
      <c r="D6" s="16" t="s">
        <v>619</v>
      </c>
    </row>
    <row r="7" spans="1:4" ht="38.25">
      <c r="A7" s="23">
        <v>7507</v>
      </c>
      <c r="B7" s="18" t="s">
        <v>615</v>
      </c>
      <c r="C7" s="13">
        <v>19</v>
      </c>
      <c r="D7" s="16" t="s">
        <v>620</v>
      </c>
    </row>
    <row r="8" spans="1:4" ht="38.25">
      <c r="A8" s="23">
        <v>7507</v>
      </c>
      <c r="B8" s="18" t="s">
        <v>615</v>
      </c>
      <c r="C8" s="13">
        <v>6</v>
      </c>
      <c r="D8" s="16" t="s">
        <v>621</v>
      </c>
    </row>
    <row r="9" spans="1:4" ht="38.25">
      <c r="A9" s="23">
        <v>7507</v>
      </c>
      <c r="B9" s="18" t="s">
        <v>615</v>
      </c>
      <c r="C9" s="13">
        <v>7</v>
      </c>
      <c r="D9" s="19" t="s">
        <v>622</v>
      </c>
    </row>
    <row r="10" spans="1:4" ht="51">
      <c r="A10" s="23">
        <v>7507</v>
      </c>
      <c r="B10" s="18" t="s">
        <v>615</v>
      </c>
      <c r="C10" s="14">
        <v>8</v>
      </c>
      <c r="D10" s="19" t="s">
        <v>623</v>
      </c>
    </row>
    <row r="11" spans="1:4" ht="38.25">
      <c r="A11" s="23">
        <v>7507</v>
      </c>
      <c r="B11" s="18" t="s">
        <v>615</v>
      </c>
      <c r="C11" s="14">
        <v>9</v>
      </c>
      <c r="D11" s="16" t="s">
        <v>624</v>
      </c>
    </row>
    <row r="12" spans="1:4" ht="38.25">
      <c r="A12" s="23">
        <v>7507</v>
      </c>
      <c r="B12" s="18" t="s">
        <v>615</v>
      </c>
      <c r="C12" s="14">
        <v>10</v>
      </c>
      <c r="D12" s="16" t="s">
        <v>625</v>
      </c>
    </row>
    <row r="13" spans="1:4" ht="38.25">
      <c r="A13" s="23">
        <v>7507</v>
      </c>
      <c r="B13" s="18" t="s">
        <v>615</v>
      </c>
      <c r="C13" s="14">
        <v>11</v>
      </c>
      <c r="D13" s="16" t="s">
        <v>626</v>
      </c>
    </row>
    <row r="14" spans="1:4" ht="38.25">
      <c r="A14" s="23">
        <v>7507</v>
      </c>
      <c r="B14" s="18" t="s">
        <v>615</v>
      </c>
      <c r="C14" s="14">
        <v>12</v>
      </c>
      <c r="D14" s="19" t="s">
        <v>627</v>
      </c>
    </row>
    <row r="15" spans="1:4" ht="33">
      <c r="A15" s="23">
        <v>7507</v>
      </c>
      <c r="B15" s="18" t="s">
        <v>615</v>
      </c>
      <c r="C15" s="14">
        <v>13</v>
      </c>
      <c r="D15" s="16" t="s">
        <v>628</v>
      </c>
    </row>
    <row r="16" spans="1:4" ht="38.25">
      <c r="A16" s="23">
        <v>7507</v>
      </c>
      <c r="B16" s="18" t="s">
        <v>615</v>
      </c>
      <c r="C16" s="14">
        <v>14</v>
      </c>
      <c r="D16" s="16" t="s">
        <v>629</v>
      </c>
    </row>
    <row r="17" spans="1:4" ht="38.25">
      <c r="A17" s="23">
        <v>7507</v>
      </c>
      <c r="B17" s="18" t="s">
        <v>615</v>
      </c>
      <c r="C17" s="14">
        <v>15</v>
      </c>
      <c r="D17" s="16" t="s">
        <v>630</v>
      </c>
    </row>
    <row r="18" spans="1:4" ht="38.25">
      <c r="A18" s="23">
        <v>7507</v>
      </c>
      <c r="B18" s="18" t="s">
        <v>615</v>
      </c>
      <c r="C18" s="14">
        <v>17</v>
      </c>
      <c r="D18" s="19" t="s">
        <v>631</v>
      </c>
    </row>
    <row r="19" spans="1:4" ht="38.25">
      <c r="A19" s="23">
        <v>7507</v>
      </c>
      <c r="B19" s="18" t="s">
        <v>615</v>
      </c>
      <c r="C19" s="14">
        <v>18</v>
      </c>
      <c r="D19" s="16" t="s">
        <v>632</v>
      </c>
    </row>
    <row r="20" spans="1:4" ht="38.25">
      <c r="A20" s="23">
        <v>7507</v>
      </c>
      <c r="B20" s="18" t="s">
        <v>615</v>
      </c>
      <c r="C20" s="13">
        <v>20</v>
      </c>
      <c r="D20" s="16" t="s">
        <v>633</v>
      </c>
    </row>
    <row r="21" spans="1:4" ht="38.25">
      <c r="A21" s="23">
        <v>7507</v>
      </c>
      <c r="B21" s="18" t="s">
        <v>615</v>
      </c>
      <c r="C21" s="14">
        <v>24</v>
      </c>
      <c r="D21" s="16" t="s">
        <v>634</v>
      </c>
    </row>
    <row r="22" spans="1:4" ht="33">
      <c r="A22" s="23">
        <v>7507</v>
      </c>
      <c r="B22" s="18" t="s">
        <v>615</v>
      </c>
      <c r="C22" s="14">
        <v>26</v>
      </c>
      <c r="D22" s="20" t="s">
        <v>635</v>
      </c>
    </row>
    <row r="23" spans="1:4" ht="33">
      <c r="A23" s="23">
        <v>7507</v>
      </c>
      <c r="B23" s="18" t="s">
        <v>615</v>
      </c>
      <c r="C23" s="14">
        <v>27</v>
      </c>
      <c r="D23" s="12" t="s">
        <v>636</v>
      </c>
    </row>
    <row r="24" spans="1:4" ht="89.25">
      <c r="A24" s="23">
        <v>7512</v>
      </c>
      <c r="B24" s="18" t="s">
        <v>637</v>
      </c>
      <c r="C24" s="14">
        <v>6</v>
      </c>
      <c r="D24" s="16" t="s">
        <v>638</v>
      </c>
    </row>
    <row r="25" spans="1:4" ht="51">
      <c r="A25" s="23">
        <v>7512</v>
      </c>
      <c r="B25" s="18" t="s">
        <v>637</v>
      </c>
      <c r="C25" s="14">
        <v>4</v>
      </c>
      <c r="D25" s="16" t="s">
        <v>639</v>
      </c>
    </row>
    <row r="26" spans="1:4" ht="76.5">
      <c r="A26" s="23">
        <v>7512</v>
      </c>
      <c r="B26" s="18" t="s">
        <v>637</v>
      </c>
      <c r="C26" s="14">
        <v>5</v>
      </c>
      <c r="D26" s="16" t="s">
        <v>640</v>
      </c>
    </row>
    <row r="27" spans="1:4" ht="33">
      <c r="A27" s="23">
        <v>7512</v>
      </c>
      <c r="B27" s="18" t="s">
        <v>637</v>
      </c>
      <c r="C27" s="14">
        <v>9</v>
      </c>
      <c r="D27" s="16" t="s">
        <v>641</v>
      </c>
    </row>
    <row r="28" spans="1:4" ht="63.75">
      <c r="A28" s="23">
        <v>7512</v>
      </c>
      <c r="B28" s="18" t="s">
        <v>637</v>
      </c>
      <c r="C28" s="14">
        <v>2</v>
      </c>
      <c r="D28" s="16" t="s">
        <v>642</v>
      </c>
    </row>
    <row r="29" spans="1:4" ht="51">
      <c r="A29" s="23">
        <v>7512</v>
      </c>
      <c r="B29" s="18" t="s">
        <v>637</v>
      </c>
      <c r="C29" s="15">
        <v>7</v>
      </c>
      <c r="D29" s="20" t="s">
        <v>643</v>
      </c>
    </row>
    <row r="30" spans="1:4" ht="33">
      <c r="A30" s="23">
        <v>7510</v>
      </c>
      <c r="B30" s="18" t="s">
        <v>644</v>
      </c>
      <c r="C30" s="14">
        <v>5</v>
      </c>
      <c r="D30" s="21" t="s">
        <v>645</v>
      </c>
    </row>
    <row r="31" spans="1:4" ht="33">
      <c r="A31" s="23">
        <v>7510</v>
      </c>
      <c r="B31" s="18" t="s">
        <v>644</v>
      </c>
      <c r="C31" s="14">
        <v>7</v>
      </c>
      <c r="D31" s="16" t="s">
        <v>646</v>
      </c>
    </row>
    <row r="32" spans="1:4" ht="38.25">
      <c r="A32" s="23">
        <v>7513</v>
      </c>
      <c r="B32" s="18" t="s">
        <v>647</v>
      </c>
      <c r="C32" s="14">
        <v>1</v>
      </c>
      <c r="D32" s="16" t="s">
        <v>648</v>
      </c>
    </row>
    <row r="33" spans="1:4" ht="25.5">
      <c r="A33" s="23">
        <v>7513</v>
      </c>
      <c r="B33" s="18" t="s">
        <v>647</v>
      </c>
      <c r="C33" s="13">
        <v>3</v>
      </c>
      <c r="D33" s="16" t="s">
        <v>649</v>
      </c>
    </row>
    <row r="34" spans="1:4" ht="25.5">
      <c r="A34" s="23">
        <v>7513</v>
      </c>
      <c r="B34" s="18" t="s">
        <v>647</v>
      </c>
      <c r="C34" s="13">
        <v>2</v>
      </c>
      <c r="D34" s="21" t="s">
        <v>650</v>
      </c>
    </row>
    <row r="35" spans="1:4" ht="38.25">
      <c r="A35" s="23">
        <v>7513</v>
      </c>
      <c r="B35" s="18" t="s">
        <v>647</v>
      </c>
      <c r="C35" s="13">
        <v>7</v>
      </c>
      <c r="D35" s="17" t="s">
        <v>651</v>
      </c>
    </row>
    <row r="36" spans="1:4" ht="51">
      <c r="A36" s="23">
        <v>7513</v>
      </c>
      <c r="B36" s="18" t="s">
        <v>647</v>
      </c>
      <c r="C36" s="13">
        <v>10</v>
      </c>
      <c r="D36" s="110" t="s">
        <v>652</v>
      </c>
    </row>
    <row r="37" spans="1:4" ht="38.25">
      <c r="A37" s="23">
        <v>7513</v>
      </c>
      <c r="B37" s="18" t="s">
        <v>647</v>
      </c>
      <c r="C37" s="13">
        <v>5</v>
      </c>
      <c r="D37" s="17" t="s">
        <v>653</v>
      </c>
    </row>
    <row r="38" spans="1:4" ht="49.5">
      <c r="A38" s="23">
        <v>7532</v>
      </c>
      <c r="B38" s="18" t="s">
        <v>654</v>
      </c>
      <c r="C38" s="13">
        <v>1</v>
      </c>
      <c r="D38" s="17" t="s">
        <v>655</v>
      </c>
    </row>
    <row r="39" spans="1:4" ht="49.5">
      <c r="A39" s="23">
        <v>7532</v>
      </c>
      <c r="B39" s="18" t="s">
        <v>654</v>
      </c>
      <c r="C39" s="13">
        <v>2</v>
      </c>
      <c r="D39" s="17" t="s">
        <v>656</v>
      </c>
    </row>
    <row r="40" spans="1:4" ht="49.5">
      <c r="A40" s="23">
        <v>7532</v>
      </c>
      <c r="B40" s="18" t="s">
        <v>654</v>
      </c>
      <c r="C40" s="13">
        <v>3</v>
      </c>
      <c r="D40" s="17" t="s">
        <v>657</v>
      </c>
    </row>
    <row r="41" spans="1:4" ht="38.25">
      <c r="A41" s="23">
        <v>7511</v>
      </c>
      <c r="B41" s="18" t="s">
        <v>658</v>
      </c>
      <c r="C41" s="14">
        <v>1</v>
      </c>
      <c r="D41" s="21" t="s">
        <v>595</v>
      </c>
    </row>
    <row r="42" spans="1:4" ht="33">
      <c r="A42" s="23">
        <v>7511</v>
      </c>
      <c r="B42" s="18" t="s">
        <v>658</v>
      </c>
      <c r="C42" s="14">
        <v>2</v>
      </c>
      <c r="D42" s="21" t="s">
        <v>659</v>
      </c>
    </row>
    <row r="43" spans="1:4" ht="33">
      <c r="A43" s="23">
        <v>7511</v>
      </c>
      <c r="B43" s="18" t="s">
        <v>658</v>
      </c>
      <c r="C43" s="14">
        <v>6</v>
      </c>
      <c r="D43" s="19" t="s">
        <v>660</v>
      </c>
    </row>
    <row r="44" spans="1:4" ht="51">
      <c r="A44" s="23">
        <v>7515</v>
      </c>
      <c r="B44" s="18" t="s">
        <v>661</v>
      </c>
      <c r="C44" s="14">
        <v>11</v>
      </c>
      <c r="D44" s="19" t="s">
        <v>662</v>
      </c>
    </row>
    <row r="45" spans="1:4" ht="38.25">
      <c r="A45" s="23">
        <v>7515</v>
      </c>
      <c r="B45" s="18" t="s">
        <v>661</v>
      </c>
      <c r="C45" s="14">
        <v>12</v>
      </c>
      <c r="D45" s="19" t="s">
        <v>663</v>
      </c>
    </row>
    <row r="46" spans="1:4" ht="51">
      <c r="A46" s="23">
        <v>7514</v>
      </c>
      <c r="B46" s="18" t="s">
        <v>664</v>
      </c>
      <c r="C46" s="14">
        <v>1</v>
      </c>
      <c r="D46" s="19" t="s">
        <v>665</v>
      </c>
    </row>
    <row r="47" spans="1:4" ht="49.5">
      <c r="A47" s="23">
        <v>7514</v>
      </c>
      <c r="B47" s="18" t="s">
        <v>664</v>
      </c>
      <c r="C47" s="14">
        <v>3</v>
      </c>
      <c r="D47" s="19" t="s">
        <v>660</v>
      </c>
    </row>
    <row r="48" spans="1:4" ht="49.5">
      <c r="A48" s="23">
        <v>7514</v>
      </c>
      <c r="B48" s="18" t="s">
        <v>664</v>
      </c>
      <c r="C48" s="14">
        <v>4</v>
      </c>
      <c r="D48" s="19" t="s">
        <v>666</v>
      </c>
    </row>
  </sheetData>
  <mergeCells count="2">
    <mergeCell ref="C1:D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workbookViewId="0">
      <pane xSplit="2" ySplit="2" topLeftCell="C12" activePane="bottomRight" state="frozen"/>
      <selection pane="bottomRight" activeCell="B24" sqref="B24"/>
      <selection pane="bottomLeft" activeCell="A3" sqref="A3"/>
      <selection pane="topRight" activeCell="C1" sqref="C1"/>
    </sheetView>
  </sheetViews>
  <sheetFormatPr defaultColWidth="11.42578125" defaultRowHeight="15"/>
  <cols>
    <col min="1" max="1" width="11.42578125" style="31"/>
    <col min="2" max="2" width="60.140625" style="31" customWidth="1"/>
    <col min="3" max="3" width="13" style="31" customWidth="1"/>
    <col min="4" max="9" width="18" style="31" customWidth="1"/>
    <col min="10" max="10" width="22.28515625" style="31" customWidth="1"/>
    <col min="11" max="11" width="17.140625" style="31" customWidth="1"/>
    <col min="12" max="16384" width="11.42578125" style="31"/>
  </cols>
  <sheetData>
    <row r="1" spans="1:11">
      <c r="A1" s="165" t="s">
        <v>667</v>
      </c>
      <c r="B1" s="165" t="s">
        <v>668</v>
      </c>
      <c r="C1" s="165" t="s">
        <v>669</v>
      </c>
      <c r="D1" s="165" t="s">
        <v>670</v>
      </c>
      <c r="E1" s="165" t="s">
        <v>671</v>
      </c>
      <c r="F1" s="165" t="s">
        <v>672</v>
      </c>
      <c r="G1" s="165" t="s">
        <v>673</v>
      </c>
      <c r="H1" s="111"/>
      <c r="I1" s="111" t="s">
        <v>674</v>
      </c>
      <c r="J1" s="111"/>
      <c r="K1" s="165" t="s">
        <v>675</v>
      </c>
    </row>
    <row r="2" spans="1:11" ht="15" customHeight="1">
      <c r="A2" s="165"/>
      <c r="B2" s="165"/>
      <c r="C2" s="165"/>
      <c r="D2" s="165"/>
      <c r="E2" s="165"/>
      <c r="F2" s="165"/>
      <c r="G2" s="165"/>
      <c r="H2" s="111" t="s">
        <v>20</v>
      </c>
      <c r="I2" s="111" t="s">
        <v>676</v>
      </c>
      <c r="J2" s="111" t="s">
        <v>677</v>
      </c>
      <c r="K2" s="165"/>
    </row>
    <row r="3" spans="1:11">
      <c r="A3" s="32">
        <v>1</v>
      </c>
      <c r="B3" s="33" t="s">
        <v>678</v>
      </c>
      <c r="C3" s="34">
        <v>17.399999999999999</v>
      </c>
      <c r="D3" s="34">
        <v>13.1</v>
      </c>
      <c r="E3" s="34">
        <v>12</v>
      </c>
      <c r="F3" s="35" t="s">
        <v>679</v>
      </c>
      <c r="G3" s="32"/>
      <c r="H3" s="32"/>
      <c r="I3" s="32"/>
      <c r="J3" s="32"/>
      <c r="K3" s="32"/>
    </row>
    <row r="4" spans="1:11">
      <c r="A4" s="32">
        <v>2</v>
      </c>
      <c r="B4" s="33" t="s">
        <v>680</v>
      </c>
      <c r="C4" s="34">
        <v>169.2</v>
      </c>
      <c r="D4" s="34">
        <v>266</v>
      </c>
      <c r="E4" s="34">
        <v>143.80000000000001</v>
      </c>
      <c r="F4" s="35" t="s">
        <v>679</v>
      </c>
      <c r="G4" s="32"/>
      <c r="H4" s="32"/>
      <c r="I4" s="32"/>
      <c r="J4" s="32"/>
      <c r="K4" s="32"/>
    </row>
    <row r="5" spans="1:11">
      <c r="A5" s="32">
        <v>3</v>
      </c>
      <c r="B5" s="33" t="s">
        <v>681</v>
      </c>
      <c r="C5" s="34">
        <v>1573.9</v>
      </c>
      <c r="D5" s="34">
        <v>3919.9</v>
      </c>
      <c r="E5" s="34">
        <v>1307.44</v>
      </c>
      <c r="F5" s="35" t="s">
        <v>679</v>
      </c>
      <c r="G5" s="32"/>
      <c r="H5" s="32"/>
      <c r="I5" s="32"/>
      <c r="J5" s="32"/>
      <c r="K5" s="32"/>
    </row>
    <row r="6" spans="1:11" ht="30">
      <c r="A6" s="32">
        <v>4</v>
      </c>
      <c r="B6" s="33" t="s">
        <v>682</v>
      </c>
      <c r="C6" s="34">
        <v>18</v>
      </c>
      <c r="D6" s="34">
        <v>124</v>
      </c>
      <c r="E6" s="34">
        <v>35</v>
      </c>
      <c r="F6" s="35" t="s">
        <v>679</v>
      </c>
      <c r="G6" s="32"/>
      <c r="H6" s="32"/>
      <c r="I6" s="32"/>
      <c r="J6" s="32"/>
      <c r="K6" s="32"/>
    </row>
    <row r="7" spans="1:11" ht="30">
      <c r="A7" s="32">
        <v>5</v>
      </c>
      <c r="B7" s="33" t="s">
        <v>683</v>
      </c>
      <c r="C7" s="34">
        <v>379611</v>
      </c>
      <c r="D7" s="34">
        <v>1323310</v>
      </c>
      <c r="E7" s="34">
        <v>455533</v>
      </c>
      <c r="F7" s="35" t="s">
        <v>679</v>
      </c>
      <c r="G7" s="32"/>
      <c r="H7" s="32"/>
      <c r="I7" s="32"/>
      <c r="J7" s="32"/>
      <c r="K7" s="32"/>
    </row>
    <row r="8" spans="1:11" ht="30">
      <c r="A8" s="32">
        <v>6</v>
      </c>
      <c r="B8" s="33" t="s">
        <v>684</v>
      </c>
      <c r="C8" s="34">
        <v>1960697</v>
      </c>
      <c r="D8" s="34">
        <v>7033498</v>
      </c>
      <c r="E8" s="34">
        <v>9600000</v>
      </c>
      <c r="F8" s="35" t="s">
        <v>679</v>
      </c>
      <c r="G8" s="32"/>
      <c r="H8" s="32"/>
      <c r="I8" s="32"/>
      <c r="J8" s="32"/>
      <c r="K8" s="32"/>
    </row>
    <row r="9" spans="1:11" ht="30">
      <c r="A9" s="32">
        <v>1</v>
      </c>
      <c r="B9" s="33" t="s">
        <v>685</v>
      </c>
      <c r="C9" s="34">
        <v>0</v>
      </c>
      <c r="D9" s="34">
        <v>18</v>
      </c>
      <c r="E9" s="34">
        <v>20</v>
      </c>
      <c r="F9" s="35" t="s">
        <v>511</v>
      </c>
      <c r="G9" s="32"/>
      <c r="H9" s="32"/>
      <c r="I9" s="32"/>
      <c r="J9" s="32"/>
      <c r="K9" s="32"/>
    </row>
    <row r="10" spans="1:11" ht="30">
      <c r="A10" s="32">
        <v>4</v>
      </c>
      <c r="B10" s="33" t="s">
        <v>686</v>
      </c>
      <c r="C10" s="34">
        <v>0</v>
      </c>
      <c r="D10" s="34">
        <v>39</v>
      </c>
      <c r="E10" s="34">
        <v>5</v>
      </c>
      <c r="F10" s="35" t="s">
        <v>511</v>
      </c>
      <c r="G10" s="32"/>
      <c r="H10" s="32"/>
      <c r="I10" s="32"/>
      <c r="J10" s="32"/>
      <c r="K10" s="32"/>
    </row>
    <row r="11" spans="1:11">
      <c r="A11" s="32">
        <v>5</v>
      </c>
      <c r="B11" s="33" t="s">
        <v>687</v>
      </c>
      <c r="C11" s="34">
        <v>365352</v>
      </c>
      <c r="D11" s="34">
        <v>945436</v>
      </c>
      <c r="E11" s="34">
        <v>438422</v>
      </c>
      <c r="F11" s="35" t="s">
        <v>511</v>
      </c>
      <c r="G11" s="32"/>
      <c r="H11" s="32"/>
      <c r="I11" s="32"/>
      <c r="J11" s="32"/>
      <c r="K11" s="32"/>
    </row>
    <row r="12" spans="1:11" ht="30">
      <c r="A12" s="32">
        <v>6</v>
      </c>
      <c r="B12" s="33" t="s">
        <v>688</v>
      </c>
      <c r="C12" s="34">
        <v>14259</v>
      </c>
      <c r="D12" s="34">
        <v>69386</v>
      </c>
      <c r="E12" s="34">
        <v>17111</v>
      </c>
      <c r="F12" s="35" t="s">
        <v>511</v>
      </c>
      <c r="G12" s="32"/>
      <c r="H12" s="32"/>
      <c r="I12" s="32"/>
      <c r="J12" s="32"/>
      <c r="K12" s="32"/>
    </row>
    <row r="13" spans="1:11" ht="30">
      <c r="A13" s="32">
        <v>8</v>
      </c>
      <c r="B13" s="33" t="s">
        <v>562</v>
      </c>
      <c r="C13" s="34">
        <v>0</v>
      </c>
      <c r="D13" s="34">
        <v>604</v>
      </c>
      <c r="E13" s="34">
        <v>400</v>
      </c>
      <c r="F13" s="35" t="s">
        <v>511</v>
      </c>
      <c r="G13" s="32"/>
      <c r="H13" s="32"/>
      <c r="I13" s="32"/>
      <c r="J13" s="32"/>
      <c r="K13" s="32"/>
    </row>
    <row r="14" spans="1:11" ht="30">
      <c r="A14" s="32">
        <v>10</v>
      </c>
      <c r="B14" s="33" t="s">
        <v>689</v>
      </c>
      <c r="C14" s="34">
        <v>750</v>
      </c>
      <c r="D14" s="34">
        <v>1727</v>
      </c>
      <c r="E14" s="34">
        <v>863</v>
      </c>
      <c r="F14" s="35" t="s">
        <v>511</v>
      </c>
      <c r="G14" s="32"/>
      <c r="H14" s="32"/>
      <c r="I14" s="32"/>
      <c r="J14" s="32"/>
      <c r="K14" s="32"/>
    </row>
    <row r="15" spans="1:11" ht="30">
      <c r="A15" s="32">
        <v>13</v>
      </c>
      <c r="B15" s="33" t="s">
        <v>690</v>
      </c>
      <c r="C15" s="34">
        <v>0</v>
      </c>
      <c r="D15" s="34">
        <v>317</v>
      </c>
      <c r="E15" s="34">
        <v>70</v>
      </c>
      <c r="F15" s="35" t="s">
        <v>511</v>
      </c>
      <c r="G15" s="32"/>
      <c r="H15" s="32"/>
      <c r="I15" s="32"/>
      <c r="J15" s="32"/>
      <c r="K15" s="32"/>
    </row>
    <row r="16" spans="1:11" ht="30">
      <c r="A16" s="32">
        <v>14</v>
      </c>
      <c r="B16" s="33" t="s">
        <v>691</v>
      </c>
      <c r="C16" s="34">
        <v>66.739999999999995</v>
      </c>
      <c r="D16" s="34">
        <v>278</v>
      </c>
      <c r="E16" s="34">
        <v>60</v>
      </c>
      <c r="F16" s="35" t="s">
        <v>511</v>
      </c>
      <c r="G16" s="32"/>
      <c r="H16" s="32"/>
      <c r="I16" s="32"/>
      <c r="J16" s="32"/>
      <c r="K16" s="32"/>
    </row>
    <row r="17" spans="1:11" ht="30">
      <c r="A17" s="32">
        <v>15</v>
      </c>
      <c r="B17" s="33" t="s">
        <v>692</v>
      </c>
      <c r="C17" s="34">
        <v>2712</v>
      </c>
      <c r="D17" s="34">
        <v>2973</v>
      </c>
      <c r="E17" s="34">
        <v>3000</v>
      </c>
      <c r="F17" s="35" t="s">
        <v>511</v>
      </c>
      <c r="G17" s="32"/>
      <c r="H17" s="32"/>
      <c r="I17" s="32"/>
      <c r="J17" s="32"/>
      <c r="K17" s="32"/>
    </row>
    <row r="18" spans="1:11" ht="30">
      <c r="A18" s="32">
        <v>16</v>
      </c>
      <c r="B18" s="33" t="s">
        <v>534</v>
      </c>
      <c r="C18" s="34">
        <v>577</v>
      </c>
      <c r="D18" s="34">
        <v>7489</v>
      </c>
      <c r="E18" s="34">
        <v>4000</v>
      </c>
      <c r="F18" s="35" t="s">
        <v>511</v>
      </c>
      <c r="G18" s="32"/>
      <c r="H18" s="32"/>
      <c r="I18" s="32"/>
      <c r="J18" s="32"/>
      <c r="K18" s="32"/>
    </row>
    <row r="19" spans="1:11" ht="30">
      <c r="A19" s="32">
        <v>17</v>
      </c>
      <c r="B19" s="33" t="s">
        <v>693</v>
      </c>
      <c r="C19" s="34">
        <v>179</v>
      </c>
      <c r="D19" s="34">
        <v>11</v>
      </c>
      <c r="E19" s="34">
        <v>21</v>
      </c>
      <c r="F19" s="35" t="s">
        <v>511</v>
      </c>
      <c r="G19" s="32"/>
      <c r="H19" s="32"/>
      <c r="I19" s="32"/>
      <c r="J19" s="32"/>
      <c r="K19" s="32"/>
    </row>
    <row r="20" spans="1:11" ht="30">
      <c r="A20" s="32">
        <v>18</v>
      </c>
      <c r="B20" s="33" t="s">
        <v>694</v>
      </c>
      <c r="C20" s="35">
        <v>14</v>
      </c>
      <c r="D20" s="35">
        <v>6</v>
      </c>
      <c r="E20" s="35">
        <v>13</v>
      </c>
      <c r="F20" s="35" t="s">
        <v>511</v>
      </c>
      <c r="G20" s="32"/>
      <c r="H20" s="32"/>
      <c r="I20" s="32"/>
      <c r="J20" s="32"/>
      <c r="K20" s="32"/>
    </row>
    <row r="21" spans="1:11" ht="30">
      <c r="A21" s="32">
        <v>22</v>
      </c>
      <c r="B21" s="33" t="s">
        <v>695</v>
      </c>
      <c r="C21" s="35">
        <v>0</v>
      </c>
      <c r="D21" s="35">
        <v>424</v>
      </c>
      <c r="E21" s="35">
        <v>50</v>
      </c>
      <c r="F21" s="35" t="s">
        <v>511</v>
      </c>
      <c r="G21" s="32"/>
      <c r="H21" s="32"/>
      <c r="I21" s="32"/>
      <c r="J21" s="32"/>
      <c r="K21" s="32"/>
    </row>
    <row r="22" spans="1:11" ht="45">
      <c r="A22" s="32">
        <v>19</v>
      </c>
      <c r="B22" s="33" t="s">
        <v>696</v>
      </c>
      <c r="C22" s="35">
        <v>0</v>
      </c>
      <c r="D22" s="35">
        <v>145</v>
      </c>
      <c r="E22" s="35">
        <v>100</v>
      </c>
      <c r="F22" s="35" t="s">
        <v>511</v>
      </c>
      <c r="G22" s="32"/>
      <c r="H22" s="32"/>
      <c r="I22" s="32"/>
      <c r="J22" s="32"/>
      <c r="K22" s="32"/>
    </row>
    <row r="23" spans="1:11" ht="30">
      <c r="A23" s="32">
        <v>20</v>
      </c>
      <c r="B23" s="33" t="s">
        <v>588</v>
      </c>
      <c r="C23" s="35">
        <v>0</v>
      </c>
      <c r="D23" s="35">
        <v>140</v>
      </c>
      <c r="E23" s="35">
        <v>100</v>
      </c>
      <c r="F23" s="35" t="s">
        <v>511</v>
      </c>
      <c r="G23" s="32"/>
      <c r="H23" s="32"/>
      <c r="I23" s="32"/>
      <c r="J23" s="32"/>
      <c r="K23" s="32"/>
    </row>
    <row r="24" spans="1:11" ht="30">
      <c r="A24" s="32">
        <v>21</v>
      </c>
      <c r="B24" s="33" t="s">
        <v>585</v>
      </c>
      <c r="C24" s="35">
        <v>0</v>
      </c>
      <c r="D24" s="35">
        <v>110</v>
      </c>
      <c r="E24" s="35">
        <v>100</v>
      </c>
      <c r="F24" s="35" t="s">
        <v>511</v>
      </c>
      <c r="G24" s="32"/>
      <c r="H24" s="32"/>
      <c r="I24" s="32"/>
      <c r="J24" s="32"/>
      <c r="K24" s="32"/>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1"/>
  <sheetViews>
    <sheetView topLeftCell="D1" zoomScaleNormal="100" workbookViewId="0">
      <pane ySplit="1" topLeftCell="A74" activePane="bottomLeft" state="frozen"/>
      <selection pane="bottomLeft" activeCell="K74" sqref="K74"/>
    </sheetView>
  </sheetViews>
  <sheetFormatPr defaultColWidth="11.42578125" defaultRowHeight="15"/>
  <cols>
    <col min="1" max="1" width="7.42578125" style="31" customWidth="1"/>
    <col min="2" max="2" width="22.42578125" style="31" customWidth="1"/>
    <col min="3" max="3" width="24.42578125" style="31" customWidth="1"/>
    <col min="4" max="4" width="39.5703125" style="31" customWidth="1"/>
    <col min="5" max="5" width="48.7109375" style="31" customWidth="1"/>
    <col min="6" max="6" width="20.85546875" style="31" customWidth="1"/>
    <col min="7" max="7" width="24.42578125" style="31" customWidth="1"/>
    <col min="8" max="10" width="24.42578125" style="38" customWidth="1"/>
    <col min="11" max="12" width="24.42578125" style="31" customWidth="1"/>
    <col min="13" max="16384" width="11.42578125" style="31"/>
  </cols>
  <sheetData>
    <row r="1" spans="1:12" ht="30.75" thickBot="1">
      <c r="A1" s="166" t="s">
        <v>697</v>
      </c>
      <c r="B1" s="166"/>
      <c r="C1" s="42" t="s">
        <v>698</v>
      </c>
      <c r="D1" s="42" t="s">
        <v>699</v>
      </c>
      <c r="E1" s="42" t="s">
        <v>700</v>
      </c>
      <c r="F1" s="42" t="s">
        <v>701</v>
      </c>
      <c r="G1" s="42" t="s">
        <v>702</v>
      </c>
      <c r="H1" s="42" t="s">
        <v>703</v>
      </c>
      <c r="I1" s="42" t="s">
        <v>704</v>
      </c>
      <c r="J1" s="42" t="s">
        <v>705</v>
      </c>
      <c r="K1" s="42" t="s">
        <v>706</v>
      </c>
      <c r="L1" s="42" t="s">
        <v>707</v>
      </c>
    </row>
    <row r="2" spans="1:12" ht="120.75" thickBot="1">
      <c r="A2" s="49" t="s">
        <v>708</v>
      </c>
      <c r="B2" s="49" t="s">
        <v>709</v>
      </c>
      <c r="C2" s="30" t="s">
        <v>710</v>
      </c>
      <c r="D2" s="36" t="s">
        <v>711</v>
      </c>
      <c r="E2" s="36" t="s">
        <v>712</v>
      </c>
      <c r="F2" s="40">
        <v>1</v>
      </c>
      <c r="G2" s="37" t="s">
        <v>59</v>
      </c>
      <c r="H2" s="43">
        <v>517</v>
      </c>
      <c r="I2" s="43">
        <v>400</v>
      </c>
      <c r="J2" s="44">
        <f>+(H2/I2)</f>
        <v>1.2925</v>
      </c>
      <c r="K2" s="45" t="s">
        <v>713</v>
      </c>
      <c r="L2" s="46"/>
    </row>
    <row r="3" spans="1:12" ht="75.75" customHeight="1" thickBot="1">
      <c r="A3" s="49" t="s">
        <v>708</v>
      </c>
      <c r="B3" s="49" t="s">
        <v>709</v>
      </c>
      <c r="C3" s="30" t="s">
        <v>710</v>
      </c>
      <c r="D3" s="47" t="s">
        <v>714</v>
      </c>
      <c r="E3" s="36" t="s">
        <v>715</v>
      </c>
      <c r="F3" s="40">
        <v>1</v>
      </c>
      <c r="G3" s="48" t="s">
        <v>716</v>
      </c>
      <c r="H3" s="43">
        <v>4.0632621784345924</v>
      </c>
      <c r="I3" s="43">
        <v>2</v>
      </c>
      <c r="J3" s="44">
        <f>+H3/I3</f>
        <v>2.0316310892172962</v>
      </c>
      <c r="K3" s="45" t="s">
        <v>713</v>
      </c>
      <c r="L3" s="46"/>
    </row>
    <row r="4" spans="1:12" ht="60.75" thickBot="1">
      <c r="A4" s="49" t="s">
        <v>708</v>
      </c>
      <c r="B4" s="49" t="s">
        <v>709</v>
      </c>
      <c r="C4" s="49" t="s">
        <v>717</v>
      </c>
      <c r="D4" s="47" t="s">
        <v>718</v>
      </c>
      <c r="E4" s="36" t="s">
        <v>719</v>
      </c>
      <c r="F4" s="40">
        <v>1</v>
      </c>
      <c r="G4" s="48" t="s">
        <v>720</v>
      </c>
      <c r="H4" s="43">
        <v>4.248646650038598</v>
      </c>
      <c r="I4" s="43">
        <v>8</v>
      </c>
      <c r="J4" s="50">
        <v>2.1240000000000001</v>
      </c>
      <c r="K4" s="45" t="s">
        <v>713</v>
      </c>
      <c r="L4" s="46"/>
    </row>
    <row r="5" spans="1:12" ht="60.75" thickBot="1">
      <c r="A5" s="49" t="s">
        <v>708</v>
      </c>
      <c r="B5" s="49" t="s">
        <v>709</v>
      </c>
      <c r="C5" s="30" t="s">
        <v>710</v>
      </c>
      <c r="D5" s="47" t="s">
        <v>721</v>
      </c>
      <c r="E5" s="36" t="s">
        <v>722</v>
      </c>
      <c r="F5" s="40">
        <v>1</v>
      </c>
      <c r="G5" s="48" t="s">
        <v>59</v>
      </c>
      <c r="H5" s="43">
        <v>405</v>
      </c>
      <c r="I5" s="43">
        <v>400</v>
      </c>
      <c r="J5" s="44">
        <f t="shared" ref="J5:J18" si="0">+H5/I5</f>
        <v>1.0125</v>
      </c>
      <c r="K5" s="45" t="s">
        <v>713</v>
      </c>
      <c r="L5" s="46"/>
    </row>
    <row r="6" spans="1:12" ht="60.75" thickBot="1">
      <c r="A6" s="49" t="s">
        <v>708</v>
      </c>
      <c r="B6" s="49" t="s">
        <v>709</v>
      </c>
      <c r="C6" s="30" t="s">
        <v>710</v>
      </c>
      <c r="D6" s="47" t="s">
        <v>723</v>
      </c>
      <c r="E6" s="36" t="s">
        <v>724</v>
      </c>
      <c r="F6" s="40">
        <v>1</v>
      </c>
      <c r="G6" s="48" t="s">
        <v>59</v>
      </c>
      <c r="H6" s="43">
        <v>1</v>
      </c>
      <c r="I6" s="43">
        <v>1</v>
      </c>
      <c r="J6" s="44">
        <f t="shared" si="0"/>
        <v>1</v>
      </c>
      <c r="K6" s="45" t="s">
        <v>713</v>
      </c>
      <c r="L6" s="46"/>
    </row>
    <row r="7" spans="1:12" ht="45.75" thickBot="1">
      <c r="A7" s="49" t="s">
        <v>708</v>
      </c>
      <c r="B7" s="49" t="s">
        <v>709</v>
      </c>
      <c r="C7" s="49" t="s">
        <v>717</v>
      </c>
      <c r="D7" s="47" t="s">
        <v>725</v>
      </c>
      <c r="E7" s="36" t="s">
        <v>726</v>
      </c>
      <c r="F7" s="40">
        <v>1</v>
      </c>
      <c r="G7" s="48" t="s">
        <v>727</v>
      </c>
      <c r="H7" s="43">
        <v>268</v>
      </c>
      <c r="I7" s="43">
        <v>100</v>
      </c>
      <c r="J7" s="44">
        <f t="shared" si="0"/>
        <v>2.68</v>
      </c>
      <c r="K7" s="45" t="s">
        <v>713</v>
      </c>
      <c r="L7" s="46"/>
    </row>
    <row r="8" spans="1:12" ht="45.75" thickBot="1">
      <c r="A8" s="49" t="s">
        <v>708</v>
      </c>
      <c r="B8" s="49" t="s">
        <v>709</v>
      </c>
      <c r="C8" s="30" t="s">
        <v>710</v>
      </c>
      <c r="D8" s="47" t="s">
        <v>728</v>
      </c>
      <c r="E8" s="36" t="s">
        <v>729</v>
      </c>
      <c r="F8" s="40">
        <v>1</v>
      </c>
      <c r="G8" s="48" t="s">
        <v>727</v>
      </c>
      <c r="H8" s="43">
        <v>6</v>
      </c>
      <c r="I8" s="43">
        <v>5</v>
      </c>
      <c r="J8" s="44">
        <f t="shared" si="0"/>
        <v>1.2</v>
      </c>
      <c r="K8" s="45" t="s">
        <v>713</v>
      </c>
      <c r="L8" s="46"/>
    </row>
    <row r="9" spans="1:12" ht="45.75" thickBot="1">
      <c r="A9" s="49" t="s">
        <v>708</v>
      </c>
      <c r="B9" s="49" t="s">
        <v>709</v>
      </c>
      <c r="C9" s="49" t="s">
        <v>717</v>
      </c>
      <c r="D9" s="47" t="s">
        <v>730</v>
      </c>
      <c r="E9" s="36" t="s">
        <v>731</v>
      </c>
      <c r="F9" s="40">
        <v>1</v>
      </c>
      <c r="G9" s="48" t="s">
        <v>59</v>
      </c>
      <c r="H9" s="43">
        <v>892</v>
      </c>
      <c r="I9" s="43">
        <v>800</v>
      </c>
      <c r="J9" s="51">
        <f t="shared" si="0"/>
        <v>1.115</v>
      </c>
      <c r="K9" s="45" t="s">
        <v>713</v>
      </c>
      <c r="L9" s="46"/>
    </row>
    <row r="10" spans="1:12" ht="36" customHeight="1" thickBot="1">
      <c r="A10" s="49" t="s">
        <v>708</v>
      </c>
      <c r="B10" s="49" t="s">
        <v>709</v>
      </c>
      <c r="C10" s="30" t="s">
        <v>710</v>
      </c>
      <c r="D10" s="47" t="s">
        <v>732</v>
      </c>
      <c r="E10" s="36" t="s">
        <v>733</v>
      </c>
      <c r="F10" s="40">
        <v>1</v>
      </c>
      <c r="G10" s="48" t="s">
        <v>727</v>
      </c>
      <c r="H10" s="43">
        <v>1177</v>
      </c>
      <c r="I10" s="43">
        <v>1150</v>
      </c>
      <c r="J10" s="44">
        <f t="shared" si="0"/>
        <v>1.0234782608695652</v>
      </c>
      <c r="K10" s="45" t="s">
        <v>713</v>
      </c>
      <c r="L10" s="46"/>
    </row>
    <row r="11" spans="1:12" ht="75.75" thickBot="1">
      <c r="A11" s="49" t="s">
        <v>708</v>
      </c>
      <c r="B11" s="49" t="s">
        <v>709</v>
      </c>
      <c r="C11" s="49" t="s">
        <v>734</v>
      </c>
      <c r="D11" s="47" t="s">
        <v>735</v>
      </c>
      <c r="E11" s="36" t="s">
        <v>736</v>
      </c>
      <c r="F11" s="40">
        <v>0.7</v>
      </c>
      <c r="G11" s="48" t="s">
        <v>737</v>
      </c>
      <c r="H11" s="52">
        <v>36.590000000000003</v>
      </c>
      <c r="I11" s="43">
        <v>46</v>
      </c>
      <c r="J11" s="44">
        <f t="shared" si="0"/>
        <v>0.79543478260869571</v>
      </c>
      <c r="K11" s="45" t="s">
        <v>713</v>
      </c>
      <c r="L11" s="46"/>
    </row>
    <row r="12" spans="1:12" ht="60.75" thickBot="1">
      <c r="A12" s="49" t="s">
        <v>708</v>
      </c>
      <c r="B12" s="49" t="s">
        <v>709</v>
      </c>
      <c r="C12" s="49" t="s">
        <v>717</v>
      </c>
      <c r="D12" s="47" t="s">
        <v>738</v>
      </c>
      <c r="E12" s="36" t="s">
        <v>739</v>
      </c>
      <c r="F12" s="40">
        <v>1</v>
      </c>
      <c r="G12" s="48" t="s">
        <v>59</v>
      </c>
      <c r="H12" s="43">
        <v>4260</v>
      </c>
      <c r="I12" s="43">
        <v>5917</v>
      </c>
      <c r="J12" s="44">
        <f t="shared" si="0"/>
        <v>0.71995943890485048</v>
      </c>
      <c r="K12" s="53" t="s">
        <v>384</v>
      </c>
      <c r="L12" s="54" t="s">
        <v>740</v>
      </c>
    </row>
    <row r="13" spans="1:12" ht="90.75" thickBot="1">
      <c r="A13" s="49" t="s">
        <v>741</v>
      </c>
      <c r="B13" s="49" t="s">
        <v>742</v>
      </c>
      <c r="C13" s="30" t="s">
        <v>710</v>
      </c>
      <c r="D13" s="47" t="s">
        <v>100</v>
      </c>
      <c r="E13" s="36" t="s">
        <v>101</v>
      </c>
      <c r="F13" s="40">
        <v>1</v>
      </c>
      <c r="G13" s="48" t="s">
        <v>59</v>
      </c>
      <c r="H13" s="43">
        <v>1357</v>
      </c>
      <c r="I13" s="43">
        <v>1420</v>
      </c>
      <c r="J13" s="44">
        <f t="shared" si="0"/>
        <v>0.95563380281690136</v>
      </c>
      <c r="K13" s="45" t="s">
        <v>713</v>
      </c>
      <c r="L13" s="46"/>
    </row>
    <row r="14" spans="1:12" ht="105.75" thickBot="1">
      <c r="A14" s="49" t="s">
        <v>741</v>
      </c>
      <c r="B14" s="49" t="s">
        <v>742</v>
      </c>
      <c r="C14" s="49" t="s">
        <v>717</v>
      </c>
      <c r="D14" s="47" t="s">
        <v>110</v>
      </c>
      <c r="E14" s="36" t="s">
        <v>111</v>
      </c>
      <c r="F14" s="40">
        <v>0.3</v>
      </c>
      <c r="G14" s="48" t="s">
        <v>59</v>
      </c>
      <c r="H14" s="43">
        <v>1084</v>
      </c>
      <c r="I14" s="43">
        <v>6208</v>
      </c>
      <c r="J14" s="44">
        <f t="shared" si="0"/>
        <v>0.17461340206185566</v>
      </c>
      <c r="K14" s="45" t="s">
        <v>713</v>
      </c>
      <c r="L14" s="46"/>
    </row>
    <row r="15" spans="1:12" ht="60.75" thickBot="1">
      <c r="A15" s="49" t="s">
        <v>743</v>
      </c>
      <c r="B15" s="49" t="s">
        <v>744</v>
      </c>
      <c r="C15" s="49" t="s">
        <v>717</v>
      </c>
      <c r="D15" s="47" t="s">
        <v>120</v>
      </c>
      <c r="E15" s="36" t="s">
        <v>121</v>
      </c>
      <c r="F15" s="40">
        <v>0.5</v>
      </c>
      <c r="G15" s="48" t="s">
        <v>59</v>
      </c>
      <c r="H15" s="43">
        <v>3670</v>
      </c>
      <c r="I15" s="43">
        <v>5769</v>
      </c>
      <c r="J15" s="44">
        <f t="shared" si="0"/>
        <v>0.63615877968452073</v>
      </c>
      <c r="K15" s="45" t="s">
        <v>713</v>
      </c>
      <c r="L15" s="46" t="s">
        <v>126</v>
      </c>
    </row>
    <row r="16" spans="1:12" ht="45.75" thickBot="1">
      <c r="A16" s="49" t="s">
        <v>743</v>
      </c>
      <c r="B16" s="49" t="s">
        <v>744</v>
      </c>
      <c r="C16" s="49" t="s">
        <v>717</v>
      </c>
      <c r="D16" s="47" t="s">
        <v>745</v>
      </c>
      <c r="E16" s="36" t="s">
        <v>128</v>
      </c>
      <c r="F16" s="41">
        <v>0.999</v>
      </c>
      <c r="G16" s="48" t="s">
        <v>59</v>
      </c>
      <c r="H16" s="43">
        <v>29368</v>
      </c>
      <c r="I16" s="43">
        <v>29368</v>
      </c>
      <c r="J16" s="44">
        <f t="shared" si="0"/>
        <v>1</v>
      </c>
      <c r="K16" s="45" t="s">
        <v>713</v>
      </c>
      <c r="L16" s="46" t="s">
        <v>746</v>
      </c>
    </row>
    <row r="17" spans="1:12" ht="45.75" thickBot="1">
      <c r="A17" s="49" t="s">
        <v>743</v>
      </c>
      <c r="B17" s="49" t="s">
        <v>744</v>
      </c>
      <c r="C17" s="49" t="s">
        <v>734</v>
      </c>
      <c r="D17" s="47" t="s">
        <v>133</v>
      </c>
      <c r="E17" s="36" t="s">
        <v>134</v>
      </c>
      <c r="F17" s="40">
        <v>0.7</v>
      </c>
      <c r="G17" s="48" t="s">
        <v>59</v>
      </c>
      <c r="H17" s="43">
        <v>9</v>
      </c>
      <c r="I17" s="43">
        <v>12</v>
      </c>
      <c r="J17" s="44">
        <f t="shared" si="0"/>
        <v>0.75</v>
      </c>
      <c r="K17" s="45" t="s">
        <v>713</v>
      </c>
      <c r="L17" s="46" t="s">
        <v>747</v>
      </c>
    </row>
    <row r="18" spans="1:12" ht="60.75" thickBot="1">
      <c r="A18" s="49" t="s">
        <v>743</v>
      </c>
      <c r="B18" s="49" t="s">
        <v>744</v>
      </c>
      <c r="C18" s="30" t="s">
        <v>710</v>
      </c>
      <c r="D18" s="47" t="s">
        <v>748</v>
      </c>
      <c r="E18" s="36" t="s">
        <v>749</v>
      </c>
      <c r="F18" s="40">
        <v>0.95</v>
      </c>
      <c r="G18" s="48" t="s">
        <v>59</v>
      </c>
      <c r="H18" s="43">
        <v>966</v>
      </c>
      <c r="I18" s="43">
        <v>985</v>
      </c>
      <c r="J18" s="44">
        <f t="shared" si="0"/>
        <v>0.98071065989847717</v>
      </c>
      <c r="K18" s="45" t="s">
        <v>713</v>
      </c>
      <c r="L18" s="46" t="s">
        <v>747</v>
      </c>
    </row>
    <row r="19" spans="1:12" ht="45.75" thickBot="1">
      <c r="A19" s="49" t="s">
        <v>750</v>
      </c>
      <c r="B19" s="49" t="s">
        <v>751</v>
      </c>
      <c r="C19" s="49" t="s">
        <v>734</v>
      </c>
      <c r="D19" s="47" t="s">
        <v>145</v>
      </c>
      <c r="E19" s="36" t="s">
        <v>146</v>
      </c>
      <c r="F19" s="39" t="s">
        <v>752</v>
      </c>
      <c r="G19" s="48" t="s">
        <v>753</v>
      </c>
      <c r="H19" s="43">
        <v>11</v>
      </c>
      <c r="I19" s="43">
        <v>12</v>
      </c>
      <c r="J19" s="44">
        <f>(H19-I19)/I19</f>
        <v>-8.3333333333333329E-2</v>
      </c>
      <c r="K19" s="45" t="s">
        <v>713</v>
      </c>
      <c r="L19" s="46"/>
    </row>
    <row r="20" spans="1:12" ht="75.75" thickBot="1">
      <c r="A20" s="49" t="s">
        <v>750</v>
      </c>
      <c r="B20" s="49" t="s">
        <v>751</v>
      </c>
      <c r="C20" s="49" t="s">
        <v>734</v>
      </c>
      <c r="D20" s="47" t="s">
        <v>151</v>
      </c>
      <c r="E20" s="36" t="s">
        <v>152</v>
      </c>
      <c r="F20" s="40">
        <v>1</v>
      </c>
      <c r="G20" s="48" t="s">
        <v>59</v>
      </c>
      <c r="H20" s="43">
        <v>34</v>
      </c>
      <c r="I20" s="43">
        <v>36</v>
      </c>
      <c r="J20" s="44">
        <f>+(H20/I20)</f>
        <v>0.94444444444444442</v>
      </c>
      <c r="K20" s="45" t="s">
        <v>713</v>
      </c>
      <c r="L20" s="46"/>
    </row>
    <row r="21" spans="1:12" ht="60.75" thickBot="1">
      <c r="A21" s="49" t="s">
        <v>754</v>
      </c>
      <c r="B21" s="49" t="s">
        <v>755</v>
      </c>
      <c r="C21" s="49" t="s">
        <v>734</v>
      </c>
      <c r="D21" s="47" t="s">
        <v>158</v>
      </c>
      <c r="E21" s="36" t="s">
        <v>159</v>
      </c>
      <c r="F21" s="40">
        <v>1</v>
      </c>
      <c r="G21" s="48" t="s">
        <v>251</v>
      </c>
      <c r="H21" s="43">
        <v>1456</v>
      </c>
      <c r="I21" s="43">
        <v>1456</v>
      </c>
      <c r="J21" s="44">
        <f>+(H21/I21)</f>
        <v>1</v>
      </c>
      <c r="K21" s="45" t="s">
        <v>713</v>
      </c>
      <c r="L21" s="46" t="s">
        <v>756</v>
      </c>
    </row>
    <row r="22" spans="1:12" ht="75.75" thickBot="1">
      <c r="A22" s="49" t="s">
        <v>754</v>
      </c>
      <c r="B22" s="49" t="s">
        <v>755</v>
      </c>
      <c r="C22" s="49" t="s">
        <v>717</v>
      </c>
      <c r="D22" s="47" t="s">
        <v>164</v>
      </c>
      <c r="E22" s="36" t="s">
        <v>165</v>
      </c>
      <c r="F22" s="70">
        <v>0.25</v>
      </c>
      <c r="G22" s="48" t="s">
        <v>59</v>
      </c>
      <c r="H22" s="55">
        <v>43</v>
      </c>
      <c r="I22" s="55">
        <v>537</v>
      </c>
      <c r="J22" s="56">
        <f>+(H22/I22)</f>
        <v>8.0074487895716945E-2</v>
      </c>
      <c r="K22" s="45" t="s">
        <v>713</v>
      </c>
      <c r="L22" s="46"/>
    </row>
    <row r="23" spans="1:12" ht="60.75" thickBot="1">
      <c r="A23" s="49" t="s">
        <v>754</v>
      </c>
      <c r="B23" s="49" t="s">
        <v>755</v>
      </c>
      <c r="C23" s="30" t="s">
        <v>710</v>
      </c>
      <c r="D23" s="47" t="s">
        <v>169</v>
      </c>
      <c r="E23" s="36" t="s">
        <v>170</v>
      </c>
      <c r="F23" s="39" t="s">
        <v>757</v>
      </c>
      <c r="G23" s="48" t="s">
        <v>758</v>
      </c>
      <c r="H23" s="43">
        <v>7997</v>
      </c>
      <c r="I23" s="43">
        <v>1111</v>
      </c>
      <c r="J23" s="57" t="s">
        <v>759</v>
      </c>
      <c r="K23" s="45" t="s">
        <v>713</v>
      </c>
      <c r="L23" s="46" t="s">
        <v>126</v>
      </c>
    </row>
    <row r="24" spans="1:12" ht="45.75" thickBot="1">
      <c r="A24" s="49" t="s">
        <v>760</v>
      </c>
      <c r="B24" s="49" t="s">
        <v>761</v>
      </c>
      <c r="C24" s="49" t="s">
        <v>717</v>
      </c>
      <c r="D24" s="47" t="s">
        <v>179</v>
      </c>
      <c r="E24" s="36" t="s">
        <v>762</v>
      </c>
      <c r="F24" s="40">
        <v>0.7</v>
      </c>
      <c r="G24" s="48" t="s">
        <v>59</v>
      </c>
      <c r="H24" s="43">
        <v>111</v>
      </c>
      <c r="I24" s="43">
        <v>165</v>
      </c>
      <c r="J24" s="56">
        <f t="shared" ref="J24:J32" si="1">+(H24/I24)</f>
        <v>0.67272727272727273</v>
      </c>
      <c r="K24" s="45" t="s">
        <v>713</v>
      </c>
      <c r="L24" s="46"/>
    </row>
    <row r="25" spans="1:12" ht="30.75" thickBot="1">
      <c r="A25" s="49" t="s">
        <v>760</v>
      </c>
      <c r="B25" s="49" t="s">
        <v>761</v>
      </c>
      <c r="C25" s="30" t="s">
        <v>710</v>
      </c>
      <c r="D25" s="47" t="s">
        <v>763</v>
      </c>
      <c r="E25" s="36" t="s">
        <v>764</v>
      </c>
      <c r="F25" s="40">
        <v>1</v>
      </c>
      <c r="G25" s="48" t="s">
        <v>59</v>
      </c>
      <c r="H25" s="43">
        <v>124</v>
      </c>
      <c r="I25" s="43">
        <v>124</v>
      </c>
      <c r="J25" s="56">
        <f t="shared" si="1"/>
        <v>1</v>
      </c>
      <c r="K25" s="45" t="s">
        <v>713</v>
      </c>
      <c r="L25" s="46"/>
    </row>
    <row r="26" spans="1:12" ht="45.75" thickBot="1">
      <c r="A26" s="49" t="s">
        <v>765</v>
      </c>
      <c r="B26" s="49" t="s">
        <v>766</v>
      </c>
      <c r="C26" s="49" t="s">
        <v>734</v>
      </c>
      <c r="D26" s="47" t="s">
        <v>767</v>
      </c>
      <c r="E26" s="36" t="s">
        <v>768</v>
      </c>
      <c r="F26" s="40">
        <v>1</v>
      </c>
      <c r="G26" s="48" t="s">
        <v>59</v>
      </c>
      <c r="H26" s="43">
        <v>597</v>
      </c>
      <c r="I26" s="43">
        <v>733</v>
      </c>
      <c r="J26" s="44">
        <f t="shared" si="1"/>
        <v>0.81446111869031379</v>
      </c>
      <c r="K26" s="45" t="s">
        <v>713</v>
      </c>
      <c r="L26" s="46"/>
    </row>
    <row r="27" spans="1:12" ht="30.75" thickBot="1">
      <c r="A27" s="49" t="s">
        <v>765</v>
      </c>
      <c r="B27" s="49" t="s">
        <v>766</v>
      </c>
      <c r="C27" s="49" t="s">
        <v>717</v>
      </c>
      <c r="D27" s="47" t="s">
        <v>200</v>
      </c>
      <c r="E27" s="36" t="s">
        <v>201</v>
      </c>
      <c r="F27" s="40">
        <v>1</v>
      </c>
      <c r="G27" s="48" t="s">
        <v>59</v>
      </c>
      <c r="H27" s="52">
        <v>0.93</v>
      </c>
      <c r="I27" s="52">
        <v>0.93</v>
      </c>
      <c r="J27" s="56">
        <f t="shared" si="1"/>
        <v>1</v>
      </c>
      <c r="K27" s="45" t="s">
        <v>713</v>
      </c>
      <c r="L27" s="46"/>
    </row>
    <row r="28" spans="1:12" ht="60.75" thickBot="1">
      <c r="A28" s="49" t="s">
        <v>769</v>
      </c>
      <c r="B28" s="49" t="s">
        <v>770</v>
      </c>
      <c r="C28" s="30" t="s">
        <v>710</v>
      </c>
      <c r="D28" s="47" t="s">
        <v>771</v>
      </c>
      <c r="E28" s="36" t="s">
        <v>772</v>
      </c>
      <c r="F28" s="40">
        <v>1</v>
      </c>
      <c r="G28" s="48" t="s">
        <v>59</v>
      </c>
      <c r="H28" s="43">
        <v>192</v>
      </c>
      <c r="I28" s="43">
        <v>152</v>
      </c>
      <c r="J28" s="44">
        <f t="shared" si="1"/>
        <v>1.263157894736842</v>
      </c>
      <c r="K28" s="45" t="s">
        <v>713</v>
      </c>
      <c r="L28" s="46"/>
    </row>
    <row r="29" spans="1:12" ht="45.75" thickBot="1">
      <c r="A29" s="49" t="s">
        <v>769</v>
      </c>
      <c r="B29" s="49" t="s">
        <v>770</v>
      </c>
      <c r="C29" s="30" t="s">
        <v>710</v>
      </c>
      <c r="D29" s="47" t="s">
        <v>773</v>
      </c>
      <c r="E29" s="36" t="s">
        <v>774</v>
      </c>
      <c r="F29" s="40">
        <v>1</v>
      </c>
      <c r="G29" s="48" t="s">
        <v>59</v>
      </c>
      <c r="H29" s="43">
        <v>774</v>
      </c>
      <c r="I29" s="43">
        <v>760</v>
      </c>
      <c r="J29" s="44">
        <f t="shared" si="1"/>
        <v>1.0184210526315789</v>
      </c>
      <c r="K29" s="45" t="s">
        <v>713</v>
      </c>
      <c r="L29" s="46"/>
    </row>
    <row r="30" spans="1:12" ht="60.75" thickBot="1">
      <c r="A30" s="49" t="s">
        <v>769</v>
      </c>
      <c r="B30" s="49" t="s">
        <v>770</v>
      </c>
      <c r="C30" s="30" t="s">
        <v>710</v>
      </c>
      <c r="D30" s="47" t="s">
        <v>775</v>
      </c>
      <c r="E30" s="36" t="s">
        <v>776</v>
      </c>
      <c r="F30" s="40">
        <v>1</v>
      </c>
      <c r="G30" s="48" t="s">
        <v>59</v>
      </c>
      <c r="H30" s="43">
        <v>1731</v>
      </c>
      <c r="I30" s="43">
        <v>1200</v>
      </c>
      <c r="J30" s="44">
        <f t="shared" si="1"/>
        <v>1.4424999999999999</v>
      </c>
      <c r="K30" s="45" t="s">
        <v>713</v>
      </c>
      <c r="L30" s="46"/>
    </row>
    <row r="31" spans="1:12" ht="75.75" thickBot="1">
      <c r="A31" s="49" t="s">
        <v>769</v>
      </c>
      <c r="B31" s="49" t="s">
        <v>770</v>
      </c>
      <c r="C31" s="49" t="s">
        <v>717</v>
      </c>
      <c r="D31" s="47" t="s">
        <v>777</v>
      </c>
      <c r="E31" s="36" t="s">
        <v>778</v>
      </c>
      <c r="F31" s="40">
        <v>1</v>
      </c>
      <c r="G31" s="48" t="s">
        <v>59</v>
      </c>
      <c r="H31" s="43">
        <v>154</v>
      </c>
      <c r="I31" s="43">
        <v>144</v>
      </c>
      <c r="J31" s="44">
        <f t="shared" si="1"/>
        <v>1.0694444444444444</v>
      </c>
      <c r="K31" s="45" t="s">
        <v>713</v>
      </c>
      <c r="L31" s="46"/>
    </row>
    <row r="32" spans="1:12" ht="30.75" thickBot="1">
      <c r="A32" s="49" t="s">
        <v>779</v>
      </c>
      <c r="B32" s="49" t="s">
        <v>780</v>
      </c>
      <c r="C32" s="49" t="s">
        <v>717</v>
      </c>
      <c r="D32" s="47" t="s">
        <v>242</v>
      </c>
      <c r="E32" s="36" t="s">
        <v>781</v>
      </c>
      <c r="F32" s="40">
        <v>0.35</v>
      </c>
      <c r="G32" s="48" t="s">
        <v>251</v>
      </c>
      <c r="H32" s="58">
        <v>622732</v>
      </c>
      <c r="I32" s="58">
        <v>488010</v>
      </c>
      <c r="J32" s="59">
        <f t="shared" si="1"/>
        <v>1.2760640150816582</v>
      </c>
      <c r="K32" s="45" t="s">
        <v>713</v>
      </c>
      <c r="L32" s="46"/>
    </row>
    <row r="33" spans="1:12" ht="60.75" thickBot="1">
      <c r="A33" s="49" t="s">
        <v>779</v>
      </c>
      <c r="B33" s="49" t="s">
        <v>780</v>
      </c>
      <c r="C33" s="49" t="s">
        <v>717</v>
      </c>
      <c r="D33" s="47" t="s">
        <v>782</v>
      </c>
      <c r="E33" s="36" t="s">
        <v>243</v>
      </c>
      <c r="F33" s="40">
        <v>0.3</v>
      </c>
      <c r="G33" s="48" t="s">
        <v>251</v>
      </c>
      <c r="H33" s="58">
        <v>181128</v>
      </c>
      <c r="I33" s="58">
        <v>272673</v>
      </c>
      <c r="J33" s="59">
        <f>+H33/I33</f>
        <v>0.66426818936968457</v>
      </c>
      <c r="K33" s="45" t="s">
        <v>713</v>
      </c>
      <c r="L33" s="46"/>
    </row>
    <row r="34" spans="1:12" ht="45.75" thickBot="1">
      <c r="A34" s="49" t="s">
        <v>779</v>
      </c>
      <c r="B34" s="49" t="s">
        <v>780</v>
      </c>
      <c r="C34" s="30" t="s">
        <v>710</v>
      </c>
      <c r="D34" s="47" t="s">
        <v>783</v>
      </c>
      <c r="E34" s="36" t="s">
        <v>784</v>
      </c>
      <c r="F34" s="39" t="s">
        <v>252</v>
      </c>
      <c r="G34" s="48" t="s">
        <v>251</v>
      </c>
      <c r="H34" s="58">
        <v>535</v>
      </c>
      <c r="I34" s="58">
        <v>842</v>
      </c>
      <c r="J34" s="60">
        <f>+H34/I34</f>
        <v>0.63539192399049882</v>
      </c>
      <c r="K34" s="45" t="s">
        <v>713</v>
      </c>
      <c r="L34" s="46"/>
    </row>
    <row r="35" spans="1:12" ht="90.75" thickBot="1">
      <c r="A35" s="49" t="s">
        <v>785</v>
      </c>
      <c r="B35" s="49" t="s">
        <v>786</v>
      </c>
      <c r="C35" s="49" t="s">
        <v>717</v>
      </c>
      <c r="D35" s="47" t="s">
        <v>787</v>
      </c>
      <c r="E35" s="36" t="s">
        <v>788</v>
      </c>
      <c r="F35" s="40">
        <v>0.1</v>
      </c>
      <c r="G35" s="48" t="s">
        <v>261</v>
      </c>
      <c r="H35" s="43">
        <v>759260</v>
      </c>
      <c r="I35" s="43">
        <v>11070455</v>
      </c>
      <c r="J35" s="44">
        <f t="shared" ref="J35:J57" si="2">+(H35/I35)</f>
        <v>6.85843535789631E-2</v>
      </c>
      <c r="K35" s="45" t="s">
        <v>713</v>
      </c>
      <c r="L35" s="54"/>
    </row>
    <row r="36" spans="1:12" ht="60.75" thickBot="1">
      <c r="A36" s="49" t="s">
        <v>785</v>
      </c>
      <c r="B36" s="49" t="s">
        <v>786</v>
      </c>
      <c r="C36" s="49" t="s">
        <v>717</v>
      </c>
      <c r="D36" s="47" t="s">
        <v>789</v>
      </c>
      <c r="E36" s="36" t="s">
        <v>790</v>
      </c>
      <c r="F36" s="40">
        <v>0.2</v>
      </c>
      <c r="G36" s="48" t="s">
        <v>261</v>
      </c>
      <c r="H36" s="43">
        <v>3358</v>
      </c>
      <c r="I36" s="43">
        <v>32265</v>
      </c>
      <c r="J36" s="44">
        <f t="shared" si="2"/>
        <v>0.10407562374089571</v>
      </c>
      <c r="K36" s="45" t="s">
        <v>713</v>
      </c>
      <c r="L36" s="54"/>
    </row>
    <row r="37" spans="1:12" ht="60.75" thickBot="1">
      <c r="A37" s="49" t="s">
        <v>785</v>
      </c>
      <c r="B37" s="49" t="s">
        <v>786</v>
      </c>
      <c r="C37" s="30" t="s">
        <v>710</v>
      </c>
      <c r="D37" s="47" t="s">
        <v>791</v>
      </c>
      <c r="E37" s="36" t="s">
        <v>792</v>
      </c>
      <c r="F37" s="40">
        <v>0.9</v>
      </c>
      <c r="G37" s="48" t="s">
        <v>401</v>
      </c>
      <c r="H37" s="43">
        <v>5801904</v>
      </c>
      <c r="I37" s="43">
        <v>7485197</v>
      </c>
      <c r="J37" s="44">
        <f t="shared" si="2"/>
        <v>0.77511707440699285</v>
      </c>
      <c r="K37" s="45" t="s">
        <v>713</v>
      </c>
      <c r="L37" s="54"/>
    </row>
    <row r="38" spans="1:12" ht="60.75" thickBot="1">
      <c r="A38" s="49" t="s">
        <v>793</v>
      </c>
      <c r="B38" s="49" t="s">
        <v>794</v>
      </c>
      <c r="C38" s="49" t="s">
        <v>717</v>
      </c>
      <c r="D38" s="47" t="s">
        <v>276</v>
      </c>
      <c r="E38" s="36" t="s">
        <v>277</v>
      </c>
      <c r="F38" s="40">
        <v>1</v>
      </c>
      <c r="G38" s="48" t="s">
        <v>261</v>
      </c>
      <c r="H38" s="43">
        <v>187</v>
      </c>
      <c r="I38" s="43">
        <v>187</v>
      </c>
      <c r="J38" s="44">
        <f t="shared" si="2"/>
        <v>1</v>
      </c>
      <c r="K38" s="45" t="s">
        <v>713</v>
      </c>
      <c r="L38" s="46"/>
    </row>
    <row r="39" spans="1:12" ht="75.75" thickBot="1">
      <c r="A39" s="49" t="s">
        <v>793</v>
      </c>
      <c r="B39" s="49" t="s">
        <v>794</v>
      </c>
      <c r="C39" s="49" t="s">
        <v>717</v>
      </c>
      <c r="D39" s="47" t="s">
        <v>282</v>
      </c>
      <c r="E39" s="36" t="s">
        <v>795</v>
      </c>
      <c r="F39" s="40">
        <v>1</v>
      </c>
      <c r="G39" s="48" t="s">
        <v>261</v>
      </c>
      <c r="H39" s="43">
        <v>47</v>
      </c>
      <c r="I39" s="43">
        <v>47</v>
      </c>
      <c r="J39" s="44">
        <f t="shared" si="2"/>
        <v>1</v>
      </c>
      <c r="K39" s="45" t="s">
        <v>713</v>
      </c>
      <c r="L39" s="46"/>
    </row>
    <row r="40" spans="1:12" ht="60.75" thickBot="1">
      <c r="A40" s="49" t="s">
        <v>793</v>
      </c>
      <c r="B40" s="49" t="s">
        <v>794</v>
      </c>
      <c r="C40" s="49" t="s">
        <v>717</v>
      </c>
      <c r="D40" s="47" t="s">
        <v>286</v>
      </c>
      <c r="E40" s="36" t="s">
        <v>796</v>
      </c>
      <c r="F40" s="40">
        <v>1</v>
      </c>
      <c r="G40" s="48" t="s">
        <v>261</v>
      </c>
      <c r="H40" s="43">
        <v>2564</v>
      </c>
      <c r="I40" s="43">
        <v>2564</v>
      </c>
      <c r="J40" s="44">
        <f t="shared" si="2"/>
        <v>1</v>
      </c>
      <c r="K40" s="45" t="s">
        <v>713</v>
      </c>
      <c r="L40" s="46"/>
    </row>
    <row r="41" spans="1:12" ht="45.75" thickBot="1">
      <c r="A41" s="49" t="s">
        <v>793</v>
      </c>
      <c r="B41" s="49" t="s">
        <v>794</v>
      </c>
      <c r="C41" s="49" t="s">
        <v>717</v>
      </c>
      <c r="D41" s="47" t="s">
        <v>291</v>
      </c>
      <c r="E41" s="36" t="s">
        <v>292</v>
      </c>
      <c r="F41" s="40">
        <v>1</v>
      </c>
      <c r="G41" s="48" t="s">
        <v>261</v>
      </c>
      <c r="H41" s="43">
        <v>88148</v>
      </c>
      <c r="I41" s="43">
        <v>88148</v>
      </c>
      <c r="J41" s="44">
        <f t="shared" si="2"/>
        <v>1</v>
      </c>
      <c r="K41" s="45" t="s">
        <v>713</v>
      </c>
      <c r="L41" s="67"/>
    </row>
    <row r="42" spans="1:12" ht="60.75" thickBot="1">
      <c r="A42" s="49" t="s">
        <v>793</v>
      </c>
      <c r="B42" s="49" t="s">
        <v>794</v>
      </c>
      <c r="C42" s="49" t="s">
        <v>717</v>
      </c>
      <c r="D42" s="47" t="s">
        <v>295</v>
      </c>
      <c r="E42" s="36" t="s">
        <v>296</v>
      </c>
      <c r="F42" s="40">
        <v>1</v>
      </c>
      <c r="G42" s="48" t="s">
        <v>261</v>
      </c>
      <c r="H42" s="43">
        <v>12</v>
      </c>
      <c r="I42" s="43">
        <v>12</v>
      </c>
      <c r="J42" s="44">
        <f t="shared" si="2"/>
        <v>1</v>
      </c>
      <c r="K42" s="45" t="s">
        <v>713</v>
      </c>
      <c r="L42" s="46"/>
    </row>
    <row r="43" spans="1:12" ht="75.75" thickBot="1">
      <c r="A43" s="49" t="s">
        <v>793</v>
      </c>
      <c r="B43" s="49" t="s">
        <v>794</v>
      </c>
      <c r="C43" s="49" t="s">
        <v>717</v>
      </c>
      <c r="D43" s="47" t="s">
        <v>299</v>
      </c>
      <c r="E43" s="36" t="s">
        <v>797</v>
      </c>
      <c r="F43" s="39">
        <v>1005</v>
      </c>
      <c r="G43" s="48" t="s">
        <v>261</v>
      </c>
      <c r="H43" s="43">
        <v>84</v>
      </c>
      <c r="I43" s="43">
        <v>84</v>
      </c>
      <c r="J43" s="44">
        <f t="shared" si="2"/>
        <v>1</v>
      </c>
      <c r="K43" s="45" t="s">
        <v>713</v>
      </c>
      <c r="L43" s="46"/>
    </row>
    <row r="44" spans="1:12" ht="60.75" thickBot="1">
      <c r="A44" s="49" t="s">
        <v>793</v>
      </c>
      <c r="B44" s="49" t="s">
        <v>794</v>
      </c>
      <c r="C44" s="49" t="s">
        <v>717</v>
      </c>
      <c r="D44" s="47" t="s">
        <v>798</v>
      </c>
      <c r="E44" s="36" t="s">
        <v>799</v>
      </c>
      <c r="F44" s="40">
        <v>1</v>
      </c>
      <c r="G44" s="48" t="s">
        <v>261</v>
      </c>
      <c r="H44" s="43">
        <v>7</v>
      </c>
      <c r="I44" s="43">
        <v>7</v>
      </c>
      <c r="J44" s="44">
        <f t="shared" si="2"/>
        <v>1</v>
      </c>
      <c r="K44" s="45" t="s">
        <v>713</v>
      </c>
      <c r="L44" s="46"/>
    </row>
    <row r="45" spans="1:12" ht="45.75" thickBot="1">
      <c r="A45" s="49" t="s">
        <v>793</v>
      </c>
      <c r="B45" s="49" t="s">
        <v>794</v>
      </c>
      <c r="C45" s="49" t="s">
        <v>717</v>
      </c>
      <c r="D45" s="47" t="s">
        <v>309</v>
      </c>
      <c r="E45" s="36" t="s">
        <v>310</v>
      </c>
      <c r="F45" s="40">
        <v>1</v>
      </c>
      <c r="G45" s="48" t="s">
        <v>261</v>
      </c>
      <c r="H45" s="43">
        <v>27</v>
      </c>
      <c r="I45" s="43">
        <v>27</v>
      </c>
      <c r="J45" s="44">
        <f t="shared" si="2"/>
        <v>1</v>
      </c>
      <c r="K45" s="45" t="s">
        <v>713</v>
      </c>
      <c r="L45" s="46"/>
    </row>
    <row r="46" spans="1:12" ht="90.75" thickBot="1">
      <c r="A46" s="49" t="s">
        <v>793</v>
      </c>
      <c r="B46" s="49" t="s">
        <v>794</v>
      </c>
      <c r="C46" s="49" t="s">
        <v>717</v>
      </c>
      <c r="D46" s="47" t="s">
        <v>311</v>
      </c>
      <c r="E46" s="36" t="s">
        <v>312</v>
      </c>
      <c r="F46" s="40">
        <v>1</v>
      </c>
      <c r="G46" s="48" t="s">
        <v>261</v>
      </c>
      <c r="H46" s="43">
        <v>25</v>
      </c>
      <c r="I46" s="43">
        <v>25</v>
      </c>
      <c r="J46" s="44">
        <f t="shared" si="2"/>
        <v>1</v>
      </c>
      <c r="K46" s="45" t="s">
        <v>713</v>
      </c>
      <c r="L46" s="46"/>
    </row>
    <row r="47" spans="1:12" ht="150.75" thickBot="1">
      <c r="A47" s="49" t="s">
        <v>800</v>
      </c>
      <c r="B47" s="49" t="s">
        <v>801</v>
      </c>
      <c r="C47" s="49" t="s">
        <v>717</v>
      </c>
      <c r="D47" s="47" t="s">
        <v>318</v>
      </c>
      <c r="E47" s="36" t="s">
        <v>802</v>
      </c>
      <c r="F47" s="40">
        <v>1</v>
      </c>
      <c r="G47" s="48" t="s">
        <v>261</v>
      </c>
      <c r="H47" s="52">
        <v>5165.1251000000002</v>
      </c>
      <c r="I47" s="43">
        <v>5342</v>
      </c>
      <c r="J47" s="66">
        <f t="shared" si="2"/>
        <v>0.96688976038936736</v>
      </c>
      <c r="K47" s="45" t="s">
        <v>713</v>
      </c>
      <c r="L47" s="67"/>
    </row>
    <row r="48" spans="1:12" ht="45.75" thickBot="1">
      <c r="A48" s="49" t="s">
        <v>800</v>
      </c>
      <c r="B48" s="49" t="s">
        <v>801</v>
      </c>
      <c r="C48" s="49" t="s">
        <v>717</v>
      </c>
      <c r="D48" s="47" t="s">
        <v>803</v>
      </c>
      <c r="E48" s="36" t="s">
        <v>804</v>
      </c>
      <c r="F48" s="40">
        <v>1</v>
      </c>
      <c r="G48" s="48" t="s">
        <v>261</v>
      </c>
      <c r="H48" s="61">
        <v>5165.1211999999996</v>
      </c>
      <c r="I48" s="43">
        <v>5342</v>
      </c>
      <c r="J48" s="44">
        <f t="shared" si="2"/>
        <v>0.9668890303257206</v>
      </c>
      <c r="K48" s="45" t="s">
        <v>713</v>
      </c>
      <c r="L48" s="46"/>
    </row>
    <row r="49" spans="1:12" ht="75.75" thickBot="1">
      <c r="A49" s="49" t="s">
        <v>805</v>
      </c>
      <c r="B49" s="49" t="s">
        <v>806</v>
      </c>
      <c r="C49" s="30" t="s">
        <v>710</v>
      </c>
      <c r="D49" s="47" t="s">
        <v>807</v>
      </c>
      <c r="E49" s="36" t="s">
        <v>328</v>
      </c>
      <c r="F49" s="39" t="s">
        <v>808</v>
      </c>
      <c r="G49" s="48" t="s">
        <v>261</v>
      </c>
      <c r="H49" s="43">
        <v>3</v>
      </c>
      <c r="I49" s="43">
        <v>4</v>
      </c>
      <c r="J49" s="44">
        <f t="shared" si="2"/>
        <v>0.75</v>
      </c>
      <c r="K49" s="53" t="s">
        <v>384</v>
      </c>
      <c r="L49" s="46"/>
    </row>
    <row r="50" spans="1:12" ht="30.75" thickBot="1">
      <c r="A50" s="49" t="s">
        <v>805</v>
      </c>
      <c r="B50" s="49" t="s">
        <v>806</v>
      </c>
      <c r="C50" s="49" t="s">
        <v>717</v>
      </c>
      <c r="D50" s="47" t="s">
        <v>353</v>
      </c>
      <c r="E50" s="36" t="s">
        <v>354</v>
      </c>
      <c r="F50" s="40">
        <v>1</v>
      </c>
      <c r="G50" s="48" t="s">
        <v>261</v>
      </c>
      <c r="H50" s="43">
        <v>135</v>
      </c>
      <c r="I50" s="43">
        <v>135</v>
      </c>
      <c r="J50" s="44">
        <f t="shared" si="2"/>
        <v>1</v>
      </c>
      <c r="K50" s="45" t="s">
        <v>713</v>
      </c>
      <c r="L50" s="46"/>
    </row>
    <row r="51" spans="1:12" ht="30.75" thickBot="1">
      <c r="A51" s="49" t="s">
        <v>805</v>
      </c>
      <c r="B51" s="49" t="s">
        <v>806</v>
      </c>
      <c r="C51" s="49" t="s">
        <v>717</v>
      </c>
      <c r="D51" s="47" t="s">
        <v>357</v>
      </c>
      <c r="E51" s="36" t="s">
        <v>358</v>
      </c>
      <c r="F51" s="40">
        <v>1</v>
      </c>
      <c r="G51" s="48" t="s">
        <v>261</v>
      </c>
      <c r="H51" s="43">
        <v>130</v>
      </c>
      <c r="I51" s="43">
        <v>134</v>
      </c>
      <c r="J51" s="44">
        <f t="shared" si="2"/>
        <v>0.97014925373134331</v>
      </c>
      <c r="K51" s="45" t="s">
        <v>713</v>
      </c>
      <c r="L51" s="46"/>
    </row>
    <row r="52" spans="1:12" ht="45.75" thickBot="1">
      <c r="A52" s="49" t="s">
        <v>805</v>
      </c>
      <c r="B52" s="49" t="s">
        <v>806</v>
      </c>
      <c r="C52" s="49" t="s">
        <v>717</v>
      </c>
      <c r="D52" s="47" t="s">
        <v>345</v>
      </c>
      <c r="E52" s="36" t="s">
        <v>346</v>
      </c>
      <c r="F52" s="40">
        <v>1</v>
      </c>
      <c r="G52" s="48" t="s">
        <v>261</v>
      </c>
      <c r="H52" s="43">
        <v>1331</v>
      </c>
      <c r="I52" s="43">
        <v>1379</v>
      </c>
      <c r="J52" s="44">
        <f t="shared" si="2"/>
        <v>0.96519216823785348</v>
      </c>
      <c r="K52" s="45" t="s">
        <v>713</v>
      </c>
      <c r="L52" s="46"/>
    </row>
    <row r="53" spans="1:12" ht="45.75" thickBot="1">
      <c r="A53" s="49" t="s">
        <v>805</v>
      </c>
      <c r="B53" s="49" t="s">
        <v>806</v>
      </c>
      <c r="C53" s="49" t="s">
        <v>717</v>
      </c>
      <c r="D53" s="47" t="s">
        <v>349</v>
      </c>
      <c r="E53" s="36" t="s">
        <v>809</v>
      </c>
      <c r="F53" s="40">
        <v>1</v>
      </c>
      <c r="G53" s="48" t="s">
        <v>261</v>
      </c>
      <c r="H53" s="43">
        <v>17270</v>
      </c>
      <c r="I53" s="43">
        <v>18090</v>
      </c>
      <c r="J53" s="44">
        <f t="shared" si="2"/>
        <v>0.95467108899944719</v>
      </c>
      <c r="K53" s="45" t="s">
        <v>713</v>
      </c>
      <c r="L53" s="46"/>
    </row>
    <row r="54" spans="1:12" ht="60.75" thickBot="1">
      <c r="A54" s="49" t="s">
        <v>805</v>
      </c>
      <c r="B54" s="49" t="s">
        <v>806</v>
      </c>
      <c r="C54" s="49" t="s">
        <v>717</v>
      </c>
      <c r="D54" s="47" t="s">
        <v>810</v>
      </c>
      <c r="E54" s="36" t="s">
        <v>811</v>
      </c>
      <c r="F54" s="40">
        <v>1</v>
      </c>
      <c r="G54" s="48" t="s">
        <v>261</v>
      </c>
      <c r="H54" s="43">
        <v>19453</v>
      </c>
      <c r="I54" s="43">
        <v>19469</v>
      </c>
      <c r="J54" s="44">
        <f t="shared" si="2"/>
        <v>0.99917818069751918</v>
      </c>
      <c r="K54" s="45" t="s">
        <v>713</v>
      </c>
      <c r="L54" s="46"/>
    </row>
    <row r="55" spans="1:12" ht="45.75" thickBot="1">
      <c r="A55" s="49" t="s">
        <v>805</v>
      </c>
      <c r="B55" s="49" t="s">
        <v>806</v>
      </c>
      <c r="C55" s="49" t="s">
        <v>717</v>
      </c>
      <c r="D55" s="47" t="s">
        <v>335</v>
      </c>
      <c r="E55" s="36" t="s">
        <v>812</v>
      </c>
      <c r="F55" s="40">
        <v>1</v>
      </c>
      <c r="G55" s="48" t="s">
        <v>261</v>
      </c>
      <c r="H55" s="43">
        <v>18600</v>
      </c>
      <c r="I55" s="43">
        <v>19469</v>
      </c>
      <c r="J55" s="44">
        <f t="shared" si="2"/>
        <v>0.95536493913400788</v>
      </c>
      <c r="K55" s="45" t="s">
        <v>713</v>
      </c>
      <c r="L55" s="46"/>
    </row>
    <row r="56" spans="1:12" ht="60.75" thickBot="1">
      <c r="A56" s="49" t="s">
        <v>813</v>
      </c>
      <c r="B56" s="49" t="s">
        <v>814</v>
      </c>
      <c r="C56" s="49" t="s">
        <v>717</v>
      </c>
      <c r="D56" s="47" t="s">
        <v>364</v>
      </c>
      <c r="E56" s="36" t="s">
        <v>365</v>
      </c>
      <c r="F56" s="40">
        <v>1</v>
      </c>
      <c r="G56" s="48" t="s">
        <v>261</v>
      </c>
      <c r="H56" s="43">
        <v>9</v>
      </c>
      <c r="I56" s="43">
        <v>9</v>
      </c>
      <c r="J56" s="44">
        <f t="shared" si="2"/>
        <v>1</v>
      </c>
      <c r="K56" s="45" t="s">
        <v>713</v>
      </c>
      <c r="L56" s="46"/>
    </row>
    <row r="57" spans="1:12" ht="60.75" thickBot="1">
      <c r="A57" s="49" t="s">
        <v>813</v>
      </c>
      <c r="B57" s="49" t="s">
        <v>814</v>
      </c>
      <c r="C57" s="30" t="s">
        <v>710</v>
      </c>
      <c r="D57" s="47" t="s">
        <v>370</v>
      </c>
      <c r="E57" s="36" t="s">
        <v>365</v>
      </c>
      <c r="F57" s="40">
        <v>1</v>
      </c>
      <c r="G57" s="48" t="s">
        <v>261</v>
      </c>
      <c r="H57" s="43">
        <v>3</v>
      </c>
      <c r="I57" s="43">
        <v>3</v>
      </c>
      <c r="J57" s="44">
        <f t="shared" si="2"/>
        <v>1</v>
      </c>
      <c r="K57" s="45" t="s">
        <v>713</v>
      </c>
      <c r="L57" s="46"/>
    </row>
    <row r="58" spans="1:12" ht="105.75" thickBot="1">
      <c r="A58" s="49" t="s">
        <v>815</v>
      </c>
      <c r="B58" s="49" t="s">
        <v>816</v>
      </c>
      <c r="C58" s="49" t="s">
        <v>717</v>
      </c>
      <c r="D58" s="47" t="s">
        <v>377</v>
      </c>
      <c r="E58" s="36" t="s">
        <v>378</v>
      </c>
      <c r="F58" s="39">
        <v>-1</v>
      </c>
      <c r="G58" s="48" t="s">
        <v>382</v>
      </c>
      <c r="H58" s="43" t="s">
        <v>380</v>
      </c>
      <c r="I58" s="43" t="s">
        <v>381</v>
      </c>
      <c r="J58" s="62">
        <v>-2</v>
      </c>
      <c r="K58" s="45" t="s">
        <v>713</v>
      </c>
      <c r="L58" s="46" t="s">
        <v>817</v>
      </c>
    </row>
    <row r="59" spans="1:12" ht="45.75" thickBot="1">
      <c r="A59" s="49" t="s">
        <v>815</v>
      </c>
      <c r="B59" s="49" t="s">
        <v>816</v>
      </c>
      <c r="C59" s="49" t="s">
        <v>717</v>
      </c>
      <c r="D59" s="47" t="s">
        <v>385</v>
      </c>
      <c r="E59" s="36" t="s">
        <v>386</v>
      </c>
      <c r="F59" s="40">
        <v>0.05</v>
      </c>
      <c r="G59" s="48" t="s">
        <v>261</v>
      </c>
      <c r="H59" s="43">
        <v>1</v>
      </c>
      <c r="I59" s="43">
        <v>716</v>
      </c>
      <c r="J59" s="63">
        <f>+H59/I59</f>
        <v>1.3966480446927375E-3</v>
      </c>
      <c r="K59" s="45" t="s">
        <v>713</v>
      </c>
      <c r="L59" s="46"/>
    </row>
    <row r="60" spans="1:12" ht="105.75" thickBot="1">
      <c r="A60" s="49" t="s">
        <v>815</v>
      </c>
      <c r="B60" s="49" t="s">
        <v>816</v>
      </c>
      <c r="C60" s="49" t="s">
        <v>717</v>
      </c>
      <c r="D60" s="47" t="s">
        <v>390</v>
      </c>
      <c r="E60" s="36" t="s">
        <v>391</v>
      </c>
      <c r="F60" s="39" t="s">
        <v>818</v>
      </c>
      <c r="G60" s="48" t="s">
        <v>382</v>
      </c>
      <c r="H60" s="43" t="s">
        <v>392</v>
      </c>
      <c r="I60" s="43" t="s">
        <v>393</v>
      </c>
      <c r="J60" s="62">
        <v>-1</v>
      </c>
      <c r="K60" s="45" t="s">
        <v>713</v>
      </c>
      <c r="L60" s="46" t="s">
        <v>819</v>
      </c>
    </row>
    <row r="61" spans="1:12" ht="45.75" thickBot="1">
      <c r="A61" s="49" t="s">
        <v>815</v>
      </c>
      <c r="B61" s="49" t="s">
        <v>816</v>
      </c>
      <c r="C61" s="30" t="s">
        <v>710</v>
      </c>
      <c r="D61" s="47" t="s">
        <v>395</v>
      </c>
      <c r="E61" s="36" t="s">
        <v>396</v>
      </c>
      <c r="F61" s="39" t="s">
        <v>820</v>
      </c>
      <c r="G61" s="48" t="s">
        <v>401</v>
      </c>
      <c r="H61" s="43">
        <v>485.95104900000001</v>
      </c>
      <c r="I61" s="43">
        <v>201</v>
      </c>
      <c r="J61" s="64">
        <f t="shared" ref="J61:J71" si="3">+H61/I61</f>
        <v>2.4176669104477613</v>
      </c>
      <c r="K61" s="45" t="s">
        <v>713</v>
      </c>
      <c r="L61" s="67"/>
    </row>
    <row r="62" spans="1:12" ht="45.75" thickBot="1">
      <c r="A62" s="49" t="s">
        <v>815</v>
      </c>
      <c r="B62" s="49" t="s">
        <v>816</v>
      </c>
      <c r="C62" s="30" t="s">
        <v>710</v>
      </c>
      <c r="D62" s="47" t="s">
        <v>403</v>
      </c>
      <c r="E62" s="36" t="s">
        <v>404</v>
      </c>
      <c r="F62" s="39" t="s">
        <v>820</v>
      </c>
      <c r="G62" s="48" t="s">
        <v>401</v>
      </c>
      <c r="H62" s="43">
        <v>75</v>
      </c>
      <c r="I62" s="43">
        <v>27</v>
      </c>
      <c r="J62" s="64">
        <f t="shared" si="3"/>
        <v>2.7777777777777777</v>
      </c>
      <c r="K62" s="45" t="s">
        <v>713</v>
      </c>
      <c r="L62" s="67"/>
    </row>
    <row r="63" spans="1:12" ht="45.75" thickBot="1">
      <c r="A63" s="49" t="s">
        <v>815</v>
      </c>
      <c r="B63" s="49" t="s">
        <v>816</v>
      </c>
      <c r="C63" s="49" t="s">
        <v>717</v>
      </c>
      <c r="D63" s="47" t="s">
        <v>405</v>
      </c>
      <c r="E63" s="36" t="s">
        <v>406</v>
      </c>
      <c r="F63" s="39" t="s">
        <v>409</v>
      </c>
      <c r="G63" s="48" t="s">
        <v>401</v>
      </c>
      <c r="H63" s="43">
        <v>99</v>
      </c>
      <c r="I63" s="43">
        <v>6</v>
      </c>
      <c r="J63" s="64">
        <f t="shared" si="3"/>
        <v>16.5</v>
      </c>
      <c r="K63" s="45" t="s">
        <v>713</v>
      </c>
      <c r="L63" s="67"/>
    </row>
    <row r="64" spans="1:12" ht="45.75" thickBot="1">
      <c r="A64" s="49" t="s">
        <v>815</v>
      </c>
      <c r="B64" s="49" t="s">
        <v>816</v>
      </c>
      <c r="C64" s="49" t="s">
        <v>717</v>
      </c>
      <c r="D64" s="47" t="s">
        <v>411</v>
      </c>
      <c r="E64" s="36" t="s">
        <v>412</v>
      </c>
      <c r="F64" s="39" t="s">
        <v>409</v>
      </c>
      <c r="G64" s="48" t="s">
        <v>401</v>
      </c>
      <c r="H64" s="43">
        <v>1673</v>
      </c>
      <c r="I64" s="43">
        <v>40</v>
      </c>
      <c r="J64" s="65">
        <f t="shared" si="3"/>
        <v>41.825000000000003</v>
      </c>
      <c r="K64" s="53" t="s">
        <v>384</v>
      </c>
      <c r="L64" s="67"/>
    </row>
    <row r="65" spans="1:14" ht="60.75" thickBot="1">
      <c r="A65" s="49" t="s">
        <v>815</v>
      </c>
      <c r="B65" s="49" t="s">
        <v>816</v>
      </c>
      <c r="C65" s="49" t="s">
        <v>734</v>
      </c>
      <c r="D65" s="47" t="s">
        <v>416</v>
      </c>
      <c r="E65" s="36" t="s">
        <v>417</v>
      </c>
      <c r="F65" s="40">
        <v>0.9</v>
      </c>
      <c r="G65" s="48" t="s">
        <v>261</v>
      </c>
      <c r="H65" s="43">
        <v>633</v>
      </c>
      <c r="I65" s="43">
        <v>687</v>
      </c>
      <c r="J65" s="44">
        <f t="shared" si="3"/>
        <v>0.92139737991266379</v>
      </c>
      <c r="K65" s="45" t="s">
        <v>713</v>
      </c>
      <c r="L65" s="67"/>
    </row>
    <row r="66" spans="1:14" ht="45.75" thickBot="1">
      <c r="A66" s="49" t="s">
        <v>815</v>
      </c>
      <c r="B66" s="49" t="s">
        <v>816</v>
      </c>
      <c r="C66" s="49" t="s">
        <v>734</v>
      </c>
      <c r="D66" s="47" t="s">
        <v>420</v>
      </c>
      <c r="E66" s="36" t="s">
        <v>421</v>
      </c>
      <c r="F66" s="40">
        <v>0.9</v>
      </c>
      <c r="G66" s="48" t="s">
        <v>261</v>
      </c>
      <c r="H66" s="43">
        <v>1562</v>
      </c>
      <c r="I66" s="43">
        <v>1721</v>
      </c>
      <c r="J66" s="44">
        <f t="shared" si="3"/>
        <v>0.90761185357350382</v>
      </c>
      <c r="K66" s="45" t="s">
        <v>713</v>
      </c>
      <c r="L66" s="67"/>
    </row>
    <row r="67" spans="1:14" ht="45.75" thickBot="1">
      <c r="A67" s="49" t="s">
        <v>815</v>
      </c>
      <c r="B67" s="49" t="s">
        <v>816</v>
      </c>
      <c r="C67" s="49" t="s">
        <v>734</v>
      </c>
      <c r="D67" s="47" t="s">
        <v>424</v>
      </c>
      <c r="E67" s="36" t="s">
        <v>425</v>
      </c>
      <c r="F67" s="40">
        <v>0.9</v>
      </c>
      <c r="G67" s="48" t="s">
        <v>261</v>
      </c>
      <c r="H67" s="43">
        <v>713</v>
      </c>
      <c r="I67" s="43">
        <v>804</v>
      </c>
      <c r="J67" s="44">
        <f t="shared" si="3"/>
        <v>0.88681592039800994</v>
      </c>
      <c r="K67" s="45" t="s">
        <v>713</v>
      </c>
      <c r="L67" s="67"/>
    </row>
    <row r="68" spans="1:14" ht="45.75" thickBot="1">
      <c r="A68" s="49" t="s">
        <v>815</v>
      </c>
      <c r="B68" s="49" t="s">
        <v>816</v>
      </c>
      <c r="C68" s="49" t="s">
        <v>717</v>
      </c>
      <c r="D68" s="47" t="s">
        <v>426</v>
      </c>
      <c r="E68" s="36" t="s">
        <v>821</v>
      </c>
      <c r="F68" s="40">
        <v>1</v>
      </c>
      <c r="G68" s="48" t="s">
        <v>261</v>
      </c>
      <c r="H68" s="43">
        <v>658</v>
      </c>
      <c r="I68" s="43">
        <v>721</v>
      </c>
      <c r="J68" s="44">
        <f t="shared" si="3"/>
        <v>0.91262135922330101</v>
      </c>
      <c r="K68" s="45" t="s">
        <v>713</v>
      </c>
      <c r="L68" s="67"/>
    </row>
    <row r="69" spans="1:14" ht="45.75" thickBot="1">
      <c r="A69" s="49" t="s">
        <v>815</v>
      </c>
      <c r="B69" s="49" t="s">
        <v>816</v>
      </c>
      <c r="C69" s="49" t="s">
        <v>717</v>
      </c>
      <c r="D69" s="47" t="s">
        <v>430</v>
      </c>
      <c r="E69" s="36" t="s">
        <v>822</v>
      </c>
      <c r="F69" s="40">
        <v>1</v>
      </c>
      <c r="G69" s="48" t="s">
        <v>261</v>
      </c>
      <c r="H69" s="43">
        <v>727</v>
      </c>
      <c r="I69" s="43">
        <v>752</v>
      </c>
      <c r="J69" s="44">
        <f t="shared" si="3"/>
        <v>0.9667553191489362</v>
      </c>
      <c r="K69" s="45" t="s">
        <v>713</v>
      </c>
      <c r="L69" s="67"/>
    </row>
    <row r="70" spans="1:14" ht="45.75" thickBot="1">
      <c r="A70" s="49" t="s">
        <v>815</v>
      </c>
      <c r="B70" s="49" t="s">
        <v>816</v>
      </c>
      <c r="C70" s="49" t="s">
        <v>717</v>
      </c>
      <c r="D70" s="47" t="s">
        <v>432</v>
      </c>
      <c r="E70" s="36" t="s">
        <v>823</v>
      </c>
      <c r="F70" s="40">
        <v>1</v>
      </c>
      <c r="G70" s="48" t="s">
        <v>261</v>
      </c>
      <c r="H70" s="43">
        <v>721</v>
      </c>
      <c r="I70" s="43">
        <v>721</v>
      </c>
      <c r="J70" s="44">
        <f t="shared" si="3"/>
        <v>1</v>
      </c>
      <c r="K70" s="45" t="s">
        <v>713</v>
      </c>
      <c r="L70" s="67"/>
    </row>
    <row r="71" spans="1:14" ht="45.75" thickBot="1">
      <c r="A71" s="49" t="s">
        <v>815</v>
      </c>
      <c r="B71" s="49" t="s">
        <v>816</v>
      </c>
      <c r="C71" s="49" t="s">
        <v>717</v>
      </c>
      <c r="D71" s="47" t="s">
        <v>435</v>
      </c>
      <c r="E71" s="36" t="s">
        <v>436</v>
      </c>
      <c r="F71" s="40">
        <v>0.9</v>
      </c>
      <c r="G71" s="48" t="s">
        <v>261</v>
      </c>
      <c r="H71" s="43">
        <v>212</v>
      </c>
      <c r="I71" s="43">
        <v>232</v>
      </c>
      <c r="J71" s="44">
        <f t="shared" si="3"/>
        <v>0.91379310344827591</v>
      </c>
      <c r="K71" s="45" t="s">
        <v>713</v>
      </c>
      <c r="L71" s="67"/>
    </row>
    <row r="72" spans="1:14" ht="45.75" thickBot="1">
      <c r="A72" s="49" t="s">
        <v>815</v>
      </c>
      <c r="B72" s="49" t="s">
        <v>816</v>
      </c>
      <c r="C72" s="49" t="s">
        <v>734</v>
      </c>
      <c r="D72" s="47" t="s">
        <v>444</v>
      </c>
      <c r="E72" s="36" t="s">
        <v>445</v>
      </c>
      <c r="F72" s="40">
        <v>0.05</v>
      </c>
      <c r="G72" s="48" t="s">
        <v>382</v>
      </c>
      <c r="H72" s="43">
        <v>201</v>
      </c>
      <c r="I72" s="43">
        <v>184</v>
      </c>
      <c r="J72" s="66">
        <f>+(H72/I72)-1</f>
        <v>9.2391304347826164E-2</v>
      </c>
      <c r="K72" s="68" t="s">
        <v>713</v>
      </c>
      <c r="L72" s="67"/>
    </row>
    <row r="73" spans="1:14" ht="45.75" thickBot="1">
      <c r="A73" s="49" t="s">
        <v>815</v>
      </c>
      <c r="B73" s="49" t="s">
        <v>816</v>
      </c>
      <c r="C73" s="49" t="s">
        <v>734</v>
      </c>
      <c r="D73" s="47" t="s">
        <v>448</v>
      </c>
      <c r="E73" s="36" t="s">
        <v>449</v>
      </c>
      <c r="F73" s="40">
        <v>0.1</v>
      </c>
      <c r="G73" s="48" t="s">
        <v>382</v>
      </c>
      <c r="H73" s="43">
        <v>202</v>
      </c>
      <c r="I73" s="43">
        <v>278</v>
      </c>
      <c r="J73" s="44">
        <f>+(I73/H73)-1</f>
        <v>0.37623762376237613</v>
      </c>
      <c r="K73" s="45" t="s">
        <v>713</v>
      </c>
      <c r="L73" s="67"/>
    </row>
    <row r="74" spans="1:14" ht="45.75" thickBot="1">
      <c r="A74" s="49" t="s">
        <v>815</v>
      </c>
      <c r="B74" s="49" t="s">
        <v>816</v>
      </c>
      <c r="C74" s="49" t="s">
        <v>734</v>
      </c>
      <c r="D74" s="47" t="s">
        <v>452</v>
      </c>
      <c r="E74" s="36" t="s">
        <v>824</v>
      </c>
      <c r="F74" s="40">
        <v>0.8</v>
      </c>
      <c r="G74" s="48" t="s">
        <v>727</v>
      </c>
      <c r="H74" s="52">
        <v>0.47</v>
      </c>
      <c r="I74" s="52">
        <v>0.77</v>
      </c>
      <c r="J74" s="44">
        <f>+(I74/H74)-1</f>
        <v>0.63829787234042556</v>
      </c>
      <c r="K74" s="53" t="s">
        <v>384</v>
      </c>
      <c r="L74" s="67"/>
    </row>
    <row r="75" spans="1:14" ht="45.75" thickBot="1">
      <c r="A75" s="49" t="s">
        <v>815</v>
      </c>
      <c r="B75" s="49" t="s">
        <v>816</v>
      </c>
      <c r="C75" s="30" t="s">
        <v>710</v>
      </c>
      <c r="D75" s="47" t="s">
        <v>456</v>
      </c>
      <c r="E75" s="36" t="s">
        <v>457</v>
      </c>
      <c r="F75" s="39" t="s">
        <v>825</v>
      </c>
      <c r="G75" s="48" t="s">
        <v>251</v>
      </c>
      <c r="H75" s="43">
        <v>1686</v>
      </c>
      <c r="I75" s="43">
        <v>791</v>
      </c>
      <c r="J75" s="69">
        <f t="shared" ref="J75:J81" si="4">+H75/I75</f>
        <v>2.1314791403286977</v>
      </c>
      <c r="K75" s="45" t="s">
        <v>713</v>
      </c>
      <c r="L75" s="67"/>
    </row>
    <row r="76" spans="1:14" ht="45.75" thickBot="1">
      <c r="A76" s="49" t="s">
        <v>815</v>
      </c>
      <c r="B76" s="49" t="s">
        <v>816</v>
      </c>
      <c r="C76" s="30" t="s">
        <v>710</v>
      </c>
      <c r="D76" s="47" t="s">
        <v>461</v>
      </c>
      <c r="E76" s="36" t="s">
        <v>462</v>
      </c>
      <c r="F76" s="40">
        <v>1</v>
      </c>
      <c r="G76" s="48" t="s">
        <v>261</v>
      </c>
      <c r="H76" s="43">
        <v>8</v>
      </c>
      <c r="I76" s="43">
        <v>8</v>
      </c>
      <c r="J76" s="44">
        <f t="shared" si="4"/>
        <v>1</v>
      </c>
      <c r="K76" s="45" t="s">
        <v>713</v>
      </c>
      <c r="L76" s="67"/>
    </row>
    <row r="77" spans="1:14" ht="90.75" thickBot="1">
      <c r="A77" s="49" t="s">
        <v>826</v>
      </c>
      <c r="B77" s="49" t="s">
        <v>827</v>
      </c>
      <c r="C77" s="49" t="s">
        <v>717</v>
      </c>
      <c r="D77" s="47" t="s">
        <v>466</v>
      </c>
      <c r="E77" s="36" t="s">
        <v>467</v>
      </c>
      <c r="F77" s="40">
        <v>0.2</v>
      </c>
      <c r="G77" s="48" t="s">
        <v>261</v>
      </c>
      <c r="H77" s="43">
        <v>42</v>
      </c>
      <c r="I77" s="43">
        <v>903</v>
      </c>
      <c r="J77" s="44">
        <f t="shared" si="4"/>
        <v>4.6511627906976744E-2</v>
      </c>
      <c r="K77" s="45" t="s">
        <v>713</v>
      </c>
      <c r="L77" s="67"/>
    </row>
    <row r="78" spans="1:14" ht="60.75" thickBot="1">
      <c r="A78" s="49" t="s">
        <v>826</v>
      </c>
      <c r="B78" s="49" t="s">
        <v>827</v>
      </c>
      <c r="C78" s="49" t="s">
        <v>734</v>
      </c>
      <c r="D78" s="47" t="s">
        <v>472</v>
      </c>
      <c r="E78" s="36" t="s">
        <v>473</v>
      </c>
      <c r="F78" s="40">
        <v>1</v>
      </c>
      <c r="G78" s="48" t="s">
        <v>261</v>
      </c>
      <c r="H78" s="43">
        <v>310</v>
      </c>
      <c r="I78" s="43">
        <v>310</v>
      </c>
      <c r="J78" s="44">
        <f t="shared" si="4"/>
        <v>1</v>
      </c>
      <c r="K78" s="45" t="s">
        <v>713</v>
      </c>
      <c r="L78" s="67"/>
    </row>
    <row r="79" spans="1:14" ht="60.75" thickBot="1">
      <c r="A79" s="49" t="s">
        <v>828</v>
      </c>
      <c r="B79" s="49" t="s">
        <v>829</v>
      </c>
      <c r="C79" s="49" t="s">
        <v>717</v>
      </c>
      <c r="D79" s="47" t="s">
        <v>480</v>
      </c>
      <c r="E79" s="36" t="s">
        <v>481</v>
      </c>
      <c r="F79" s="40">
        <v>1</v>
      </c>
      <c r="G79" s="48" t="s">
        <v>261</v>
      </c>
      <c r="H79" s="43">
        <v>53</v>
      </c>
      <c r="I79" s="43">
        <v>53</v>
      </c>
      <c r="J79" s="44">
        <f t="shared" si="4"/>
        <v>1</v>
      </c>
      <c r="K79" s="45" t="s">
        <v>713</v>
      </c>
      <c r="L79" s="46" t="s">
        <v>830</v>
      </c>
    </row>
    <row r="80" spans="1:14" ht="60.75" thickBot="1">
      <c r="A80" s="49" t="s">
        <v>831</v>
      </c>
      <c r="B80" s="49" t="s">
        <v>832</v>
      </c>
      <c r="C80" s="49" t="s">
        <v>734</v>
      </c>
      <c r="D80" s="47" t="s">
        <v>499</v>
      </c>
      <c r="E80" s="36" t="s">
        <v>500</v>
      </c>
      <c r="F80" s="40">
        <v>1</v>
      </c>
      <c r="G80" s="48" t="s">
        <v>261</v>
      </c>
      <c r="H80" s="43">
        <v>71</v>
      </c>
      <c r="I80" s="43">
        <v>72</v>
      </c>
      <c r="J80" s="44">
        <f t="shared" si="4"/>
        <v>0.98611111111111116</v>
      </c>
      <c r="K80" s="45" t="s">
        <v>713</v>
      </c>
      <c r="L80" s="46"/>
      <c r="N80" s="71">
        <f>3/80</f>
        <v>3.7499999999999999E-2</v>
      </c>
    </row>
    <row r="81" spans="1:12" ht="75.75" thickBot="1">
      <c r="A81" s="49" t="s">
        <v>831</v>
      </c>
      <c r="B81" s="49" t="s">
        <v>832</v>
      </c>
      <c r="C81" s="30" t="s">
        <v>710</v>
      </c>
      <c r="D81" s="47" t="s">
        <v>493</v>
      </c>
      <c r="E81" s="36" t="s">
        <v>494</v>
      </c>
      <c r="F81" s="40">
        <v>1</v>
      </c>
      <c r="G81" s="48" t="s">
        <v>261</v>
      </c>
      <c r="H81" s="43">
        <v>33</v>
      </c>
      <c r="I81" s="43">
        <v>37</v>
      </c>
      <c r="J81" s="44">
        <f t="shared" si="4"/>
        <v>0.89189189189189189</v>
      </c>
      <c r="K81" s="53" t="s">
        <v>384</v>
      </c>
      <c r="L81" s="46"/>
    </row>
  </sheetData>
  <mergeCells count="1">
    <mergeCell ref="A1:B1"/>
  </mergeCells>
  <dataValidations count="2">
    <dataValidation type="textLength" allowBlank="1" showInputMessage="1" showErrorMessage="1" errorTitle="Entrada no válida" error="Escriba un texto " promptTitle="Cualquier contenido" sqref="D2:L2" xr:uid="{00000000-0002-0000-06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600-000001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0"/>
  <sheetViews>
    <sheetView workbookViewId="0">
      <selection activeCell="C43" sqref="C43"/>
    </sheetView>
  </sheetViews>
  <sheetFormatPr defaultColWidth="11.42578125" defaultRowHeight="12.75"/>
  <cols>
    <col min="1" max="1" width="14" style="82" customWidth="1"/>
    <col min="2" max="2" width="14" style="83" customWidth="1"/>
    <col min="3" max="5" width="14" style="82" customWidth="1"/>
    <col min="6" max="6" width="12.42578125" style="82" customWidth="1"/>
    <col min="7" max="256" width="11.42578125" style="82"/>
    <col min="257" max="261" width="14" style="82" customWidth="1"/>
    <col min="262" max="262" width="12.42578125" style="82" customWidth="1"/>
    <col min="263" max="512" width="11.42578125" style="82"/>
    <col min="513" max="517" width="14" style="82" customWidth="1"/>
    <col min="518" max="518" width="12.42578125" style="82" customWidth="1"/>
    <col min="519" max="768" width="11.42578125" style="82"/>
    <col min="769" max="773" width="14" style="82" customWidth="1"/>
    <col min="774" max="774" width="12.42578125" style="82" customWidth="1"/>
    <col min="775" max="1024" width="11.42578125" style="82"/>
    <col min="1025" max="1029" width="14" style="82" customWidth="1"/>
    <col min="1030" max="1030" width="12.42578125" style="82" customWidth="1"/>
    <col min="1031" max="1280" width="11.42578125" style="82"/>
    <col min="1281" max="1285" width="14" style="82" customWidth="1"/>
    <col min="1286" max="1286" width="12.42578125" style="82" customWidth="1"/>
    <col min="1287" max="1536" width="11.42578125" style="82"/>
    <col min="1537" max="1541" width="14" style="82" customWidth="1"/>
    <col min="1542" max="1542" width="12.42578125" style="82" customWidth="1"/>
    <col min="1543" max="1792" width="11.42578125" style="82"/>
    <col min="1793" max="1797" width="14" style="82" customWidth="1"/>
    <col min="1798" max="1798" width="12.42578125" style="82" customWidth="1"/>
    <col min="1799" max="2048" width="11.42578125" style="82"/>
    <col min="2049" max="2053" width="14" style="82" customWidth="1"/>
    <col min="2054" max="2054" width="12.42578125" style="82" customWidth="1"/>
    <col min="2055" max="2304" width="11.42578125" style="82"/>
    <col min="2305" max="2309" width="14" style="82" customWidth="1"/>
    <col min="2310" max="2310" width="12.42578125" style="82" customWidth="1"/>
    <col min="2311" max="2560" width="11.42578125" style="82"/>
    <col min="2561" max="2565" width="14" style="82" customWidth="1"/>
    <col min="2566" max="2566" width="12.42578125" style="82" customWidth="1"/>
    <col min="2567" max="2816" width="11.42578125" style="82"/>
    <col min="2817" max="2821" width="14" style="82" customWidth="1"/>
    <col min="2822" max="2822" width="12.42578125" style="82" customWidth="1"/>
    <col min="2823" max="3072" width="11.42578125" style="82"/>
    <col min="3073" max="3077" width="14" style="82" customWidth="1"/>
    <col min="3078" max="3078" width="12.42578125" style="82" customWidth="1"/>
    <col min="3079" max="3328" width="11.42578125" style="82"/>
    <col min="3329" max="3333" width="14" style="82" customWidth="1"/>
    <col min="3334" max="3334" width="12.42578125" style="82" customWidth="1"/>
    <col min="3335" max="3584" width="11.42578125" style="82"/>
    <col min="3585" max="3589" width="14" style="82" customWidth="1"/>
    <col min="3590" max="3590" width="12.42578125" style="82" customWidth="1"/>
    <col min="3591" max="3840" width="11.42578125" style="82"/>
    <col min="3841" max="3845" width="14" style="82" customWidth="1"/>
    <col min="3846" max="3846" width="12.42578125" style="82" customWidth="1"/>
    <col min="3847" max="4096" width="11.42578125" style="82"/>
    <col min="4097" max="4101" width="14" style="82" customWidth="1"/>
    <col min="4102" max="4102" width="12.42578125" style="82" customWidth="1"/>
    <col min="4103" max="4352" width="11.42578125" style="82"/>
    <col min="4353" max="4357" width="14" style="82" customWidth="1"/>
    <col min="4358" max="4358" width="12.42578125" style="82" customWidth="1"/>
    <col min="4359" max="4608" width="11.42578125" style="82"/>
    <col min="4609" max="4613" width="14" style="82" customWidth="1"/>
    <col min="4614" max="4614" width="12.42578125" style="82" customWidth="1"/>
    <col min="4615" max="4864" width="11.42578125" style="82"/>
    <col min="4865" max="4869" width="14" style="82" customWidth="1"/>
    <col min="4870" max="4870" width="12.42578125" style="82" customWidth="1"/>
    <col min="4871" max="5120" width="11.42578125" style="82"/>
    <col min="5121" max="5125" width="14" style="82" customWidth="1"/>
    <col min="5126" max="5126" width="12.42578125" style="82" customWidth="1"/>
    <col min="5127" max="5376" width="11.42578125" style="82"/>
    <col min="5377" max="5381" width="14" style="82" customWidth="1"/>
    <col min="5382" max="5382" width="12.42578125" style="82" customWidth="1"/>
    <col min="5383" max="5632" width="11.42578125" style="82"/>
    <col min="5633" max="5637" width="14" style="82" customWidth="1"/>
    <col min="5638" max="5638" width="12.42578125" style="82" customWidth="1"/>
    <col min="5639" max="5888" width="11.42578125" style="82"/>
    <col min="5889" max="5893" width="14" style="82" customWidth="1"/>
    <col min="5894" max="5894" width="12.42578125" style="82" customWidth="1"/>
    <col min="5895" max="6144" width="11.42578125" style="82"/>
    <col min="6145" max="6149" width="14" style="82" customWidth="1"/>
    <col min="6150" max="6150" width="12.42578125" style="82" customWidth="1"/>
    <col min="6151" max="6400" width="11.42578125" style="82"/>
    <col min="6401" max="6405" width="14" style="82" customWidth="1"/>
    <col min="6406" max="6406" width="12.42578125" style="82" customWidth="1"/>
    <col min="6407" max="6656" width="11.42578125" style="82"/>
    <col min="6657" max="6661" width="14" style="82" customWidth="1"/>
    <col min="6662" max="6662" width="12.42578125" style="82" customWidth="1"/>
    <col min="6663" max="6912" width="11.42578125" style="82"/>
    <col min="6913" max="6917" width="14" style="82" customWidth="1"/>
    <col min="6918" max="6918" width="12.42578125" style="82" customWidth="1"/>
    <col min="6919" max="7168" width="11.42578125" style="82"/>
    <col min="7169" max="7173" width="14" style="82" customWidth="1"/>
    <col min="7174" max="7174" width="12.42578125" style="82" customWidth="1"/>
    <col min="7175" max="7424" width="11.42578125" style="82"/>
    <col min="7425" max="7429" width="14" style="82" customWidth="1"/>
    <col min="7430" max="7430" width="12.42578125" style="82" customWidth="1"/>
    <col min="7431" max="7680" width="11.42578125" style="82"/>
    <col min="7681" max="7685" width="14" style="82" customWidth="1"/>
    <col min="7686" max="7686" width="12.42578125" style="82" customWidth="1"/>
    <col min="7687" max="7936" width="11.42578125" style="82"/>
    <col min="7937" max="7941" width="14" style="82" customWidth="1"/>
    <col min="7942" max="7942" width="12.42578125" style="82" customWidth="1"/>
    <col min="7943" max="8192" width="11.42578125" style="82"/>
    <col min="8193" max="8197" width="14" style="82" customWidth="1"/>
    <col min="8198" max="8198" width="12.42578125" style="82" customWidth="1"/>
    <col min="8199" max="8448" width="11.42578125" style="82"/>
    <col min="8449" max="8453" width="14" style="82" customWidth="1"/>
    <col min="8454" max="8454" width="12.42578125" style="82" customWidth="1"/>
    <col min="8455" max="8704" width="11.42578125" style="82"/>
    <col min="8705" max="8709" width="14" style="82" customWidth="1"/>
    <col min="8710" max="8710" width="12.42578125" style="82" customWidth="1"/>
    <col min="8711" max="8960" width="11.42578125" style="82"/>
    <col min="8961" max="8965" width="14" style="82" customWidth="1"/>
    <col min="8966" max="8966" width="12.42578125" style="82" customWidth="1"/>
    <col min="8967" max="9216" width="11.42578125" style="82"/>
    <col min="9217" max="9221" width="14" style="82" customWidth="1"/>
    <col min="9222" max="9222" width="12.42578125" style="82" customWidth="1"/>
    <col min="9223" max="9472" width="11.42578125" style="82"/>
    <col min="9473" max="9477" width="14" style="82" customWidth="1"/>
    <col min="9478" max="9478" width="12.42578125" style="82" customWidth="1"/>
    <col min="9479" max="9728" width="11.42578125" style="82"/>
    <col min="9729" max="9733" width="14" style="82" customWidth="1"/>
    <col min="9734" max="9734" width="12.42578125" style="82" customWidth="1"/>
    <col min="9735" max="9984" width="11.42578125" style="82"/>
    <col min="9985" max="9989" width="14" style="82" customWidth="1"/>
    <col min="9990" max="9990" width="12.42578125" style="82" customWidth="1"/>
    <col min="9991" max="10240" width="11.42578125" style="82"/>
    <col min="10241" max="10245" width="14" style="82" customWidth="1"/>
    <col min="10246" max="10246" width="12.42578125" style="82" customWidth="1"/>
    <col min="10247" max="10496" width="11.42578125" style="82"/>
    <col min="10497" max="10501" width="14" style="82" customWidth="1"/>
    <col min="10502" max="10502" width="12.42578125" style="82" customWidth="1"/>
    <col min="10503" max="10752" width="11.42578125" style="82"/>
    <col min="10753" max="10757" width="14" style="82" customWidth="1"/>
    <col min="10758" max="10758" width="12.42578125" style="82" customWidth="1"/>
    <col min="10759" max="11008" width="11.42578125" style="82"/>
    <col min="11009" max="11013" width="14" style="82" customWidth="1"/>
    <col min="11014" max="11014" width="12.42578125" style="82" customWidth="1"/>
    <col min="11015" max="11264" width="11.42578125" style="82"/>
    <col min="11265" max="11269" width="14" style="82" customWidth="1"/>
    <col min="11270" max="11270" width="12.42578125" style="82" customWidth="1"/>
    <col min="11271" max="11520" width="11.42578125" style="82"/>
    <col min="11521" max="11525" width="14" style="82" customWidth="1"/>
    <col min="11526" max="11526" width="12.42578125" style="82" customWidth="1"/>
    <col min="11527" max="11776" width="11.42578125" style="82"/>
    <col min="11777" max="11781" width="14" style="82" customWidth="1"/>
    <col min="11782" max="11782" width="12.42578125" style="82" customWidth="1"/>
    <col min="11783" max="12032" width="11.42578125" style="82"/>
    <col min="12033" max="12037" width="14" style="82" customWidth="1"/>
    <col min="12038" max="12038" width="12.42578125" style="82" customWidth="1"/>
    <col min="12039" max="12288" width="11.42578125" style="82"/>
    <col min="12289" max="12293" width="14" style="82" customWidth="1"/>
    <col min="12294" max="12294" width="12.42578125" style="82" customWidth="1"/>
    <col min="12295" max="12544" width="11.42578125" style="82"/>
    <col min="12545" max="12549" width="14" style="82" customWidth="1"/>
    <col min="12550" max="12550" width="12.42578125" style="82" customWidth="1"/>
    <col min="12551" max="12800" width="11.42578125" style="82"/>
    <col min="12801" max="12805" width="14" style="82" customWidth="1"/>
    <col min="12806" max="12806" width="12.42578125" style="82" customWidth="1"/>
    <col min="12807" max="13056" width="11.42578125" style="82"/>
    <col min="13057" max="13061" width="14" style="82" customWidth="1"/>
    <col min="13062" max="13062" width="12.42578125" style="82" customWidth="1"/>
    <col min="13063" max="13312" width="11.42578125" style="82"/>
    <col min="13313" max="13317" width="14" style="82" customWidth="1"/>
    <col min="13318" max="13318" width="12.42578125" style="82" customWidth="1"/>
    <col min="13319" max="13568" width="11.42578125" style="82"/>
    <col min="13569" max="13573" width="14" style="82" customWidth="1"/>
    <col min="13574" max="13574" width="12.42578125" style="82" customWidth="1"/>
    <col min="13575" max="13824" width="11.42578125" style="82"/>
    <col min="13825" max="13829" width="14" style="82" customWidth="1"/>
    <col min="13830" max="13830" width="12.42578125" style="82" customWidth="1"/>
    <col min="13831" max="14080" width="11.42578125" style="82"/>
    <col min="14081" max="14085" width="14" style="82" customWidth="1"/>
    <col min="14086" max="14086" width="12.42578125" style="82" customWidth="1"/>
    <col min="14087" max="14336" width="11.42578125" style="82"/>
    <col min="14337" max="14341" width="14" style="82" customWidth="1"/>
    <col min="14342" max="14342" width="12.42578125" style="82" customWidth="1"/>
    <col min="14343" max="14592" width="11.42578125" style="82"/>
    <col min="14593" max="14597" width="14" style="82" customWidth="1"/>
    <col min="14598" max="14598" width="12.42578125" style="82" customWidth="1"/>
    <col min="14599" max="14848" width="11.42578125" style="82"/>
    <col min="14849" max="14853" width="14" style="82" customWidth="1"/>
    <col min="14854" max="14854" width="12.42578125" style="82" customWidth="1"/>
    <col min="14855" max="15104" width="11.42578125" style="82"/>
    <col min="15105" max="15109" width="14" style="82" customWidth="1"/>
    <col min="15110" max="15110" width="12.42578125" style="82" customWidth="1"/>
    <col min="15111" max="15360" width="11.42578125" style="82"/>
    <col min="15361" max="15365" width="14" style="82" customWidth="1"/>
    <col min="15366" max="15366" width="12.42578125" style="82" customWidth="1"/>
    <col min="15367" max="15616" width="11.42578125" style="82"/>
    <col min="15617" max="15621" width="14" style="82" customWidth="1"/>
    <col min="15622" max="15622" width="12.42578125" style="82" customWidth="1"/>
    <col min="15623" max="15872" width="11.42578125" style="82"/>
    <col min="15873" max="15877" width="14" style="82" customWidth="1"/>
    <col min="15878" max="15878" width="12.42578125" style="82" customWidth="1"/>
    <col min="15879" max="16128" width="11.42578125" style="82"/>
    <col min="16129" max="16133" width="14" style="82" customWidth="1"/>
    <col min="16134" max="16134" width="12.42578125" style="82" customWidth="1"/>
    <col min="16135" max="16384" width="11.42578125" style="82"/>
  </cols>
  <sheetData>
    <row r="1" spans="1:6" ht="14.25" customHeight="1">
      <c r="A1" s="80" t="s">
        <v>697</v>
      </c>
      <c r="B1" s="81" t="s">
        <v>15</v>
      </c>
      <c r="C1" s="80" t="s">
        <v>833</v>
      </c>
      <c r="D1" s="80" t="s">
        <v>834</v>
      </c>
      <c r="E1" s="80" t="s">
        <v>835</v>
      </c>
      <c r="F1" s="80" t="s">
        <v>836</v>
      </c>
    </row>
    <row r="2" spans="1:6" ht="14.25" customHeight="1">
      <c r="A2" s="82" t="s">
        <v>837</v>
      </c>
      <c r="C2" s="82" t="s">
        <v>837</v>
      </c>
      <c r="D2" s="82" t="s">
        <v>837</v>
      </c>
      <c r="E2" s="82" t="s">
        <v>837</v>
      </c>
      <c r="F2" s="82" t="s">
        <v>837</v>
      </c>
    </row>
    <row r="3" spans="1:6" ht="14.25" customHeight="1">
      <c r="A3" s="82" t="s">
        <v>838</v>
      </c>
      <c r="B3" s="83" t="s">
        <v>48</v>
      </c>
      <c r="C3" s="82" t="s">
        <v>53</v>
      </c>
      <c r="D3" s="82" t="s">
        <v>54</v>
      </c>
      <c r="E3" s="82" t="s">
        <v>839</v>
      </c>
      <c r="F3" s="84" t="s">
        <v>840</v>
      </c>
    </row>
    <row r="4" spans="1:6" ht="14.25" customHeight="1">
      <c r="A4" s="82" t="s">
        <v>841</v>
      </c>
      <c r="B4" s="83" t="s">
        <v>98</v>
      </c>
      <c r="C4" s="82" t="s">
        <v>103</v>
      </c>
      <c r="D4" s="82" t="s">
        <v>112</v>
      </c>
      <c r="E4" s="82" t="s">
        <v>332</v>
      </c>
      <c r="F4" s="84" t="s">
        <v>842</v>
      </c>
    </row>
    <row r="5" spans="1:6" ht="14.25" customHeight="1">
      <c r="A5" s="82" t="s">
        <v>843</v>
      </c>
      <c r="B5" s="83" t="s">
        <v>143</v>
      </c>
      <c r="C5" s="82" t="s">
        <v>844</v>
      </c>
      <c r="D5" s="82" t="s">
        <v>104</v>
      </c>
      <c r="F5" s="84" t="s">
        <v>845</v>
      </c>
    </row>
    <row r="6" spans="1:6" ht="14.25" customHeight="1">
      <c r="A6" s="82" t="s">
        <v>846</v>
      </c>
      <c r="B6" s="83" t="s">
        <v>118</v>
      </c>
      <c r="C6" s="82" t="s">
        <v>847</v>
      </c>
      <c r="F6" s="84" t="s">
        <v>848</v>
      </c>
    </row>
    <row r="7" spans="1:6" ht="14.25" customHeight="1">
      <c r="A7" s="82" t="s">
        <v>849</v>
      </c>
      <c r="B7" s="83" t="s">
        <v>156</v>
      </c>
      <c r="C7" s="82" t="s">
        <v>850</v>
      </c>
      <c r="F7" s="84" t="s">
        <v>851</v>
      </c>
    </row>
    <row r="8" spans="1:6" ht="14.25" customHeight="1">
      <c r="A8" s="82" t="s">
        <v>852</v>
      </c>
      <c r="B8" s="83" t="s">
        <v>177</v>
      </c>
      <c r="F8" s="84" t="s">
        <v>853</v>
      </c>
    </row>
    <row r="9" spans="1:6" ht="14.25" customHeight="1">
      <c r="A9" s="82" t="s">
        <v>854</v>
      </c>
      <c r="B9" s="83" t="s">
        <v>191</v>
      </c>
      <c r="F9" s="84" t="s">
        <v>855</v>
      </c>
    </row>
    <row r="10" spans="1:6" ht="14.25" customHeight="1">
      <c r="A10" s="82" t="s">
        <v>856</v>
      </c>
      <c r="B10" s="83" t="s">
        <v>207</v>
      </c>
      <c r="F10" s="84" t="s">
        <v>857</v>
      </c>
    </row>
    <row r="11" spans="1:6" ht="14.25" customHeight="1">
      <c r="A11" s="82" t="s">
        <v>858</v>
      </c>
      <c r="B11" s="83" t="s">
        <v>234</v>
      </c>
    </row>
    <row r="12" spans="1:6" ht="14.25" customHeight="1">
      <c r="A12" s="82" t="s">
        <v>859</v>
      </c>
      <c r="B12" s="83" t="s">
        <v>860</v>
      </c>
    </row>
    <row r="13" spans="1:6" ht="14.25" customHeight="1">
      <c r="A13" s="82" t="s">
        <v>861</v>
      </c>
      <c r="B13" s="83" t="s">
        <v>274</v>
      </c>
    </row>
    <row r="14" spans="1:6" ht="14.25" customHeight="1">
      <c r="A14" s="82" t="s">
        <v>862</v>
      </c>
      <c r="B14" s="83" t="s">
        <v>316</v>
      </c>
    </row>
    <row r="15" spans="1:6" ht="14.25" customHeight="1">
      <c r="A15" s="82" t="s">
        <v>863</v>
      </c>
      <c r="B15" s="83" t="s">
        <v>325</v>
      </c>
    </row>
    <row r="16" spans="1:6" ht="14.25" customHeight="1">
      <c r="A16" s="82" t="s">
        <v>864</v>
      </c>
      <c r="B16" s="83" t="s">
        <v>362</v>
      </c>
    </row>
    <row r="17" spans="1:4" ht="14.25" customHeight="1">
      <c r="A17" s="82" t="s">
        <v>865</v>
      </c>
      <c r="B17" s="83" t="s">
        <v>375</v>
      </c>
    </row>
    <row r="18" spans="1:4" ht="14.25" customHeight="1">
      <c r="A18" s="82" t="s">
        <v>866</v>
      </c>
      <c r="B18" s="83" t="s">
        <v>464</v>
      </c>
    </row>
    <row r="19" spans="1:4" ht="14.25" customHeight="1">
      <c r="A19" s="82" t="s">
        <v>867</v>
      </c>
      <c r="B19" s="83" t="s">
        <v>478</v>
      </c>
    </row>
    <row r="20" spans="1:4" ht="14.25" customHeight="1">
      <c r="A20" s="82" t="s">
        <v>868</v>
      </c>
      <c r="B20" s="83" t="s">
        <v>869</v>
      </c>
    </row>
    <row r="23" spans="1:4">
      <c r="B23" s="85">
        <v>0.245</v>
      </c>
      <c r="C23" s="85">
        <v>0.14499999999999999</v>
      </c>
      <c r="D23" s="85">
        <v>0.44500000000000001</v>
      </c>
    </row>
    <row r="24" spans="1:4">
      <c r="B24" s="85">
        <v>9.5000000000000001E-2</v>
      </c>
      <c r="C24" s="85">
        <v>9.5000000000000001E-2</v>
      </c>
      <c r="D24" s="85">
        <v>0.115</v>
      </c>
    </row>
    <row r="25" spans="1:4">
      <c r="B25" s="85">
        <v>0.29499999999999998</v>
      </c>
      <c r="C25" s="85">
        <v>0.44500000000000001</v>
      </c>
      <c r="D25" s="85">
        <v>0.20499999999999999</v>
      </c>
    </row>
    <row r="26" spans="1:4">
      <c r="B26" s="85">
        <v>0.34499999999999997</v>
      </c>
      <c r="C26" s="85">
        <v>0.29499999999999998</v>
      </c>
      <c r="D26" s="85">
        <v>0.20499999999999999</v>
      </c>
    </row>
    <row r="28" spans="1:4" ht="15">
      <c r="B28" s="86">
        <v>1</v>
      </c>
      <c r="C28" s="87">
        <v>0.79500000000000004</v>
      </c>
    </row>
    <row r="29" spans="1:4" ht="15">
      <c r="B29" s="86">
        <v>0.79400000000000004</v>
      </c>
      <c r="C29" s="87">
        <v>0.495</v>
      </c>
    </row>
    <row r="30" spans="1:4" ht="15">
      <c r="B30" s="86">
        <v>0.49399999999999999</v>
      </c>
      <c r="C30" s="87">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2" ma:contentTypeDescription="Crear nuevo documento." ma:contentTypeScope="" ma:versionID="5df190b4b26ecfc30f252055c243564e">
  <xsd:schema xmlns:xsd="http://www.w3.org/2001/XMLSchema" xmlns:xs="http://www.w3.org/2001/XMLSchema" xmlns:p="http://schemas.microsoft.com/office/2006/metadata/properties" xmlns:ns2="954f3693-2a6f-4e84-bdd5-9ed64d0d3018" xmlns:ns3="95222908-3492-4fb1-8c0b-2d69d8b95be4" targetNamespace="http://schemas.microsoft.com/office/2006/metadata/properties" ma:root="true" ma:fieldsID="6bda194729b041a1801f2cdc5f61a693" ns2:_="" ns3:_="">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0D452-90FA-4EF8-A95A-487CF5BF7698}"/>
</file>

<file path=customXml/itemProps2.xml><?xml version="1.0" encoding="utf-8"?>
<ds:datastoreItem xmlns:ds="http://schemas.openxmlformats.org/officeDocument/2006/customXml" ds:itemID="{E8B07F75-F01E-46A0-B7FF-825D26A46452}"/>
</file>

<file path=customXml/itemProps3.xml><?xml version="1.0" encoding="utf-8"?>
<ds:datastoreItem xmlns:ds="http://schemas.openxmlformats.org/officeDocument/2006/customXml" ds:itemID="{EBDC0E30-95E9-4D97-80E6-C90FA43F61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Oscar Edwin Bautista Amortegui</cp:lastModifiedBy>
  <cp:revision/>
  <dcterms:created xsi:type="dcterms:W3CDTF">2020-02-06T14:26:26Z</dcterms:created>
  <dcterms:modified xsi:type="dcterms:W3CDTF">2020-05-08T00:40:27Z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