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iana.lopez\Documents\PEI\SEGUIMIENTO AL PEI\"/>
    </mc:Choice>
  </mc:AlternateContent>
  <xr:revisionPtr revIDLastSave="0" documentId="13_ncr:1_{74FF100B-C5F8-4F88-A9BB-4D18880D32CE}" xr6:coauthVersionLast="47" xr6:coauthVersionMax="47" xr10:uidLastSave="{00000000-0000-0000-0000-000000000000}"/>
  <bookViews>
    <workbookView xWindow="-120" yWindow="-120" windowWidth="29040" windowHeight="15720" xr2:uid="{00000000-000D-0000-FFFF-FFFF00000000}"/>
  </bookViews>
  <sheets>
    <sheet name="MATRIZ" sheetId="1" r:id="rId1"/>
    <sheet name="TD" sheetId="4" state="hidden" r:id="rId2"/>
    <sheet name="BASE" sheetId="2" state="hidden" r:id="rId3"/>
    <sheet name="RESUMEN DE CUMPLIMIENTO" sheetId="3" r:id="rId4"/>
  </sheets>
  <definedNames>
    <definedName name="_xlnm._FilterDatabase" localSheetId="2" hidden="1">BASE!$A$1:$K$64</definedName>
    <definedName name="_xlnm._FilterDatabase" localSheetId="0" hidden="1">MATRIZ!$A$12:$U$105</definedName>
    <definedName name="_xlnm.Print_Area" localSheetId="0">MATRIZ!$A$1:$U$105</definedName>
    <definedName name="_xlnm.Print_Titles" localSheetId="0">MATRIZ!$10:$12</definedName>
  </definedNames>
  <calcPr calcId="191028"/>
  <pivotCaches>
    <pivotCache cacheId="3"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 l="1"/>
  <c r="E11" i="3" s="1"/>
  <c r="D12" i="3"/>
  <c r="D13" i="3"/>
  <c r="E13" i="3" s="1"/>
  <c r="D14" i="3"/>
  <c r="E14" i="3" s="1"/>
  <c r="D15" i="3"/>
  <c r="E15" i="3" s="1"/>
  <c r="D16" i="3"/>
  <c r="E16" i="3" s="1"/>
  <c r="D17" i="3"/>
  <c r="E17" i="3" s="1"/>
  <c r="C11" i="3"/>
  <c r="C12" i="3"/>
  <c r="E12" i="3" s="1"/>
  <c r="C13" i="3"/>
  <c r="C14" i="3"/>
  <c r="C15" i="3"/>
  <c r="C16" i="3"/>
  <c r="C17" i="3"/>
  <c r="D10" i="3"/>
  <c r="D25" i="3"/>
  <c r="D26" i="3"/>
  <c r="D27" i="3"/>
  <c r="D28" i="3"/>
  <c r="D24" i="3"/>
  <c r="C25" i="3"/>
  <c r="C26" i="3"/>
  <c r="C27" i="3"/>
  <c r="C28" i="3"/>
  <c r="C24" i="3"/>
  <c r="D20" i="3"/>
  <c r="D21" i="3"/>
  <c r="C20" i="3"/>
  <c r="C21" i="3"/>
  <c r="D19" i="3"/>
  <c r="C19" i="3"/>
  <c r="C10" i="3"/>
  <c r="D6" i="3"/>
  <c r="C6" i="3"/>
  <c r="E10" i="3" l="1"/>
  <c r="E6" i="3"/>
  <c r="H64" i="2" l="1"/>
  <c r="H63" i="2"/>
  <c r="H62" i="2"/>
  <c r="H61" i="2"/>
  <c r="E28" i="3" s="1"/>
  <c r="H60" i="2"/>
  <c r="E27" i="3" s="1"/>
  <c r="H59" i="2"/>
  <c r="H58" i="2"/>
  <c r="H57" i="2"/>
  <c r="H56" i="2"/>
  <c r="H55" i="2"/>
  <c r="H54" i="2"/>
  <c r="H53" i="2"/>
  <c r="H52" i="2"/>
  <c r="E26" i="3" s="1"/>
  <c r="H51" i="2"/>
  <c r="H50" i="2"/>
  <c r="H49" i="2"/>
  <c r="H48" i="2"/>
  <c r="H47" i="2"/>
  <c r="H46" i="2"/>
  <c r="H45" i="2"/>
  <c r="H44" i="2"/>
  <c r="H43" i="2"/>
  <c r="H42" i="2"/>
  <c r="H41" i="2"/>
  <c r="H40" i="2"/>
  <c r="H39" i="2"/>
  <c r="H38" i="2"/>
  <c r="H37" i="2"/>
  <c r="H36" i="2"/>
  <c r="H35" i="2"/>
  <c r="H34" i="2"/>
  <c r="H33" i="2"/>
  <c r="H32" i="2"/>
  <c r="H31" i="2"/>
  <c r="H30" i="2"/>
  <c r="E21" i="3" s="1"/>
  <c r="H29" i="2"/>
  <c r="H28" i="2"/>
  <c r="H27" i="2"/>
  <c r="H26" i="2"/>
  <c r="H25" i="2"/>
  <c r="H24" i="2"/>
  <c r="H23" i="2"/>
  <c r="E19" i="3" s="1"/>
  <c r="H22" i="2"/>
  <c r="H21" i="2"/>
  <c r="H20" i="2"/>
  <c r="H19" i="2"/>
  <c r="H18" i="2"/>
  <c r="H17" i="2"/>
  <c r="H16" i="2"/>
  <c r="H15" i="2"/>
  <c r="H14" i="2"/>
  <c r="H13" i="2"/>
  <c r="H12" i="2"/>
  <c r="H11" i="2"/>
  <c r="H10" i="2"/>
  <c r="H9" i="2"/>
  <c r="H8" i="2"/>
  <c r="H7" i="2"/>
  <c r="H6" i="2"/>
  <c r="H5" i="2"/>
  <c r="H4" i="2"/>
  <c r="H3" i="2"/>
  <c r="H2" i="2"/>
  <c r="R105" i="1"/>
  <c r="R104" i="1"/>
  <c r="R103" i="1"/>
  <c r="R102" i="1"/>
  <c r="R101" i="1"/>
  <c r="R99" i="1"/>
  <c r="R97" i="1"/>
  <c r="R96" i="1"/>
  <c r="R95" i="1"/>
  <c r="R94" i="1"/>
  <c r="R93" i="1"/>
  <c r="R92" i="1"/>
  <c r="R91" i="1"/>
  <c r="R89" i="1"/>
  <c r="R87" i="1"/>
  <c r="R86" i="1"/>
  <c r="R85" i="1"/>
  <c r="R84" i="1"/>
  <c r="R83" i="1"/>
  <c r="R82" i="1"/>
  <c r="R81" i="1"/>
  <c r="R80" i="1"/>
  <c r="R79" i="1"/>
  <c r="R77" i="1"/>
  <c r="R76" i="1"/>
  <c r="R74" i="1"/>
  <c r="R72" i="1"/>
  <c r="R70" i="1"/>
  <c r="R69" i="1"/>
  <c r="R65" i="1"/>
  <c r="R64" i="1"/>
  <c r="R62" i="1"/>
  <c r="R61" i="1"/>
  <c r="R60" i="1"/>
  <c r="R56" i="1"/>
  <c r="R55" i="1"/>
  <c r="R53" i="1"/>
  <c r="R52" i="1"/>
  <c r="R51" i="1"/>
  <c r="R49" i="1"/>
  <c r="R48" i="1"/>
  <c r="R47" i="1"/>
  <c r="R45" i="1"/>
  <c r="R44" i="1"/>
  <c r="R43" i="1"/>
  <c r="R42" i="1"/>
  <c r="R41" i="1"/>
  <c r="R40" i="1"/>
  <c r="R39" i="1"/>
  <c r="R38" i="1"/>
  <c r="R37" i="1"/>
  <c r="R35" i="1"/>
  <c r="R34" i="1"/>
  <c r="R33" i="1"/>
  <c r="R32" i="1"/>
  <c r="R29" i="1"/>
  <c r="R30" i="1"/>
  <c r="R31" i="1"/>
  <c r="R28" i="1"/>
  <c r="R27" i="1"/>
  <c r="R18" i="1"/>
  <c r="R17" i="1"/>
  <c r="R16" i="1"/>
  <c r="Q102" i="1"/>
  <c r="Q103" i="1"/>
  <c r="Q104" i="1"/>
  <c r="Q105" i="1"/>
  <c r="Q101" i="1"/>
  <c r="Q99" i="1"/>
  <c r="Q96" i="1"/>
  <c r="Q97" i="1"/>
  <c r="Q94" i="1"/>
  <c r="Q95" i="1"/>
  <c r="Q93" i="1"/>
  <c r="Q92" i="1"/>
  <c r="Q91" i="1"/>
  <c r="Q89" i="1"/>
  <c r="Q86" i="1"/>
  <c r="Q87" i="1"/>
  <c r="Q85" i="1"/>
  <c r="Q83" i="1"/>
  <c r="Q84" i="1"/>
  <c r="Q82" i="1"/>
  <c r="Q81" i="1"/>
  <c r="Q80" i="1"/>
  <c r="Q64" i="1"/>
  <c r="Q61" i="1"/>
  <c r="Q62" i="1"/>
  <c r="Q65" i="1"/>
  <c r="Q69" i="1"/>
  <c r="Q70" i="1"/>
  <c r="Q72" i="1"/>
  <c r="Q74" i="1"/>
  <c r="Q76" i="1"/>
  <c r="Q77" i="1"/>
  <c r="Q79" i="1"/>
  <c r="Q60" i="1"/>
  <c r="Q56" i="1"/>
  <c r="Q48" i="1"/>
  <c r="Q49" i="1"/>
  <c r="Q51" i="1"/>
  <c r="Q52" i="1"/>
  <c r="Q53" i="1"/>
  <c r="Q55" i="1"/>
  <c r="Q47" i="1"/>
  <c r="Q45" i="1"/>
  <c r="Q44" i="1"/>
  <c r="Q43" i="1"/>
  <c r="Q42" i="1"/>
  <c r="Q41" i="1"/>
  <c r="Q39" i="1"/>
  <c r="Q40" i="1"/>
  <c r="Q38" i="1"/>
  <c r="Q37" i="1"/>
  <c r="Q29" i="1"/>
  <c r="Q30" i="1"/>
  <c r="Q31" i="1"/>
  <c r="Q32" i="1"/>
  <c r="Q33" i="1"/>
  <c r="Q34" i="1"/>
  <c r="Q35" i="1"/>
  <c r="Q28" i="1"/>
  <c r="Q27" i="1"/>
  <c r="Q17" i="1"/>
  <c r="Q18" i="1"/>
  <c r="Q16" i="1"/>
  <c r="E20" i="3" l="1"/>
  <c r="E25" i="3"/>
  <c r="E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Lopez Coronado</author>
    <author>tc={4889E07B-D12B-4EBD-93E1-9DE22C1DFA2D}</author>
    <author>tc={BA9F80EE-9725-4AD2-9EC5-E46CA0F0E06C}</author>
  </authors>
  <commentList>
    <comment ref="D27" authorId="0" shapeId="0" xr:uid="{A9E57375-CDC8-496F-8D7D-6D30EC06BAD4}">
      <text>
        <r>
          <rPr>
            <b/>
            <sz val="9"/>
            <color indexed="81"/>
            <rFont val="Tahoma"/>
            <family val="2"/>
          </rPr>
          <t>Diana Lopez Coronado:</t>
        </r>
        <r>
          <rPr>
            <sz val="9"/>
            <color indexed="81"/>
            <rFont val="Tahoma"/>
            <family val="2"/>
          </rPr>
          <t xml:space="preserve">
Que se entiende por gestionar,el nombre del indicador se refiere a la ejecucion no a la gestion. Se debe delimitar</t>
        </r>
      </text>
    </comment>
    <comment ref="C38" authorId="1" shapeId="0" xr:uid="{4889E07B-D12B-4EBD-93E1-9DE22C1DFA2D}">
      <text>
        <t>[Comentario encadenado]
Su versión de Excel le permite leer este comentario encadenado; sin embargo, las ediciones que se apliquen se quitarán si el archivo se abre en una versión más reciente de Excel. Más información: https://go.microsoft.com/fwlink/?linkid=870924
Comentario:
    Toda la linea depende de la Dirección de Acción a la Justicia.</t>
      </text>
    </comment>
    <comment ref="H42" authorId="0" shapeId="0" xr:uid="{0A1B1A8A-794F-4781-98B5-B9D0A13753B8}">
      <text>
        <r>
          <rPr>
            <b/>
            <sz val="9"/>
            <color indexed="81"/>
            <rFont val="Tahoma"/>
            <family val="2"/>
          </rPr>
          <t>Diana Lopez Coronado:</t>
        </r>
        <r>
          <rPr>
            <sz val="9"/>
            <color indexed="81"/>
            <rFont val="Tahoma"/>
            <family val="2"/>
          </rPr>
          <t xml:space="preserve">
definri si se trata de un plan</t>
        </r>
      </text>
    </comment>
    <comment ref="H46" authorId="0" shapeId="0" xr:uid="{04B67FE7-96BB-4BA5-A352-8F6B6A0555A3}">
      <text>
        <r>
          <rPr>
            <b/>
            <sz val="9"/>
            <color indexed="81"/>
            <rFont val="Tahoma"/>
            <family val="2"/>
          </rPr>
          <t>Diana Lopez Coronado:</t>
        </r>
        <r>
          <rPr>
            <sz val="9"/>
            <color indexed="81"/>
            <rFont val="Tahoma"/>
            <family val="2"/>
          </rPr>
          <t xml:space="preserve">
cual es la unidad de medida</t>
        </r>
      </text>
    </comment>
    <comment ref="C48" authorId="0" shapeId="0" xr:uid="{6F89BEE7-FA2F-41E8-9E53-5F7E099C8D5F}">
      <text>
        <r>
          <rPr>
            <b/>
            <sz val="9"/>
            <color indexed="81"/>
            <rFont val="Tahoma"/>
            <family val="2"/>
          </rPr>
          <t>Diana Lopez Coronado:</t>
        </r>
        <r>
          <rPr>
            <sz val="9"/>
            <color indexed="81"/>
            <rFont val="Tahoma"/>
            <family val="2"/>
          </rPr>
          <t xml:space="preserve">
Las tres direcciones tiene actividades</t>
        </r>
      </text>
    </comment>
    <comment ref="C60" authorId="2" shapeId="0" xr:uid="{BA9F80EE-9725-4AD2-9EC5-E46CA0F0E06C}">
      <text>
        <t>[Comentario encadenado]
Su versión de Excel le permite leer este comentario encadenado; sin embargo, las ediciones que se apliquen se quitarán si el archivo se abre en una versión más reciente de Excel. Más información: https://go.microsoft.com/fwlink/?linkid=870924
Comentario:
    Todas las direcciones de la Subse aportan a esa linea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Lopez Coronado</author>
    <author>tc={CFAA8FB4-BA13-471F-810B-8A02D16435A2}</author>
    <author>tc={9B22AF2D-BC96-4950-9B2C-CBAD97A0C449}</author>
  </authors>
  <commentList>
    <comment ref="E5" authorId="0" shapeId="0" xr:uid="{F27B5A51-891F-419A-8731-230A89698737}">
      <text>
        <r>
          <rPr>
            <b/>
            <sz val="9"/>
            <color indexed="81"/>
            <rFont val="Tahoma"/>
            <family val="2"/>
          </rPr>
          <t>Diana Lopez Coronado:</t>
        </r>
        <r>
          <rPr>
            <sz val="9"/>
            <color indexed="81"/>
            <rFont val="Tahoma"/>
            <family val="2"/>
          </rPr>
          <t xml:space="preserve">
Que se entiende por gestionar,el nombre del indicador se refiere a la ejecucion no a la gestion. Se debe delimitar</t>
        </r>
      </text>
    </comment>
    <comment ref="D15" authorId="1" shapeId="0" xr:uid="{CFAA8FB4-BA13-471F-810B-8A02D16435A2}">
      <text>
        <t>[Comentario encadenado]
Su versión de Excel le permite leer este comentario encadenado; sin embargo, las ediciones que se apliquen se quitarán si el archivo se abre en una versión más reciente de Excel. Más información: https://go.microsoft.com/fwlink/?linkid=870924
Comentario:
    Toda la linea depende de la Dirección de Acción a la Justicia.</t>
      </text>
    </comment>
    <comment ref="D24" authorId="0" shapeId="0" xr:uid="{906154A1-7194-497E-90D9-5EE3FF4F5103}">
      <text>
        <r>
          <rPr>
            <b/>
            <sz val="9"/>
            <color indexed="81"/>
            <rFont val="Tahoma"/>
            <family val="2"/>
          </rPr>
          <t>Diana Lopez Coronado:</t>
        </r>
        <r>
          <rPr>
            <sz val="9"/>
            <color indexed="81"/>
            <rFont val="Tahoma"/>
            <family val="2"/>
          </rPr>
          <t xml:space="preserve">
Las tres direcciones tiene actividades</t>
        </r>
      </text>
    </comment>
    <comment ref="D31" authorId="2" shapeId="0" xr:uid="{9B22AF2D-BC96-4950-9B2C-CBAD97A0C449}">
      <text>
        <t>[Comentario encadenado]
Su versión de Excel le permite leer este comentario encadenado; sin embargo, las ediciones que se apliquen se quitarán si el archivo se abre en una versión más reciente de Excel. Más información: https://go.microsoft.com/fwlink/?linkid=870924
Comentario:
    Todas las direcciones de la Subse aportan a esa linea</t>
      </text>
    </comment>
  </commentList>
</comments>
</file>

<file path=xl/sharedStrings.xml><?xml version="1.0" encoding="utf-8"?>
<sst xmlns="http://schemas.openxmlformats.org/spreadsheetml/2006/main" count="1446" uniqueCount="537">
  <si>
    <t xml:space="preserve">30 de marzo </t>
  </si>
  <si>
    <t>Suma</t>
  </si>
  <si>
    <t>30 de junio</t>
  </si>
  <si>
    <t>Constante</t>
  </si>
  <si>
    <t xml:space="preserve">30 de septiembre </t>
  </si>
  <si>
    <t xml:space="preserve">Creciente </t>
  </si>
  <si>
    <t xml:space="preserve">31 de diciembre </t>
  </si>
  <si>
    <t xml:space="preserve">Decreciente </t>
  </si>
  <si>
    <t>SEGUIMIENTO PLAN ESTRATÉGICO INSTITUCIONAL - PEI</t>
  </si>
  <si>
    <t>F-DE-1376
V.1</t>
  </si>
  <si>
    <t>CORTE DE REPORTE:</t>
  </si>
  <si>
    <t xml:space="preserve">31 de marzo </t>
  </si>
  <si>
    <t xml:space="preserve">OBJETIVO ESTRATÉGICO </t>
  </si>
  <si>
    <t>LINEA ESTRATÉGICA</t>
  </si>
  <si>
    <t xml:space="preserve">META </t>
  </si>
  <si>
    <t>ACTIVIDAD</t>
  </si>
  <si>
    <t>PONDERACION</t>
  </si>
  <si>
    <t xml:space="preserve">NOMBRE DEL INDICADOR </t>
  </si>
  <si>
    <t xml:space="preserve">TIPO DE INDICADOR </t>
  </si>
  <si>
    <t>PRODUCTO</t>
  </si>
  <si>
    <t xml:space="preserve">FUENTE </t>
  </si>
  <si>
    <t xml:space="preserve">RESPONSABLE </t>
  </si>
  <si>
    <t>TOTAL PROGRAMADO VIGENCIA 
2025</t>
  </si>
  <si>
    <t xml:space="preserve">DESCRIPCIÓN AVANCE </t>
  </si>
  <si>
    <t>META ANUAL</t>
  </si>
  <si>
    <t>PROGRAMADO T1</t>
  </si>
  <si>
    <t>PROGRAMADO T2</t>
  </si>
  <si>
    <t>PROGRAMADO T3</t>
  </si>
  <si>
    <t>PROGRAMADO T4</t>
  </si>
  <si>
    <t>EJECUTADO AL CORTE DEL INFORME</t>
  </si>
  <si>
    <t>CUMPLIMIENTO</t>
  </si>
  <si>
    <t>Cumplimiento Trimestral por actividad</t>
  </si>
  <si>
    <t>CUMPLIMIENTO PONDERADO POR LÍNEA</t>
  </si>
  <si>
    <t>CUMPLIMIENTO NORMALIZADO</t>
  </si>
  <si>
    <t>OBJETIVO ESTRATÉGICO N°1: Contribuir en la gestión de conflictos, el fortalecimiento de convivencias pacíficas y relaciones armónicas en las comunidades para propiciar la construcción de confianza.</t>
  </si>
  <si>
    <t xml:space="preserve">OBJETIVO 1 - LINEA ESTRATÉGICA 1
Diseño e implementación de intervenciones formativas mediante el uso de metodologías diferenciales y herramientas innovadoras que contribuyan a la transformación de comportamientos contrarios a la convivencia.  </t>
  </si>
  <si>
    <t>Realizar intervenciones formativas mediante el uso de metodologías diferenciales y herramientas innovadoras para contribuir en la transformación de comportamientos contrarios a la convivencia.</t>
  </si>
  <si>
    <t xml:space="preserve">Numero de intervenciones formativas </t>
  </si>
  <si>
    <t>Producto</t>
  </si>
  <si>
    <t>Intervenciones formativas</t>
  </si>
  <si>
    <t>POA 2025</t>
  </si>
  <si>
    <t>Subsecretaría de Acceso a la Justicia</t>
  </si>
  <si>
    <t>NO PROGRAMADA</t>
  </si>
  <si>
    <t>Durante el primer trimestre se realizaron 17 intervenciones formativas, detalladas de las siguiente froma:
* En enero de 2025 se realizaron 11 intervenciones formativas para promover la gestión de conflictos, con participación de 690 personas. Detalladas de la siguiente manera: Una (1) línea formativa dirigida a auxiliares de policía desarrollada en el Centro de Instrucción de la Sabiduría; Una (1) intervención pedagógica en respuesta a acción de tutela en la localidad de Engativá; Dos (2) socializaciones del Código Nacional de Seguridad, Convivencia y Justicia en Puente Aranda y Ciudad Bolívar dirigida a ciudadanía en general, para promover la tenencia responsable de animales de compañía y el reconocimiento de la norma de convivencia; se desarrollaron seis (6) acciones territoriales como espacios formativos para el abordaje de conflictividades y convivencia en instituciones Educativas Distritales en Kennedy, San Cristóbal y Ciudad Bolívar; y por último, se realizó una (1) intervención formativa en comunicación humanizada, dirigida a gestores locales de Santa Fe. 
* En febrero de 2025, se adelantaron acciones de alistamiento y contratación del equipo territorial, para cumplimiento del desarrollo de las intervenciones; asimismo, se avanzó en la construcción del plan de acción que se ejecutará durante vigencia 2025.
* En marzo de 2025 se realizaron 6 intervenciones formativas en las localidades de Santa Fe, Kennedy, Bosa, Barrios Unidos, Rafael Uribe y Ciudad Bolívar, con la participación de 214 ciudadanos. Detalladas de las siguiente forma:  Las 6 intervenciones fueron desarrolladas en el marco de la promoción de convivencias pacíficas y el abordaje del Código Nacional de Seguridad, Convivencia Ciudadana como herramienta para la construcción de paz y de relaciones armónicas, donde las temáticas abordadas corresponden a manejo de residuos y uso del espacio público, en el sector de Plaza de las Américas y propiedad horizontal de Bosa; convivencia ambiental en Humedal el Salitre a partir del enfoque restaurativo para la protección y cuidado de las fuentes hídricas de la ciudad y tenencia responsable de animales de compañía con copropietarios de propiedades horizontales del sector el Perdomo en Ciudad Bolívar.</t>
  </si>
  <si>
    <t>OBJETIVO 1 - LINEA ESTRATÉGICA 2
Ampliación de la cobertura y la sostenibilidad para la orientación en gestión de medidas correctivas mediante la implementación del portafolio de servicios a la ciudadanía</t>
  </si>
  <si>
    <t>Implementar 23 puntos de atención para gestión de comparendos del Código Nacional de Seguridad y Convivencia</t>
  </si>
  <si>
    <t xml:space="preserve">Número de Puntos de atención para gestión de comparendos implementados </t>
  </si>
  <si>
    <t>Puntos de atención</t>
  </si>
  <si>
    <t>Durante el primer trimestre, se contó con 9 puntos habilitados de atención para gestion de comparendos de la REDCADE y un punto de atención de la oficina principal de la Secretaría Distrital de Seguridad, Convivencia y Justicia. Entre tanto se adelantan las acciones de alistamiento del equipo de relacionamiento ciudadano, que permiten respuestas eficientes a las inquietudes y necesidades relacionadas con comparendos de convivencia.</t>
  </si>
  <si>
    <t>OBJETIVO 1 - LINEA ESTRATÉGICA 3
Desarrollo de alianzas estratégicas entre actores institucionales y comunitarios para el fortalecimiento de liderazgos sociales y orientación técnica para la sostenibilidad de iniciativas de convivencia</t>
  </si>
  <si>
    <t xml:space="preserve">Diseñar un modelo de articulación para la generación de alianzas estratégicas entre actores que promuevan la sostenibilidad de prácticas comunitarios en convivencia. </t>
  </si>
  <si>
    <t>Número de Modelos de articulación para la generación de alianzas</t>
  </si>
  <si>
    <t>Modelo de articulación</t>
  </si>
  <si>
    <t>En el 2025 se proyecta la ejecución del modelo. Para el mes de febrero, se realizó la revisión teórica del modelo, con el fin de identificar puntos claves a incluir desde las intervenciones formativas y la materialización de la norma 1801 de 2016 mediante jornadas de gobierno en calle.</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</si>
  <si>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</si>
  <si>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 2 - LINEA ESTATÉGICA 1
Elaboración de herramientas de análisis de información y documentos estratégicos que contribuyen a la toma de decisión agiles y oportunas en los procesos misionales bajo una lógica de comprensión integral de territorio</t>
  </si>
  <si>
    <t>Realizar documentos de análisis en materia de seguridad, convivencia y justicia, que sean insumo para la toma de decisiones.</t>
  </si>
  <si>
    <t>Número de documentos de análisis en materia de seguridad, convivencia y justicia, que sean insumo para la toma de decisiones</t>
  </si>
  <si>
    <t>Documentos de análisis</t>
  </si>
  <si>
    <t>Oficina de Análisis de Información y Estudios Estratégicos</t>
  </si>
  <si>
    <t>Se generaron 6 documentos de análisis, sobre las siguientes temáticas: Flash de seguridad, Factores determinantes del homicidio (enero, febrero y marzo), Factores determinantes del hurto (marzo) y Análisis de homicidios y disparos; estos documentos apoyan a la generación de estrategias en materia de seguridad, convivencia y justicia en la ciudad de Bogotá.</t>
  </si>
  <si>
    <t>Generar un boletin mensual de los principales indicadores de seguridad, convivencia y acceso a la justicia</t>
  </si>
  <si>
    <t>Número de boletines mensuales de los principales indicadores de seguridad, convivencia y acceso a la justicia</t>
  </si>
  <si>
    <t>Boletines</t>
  </si>
  <si>
    <t>Se realizaron 3 boletines de seguridad, correspondientes a los meses de diciembre 2024, enero y febrero 2025, con análisis sobre el comportamiento de fenómenos de seguridad, convivencia y acceso a la justicia en Bogotá y sus localidades. Se aclara que estos boletines se generan mes vencido.</t>
  </si>
  <si>
    <t>Desarrollar  herramientas de análisis y visualización de datos en materia de seguridad, convivencia y justicia.</t>
  </si>
  <si>
    <t>Número de  herramientas de análisis y visualización de datos en materia de seguridad, convivencia y justicia.</t>
  </si>
  <si>
    <t xml:space="preserve">Herramientas de análisis y visualización </t>
  </si>
  <si>
    <t>Se realizaron tres tableros de visualización de datos para los indicadores de seguridad, convivencia y justicia.</t>
  </si>
  <si>
    <t>OBJETIVO 2 - LINEA ESTATÉGICA 2
Diseño, despliegue e implementación de un modelo de intervención territorial para la transformación de entornos problemáticos.</t>
  </si>
  <si>
    <t>Intervenir 20 entornos problemáticos de manera articulada con los organismos de seguridad y justicia, gobierno distrital, sector privado y la ciudadanía para mejorar las condiciones de seguridad y convivencia</t>
  </si>
  <si>
    <t>Numero de territorios intervenidos</t>
  </si>
  <si>
    <t>Territorios intervenidos</t>
  </si>
  <si>
    <t>Subsecretaria de Seguridad y Convivencia</t>
  </si>
  <si>
    <t>El reporte de cumplimiento de la actividad es anual, sin embargo durante el primer trimestre del 2025 se avanzó en el diseño del modelo de intervención  que incluye una categorización detallada de los espacios según su complejidad basado en tres criterios fundamentales: índices de criminalidad, infraestructura y orden, y organización ciudadana. Estos elementos permitirán identificar de manera precisa los entornos que requieren intervenciones más urgentes y la intervención diferenciada en cada uno de ellos. 
Asi mismo se avanzó en la priorización de los 20 entornos a intervenir durante la actual vigencia, para lo cual se desarrolla de manera simultánea la definición metodológica de la caracterización de los territorios en articulación con la Oficina de Analisis de Información y Estudios Estratégicos.</t>
  </si>
  <si>
    <t>OBJETIVO 2 - LINEA ESTATÉGICA 3
Fortalecimiento de la gestión comunitaria de la Seguridad y la Convivencia, con el fin de generar espacios donde los ciudadanos colaboren en la identificación de problemas y en la implementación de estrategias</t>
  </si>
  <si>
    <t>Diseñar el modelo de  Gestión Comunitaria de la Seguridad y la Convivencia.</t>
  </si>
  <si>
    <t>Número de Modelos de  Gestión Comunitaria de la Seguridad y la Convivencia</t>
  </si>
  <si>
    <t>Modelos de gestion comunitaria</t>
  </si>
  <si>
    <t xml:space="preserve">El Modelo de Gestión Comunitaria, está en revisión y ajustes por parte del director de Prevención y Cultura Ciudadana; el mismo tiene como propósito consolidar una metodología territorial para fortalecer la participación ciudadana y la corresponsabilidad en materia de seguridad y convivencia, bajo una reconfiguración funcional del territorio urbano mediante grillas urbanas que servirán como unidades de articulación entre los grupos ciudadanos, entidades distritales y organismos de emergencia, teniendo una lógica de gobernanza territorial participativa; en donde la ciudadanía no solo es receptora de acciones del Estado, sino que también es agente corresponsable en la formulación, implementación y seguimiento de las intervenciones necesarias para la prevención de violencias, transformar comportamientos contrarios a la convivencia y mitigar vulnerabilidades estructurales. El modelo se compone de 4 momentos lógicos así: 
•	Análisis situacional: etapa de recolección y análisis de información.
•	Formulación del plan de acción comunitario: se realiza la construcción del plan comunitario, definiendo compromisos por parte de la comunidad, entidades distritales, y organismos de emergencia.
•	Gestión de compromisos seguimiento de resultados:  se realiza la articulación institucional para el cumplimiento de los compromisos fijados.
•	Seguimiento a resultados: a través de la formulación de tableros de control, que serán alimentados por los datos recopilados durante la implementación, permitirá  visualizar el avance por acción, actor responsable y nivel de impacto.
</t>
  </si>
  <si>
    <t>Intervenir 19 territorios priorizados con el modelo de  Gestión Comunitaria de la Seguridad y la Convivencia.</t>
  </si>
  <si>
    <t xml:space="preserve">Número de Territorios intervenidos con el modelo de  Gestión Comunitaria </t>
  </si>
  <si>
    <t>La implementación del modelo de gestión comunitaria, se iniciará a partir del 2 trimestre.</t>
  </si>
  <si>
    <t>OBJETIVO 2 - LINEA ESTATÉGICA 4
Desarrollo de un plan integral de mejoramiento de competencias para Gestores de Convivencia y estandarización de procedimientos, como elementos clave para optimizar la gestión de la convivencia y la seguridad en las comunidades.</t>
  </si>
  <si>
    <t>Diseñar e implementar un plan de mejoramiento de competencias de los Gestores de Convivencia para optimizar la gestión de la convivencia y la seguridad en las comunidades.</t>
  </si>
  <si>
    <t>Porcentaje de cumplimiento del plan de mejoramiento de competencias de Gestores de Convivencia</t>
  </si>
  <si>
    <t>plan de mejoramiento de competencias</t>
  </si>
  <si>
    <t>Para el primer trimestre no está programado el inicio de la actividad, no obstante, durante marzo se dió lugar a la contratación necesaria para el cumplimiento de la actividad. Adicionalmente, se realizó la primera reunión para establecer claramente el rol de los gestores que van a hacer objeto de la cualificación.
Evidencia: 
Listado de asistencia reunión 26 de marzo de 2025</t>
  </si>
  <si>
    <t>Mejorar las competencias de 309 Gestores de Convivencia para optimizar la gestión de la convivencia y la seguridad en las comunidades.</t>
  </si>
  <si>
    <t xml:space="preserve">Número de Gestores de Convivencia que participaron en las actividades programadas para el mejoramiento de competencias </t>
  </si>
  <si>
    <t>Gestión</t>
  </si>
  <si>
    <t>Gestores con competencias mejoradas</t>
  </si>
  <si>
    <t>Para el primer trimestre no está programado el inicio de la actividad</t>
  </si>
  <si>
    <t>Diseñar e implementar un plan de acción para la actualización de los procedimientos y documentos asociados al proceso de Gestión de Seguridad y Convivencia, orientado a optimizar la actuación  de los Gestores de Convivencia.</t>
  </si>
  <si>
    <t>Porcentaje de cumplimiento del plan de acción para la actualización de los procedimientos y documentos asociados al proceso de Gestión de Seguridad y Convivencia.</t>
  </si>
  <si>
    <t>plan de acción para actualización de documentos</t>
  </si>
  <si>
    <t>Para el primer trimestre no está programado el inicio de la actividad, sin embargo, se realizó socialización a los equipos designados por las Direcciones de Seguridad y Prevención y Cultura Ciudadana, del Plan Operativo Anual 2025, igualmente se presentó  el cronograma para la actualización de los documentos del Proceso Gestión de Seguridad, lo anterior  para dar cumplimiento a la Actividad 3, posteriormente se presenta el Sistema de Gestión de Calidad y los documentos que componen el proceso GS.
Evidencia: 
Acta Socialización Actividades POA - Sistema Gestión de Calidad, llevada a cabo el 10 de marzo de 2025</t>
  </si>
  <si>
    <t>Diseñar e implementar un plan de acción para la revisión y ajuste de los productos de las Políticas Públicas Distritales a cargo de la Subsecretaría de Seguridad y Convivencia, Dirección de Prevención y Cultura Ciudada y Dirección de Seguridad, orientado a optimizar la actuación de los Gestores de Convivencia.</t>
  </si>
  <si>
    <t>Porcentaje de cumplimiento del plan de acción para la revisión y ajuste de los productos de las Políticas Públicas Distritales</t>
  </si>
  <si>
    <t>plan de acción para revisión y ajuste de productos en políticas públicas</t>
  </si>
  <si>
    <t>Para el primer trimestre no está programado el inicio de la actividad, sin embargo, se realizó el inventario de los productos de Política Pública a cargo de la Subsecretaría de Seguridad y Convivencia, Dirección de Seguridad y Dirección de Prevención y Cultura Ciudadana. Adicionalmente, se llevó a cabo reunión con la Oficina Asesora de Planeación cuyo objetivo fue dar comienzo a la identificación de los productos que requieren solicitud de modificación.
Evidencias: 
*Inventario Políticas Públicas a cargo de la Subsecretaría de Seguridad y Convivencia, Dirección de Seguridad, y Dirección de Prevención y Cultura Ciudadana.
*Lista de asistencia, reunión 30 de marzo de 2025 OAP</t>
  </si>
  <si>
    <t>OBJETIVO 2 - LINEA ESTATÉGICA 5
Construcción de un modelo de gobernanza de la seguridad en Bogotá Región que optimice recursos y capacidades para el abordaje conjunto de fenómenos asociados a la seguridad y la convivencia.</t>
  </si>
  <si>
    <t>Caracterizar los fenómenos de seguridad, convivencia y acceso a la justicia, para el abordaje conjunto en los municipios de borde o que hagan parte de la RMBC.</t>
  </si>
  <si>
    <t>Número de documentos de caracterizacion de fenómenos de seguridad, convivencia y acceso a la justicia, para el abordaje conjunto en los municipios de borde o que hagan parte de la RMBC.</t>
  </si>
  <si>
    <t>Documento de caracterización</t>
  </si>
  <si>
    <t xml:space="preserve">El reporte de cumplimiento de la actividad es anual, sin embargo, durante el período comprendido entre enero - marzo de 2025, se elaboró el plan de trabajo para la recopilación, análisis y elaboración del documento de caracterización de los fenómenos que inciden en las condiciones de seguridad, convivencia y acceso a la justicia en Bogotá, la Región Metropolitana y los municipios de borde. En ese mismo sentido, se elaboró el primer formato del instrumento de recolección de información cualitativa. </t>
  </si>
  <si>
    <r>
      <rPr>
        <b/>
        <sz val="11"/>
        <rFont val="Arial"/>
        <family val="2"/>
      </rPr>
      <t>Ejecutar e</t>
    </r>
    <r>
      <rPr>
        <b/>
        <sz val="11"/>
        <color rgb="FF000000"/>
        <rFont val="Arial"/>
        <family val="2"/>
      </rPr>
      <t>l 100% de los recursos requeridos  en el marco de las solicitudes recibidas de los organismos de seguridad en materia de bienestar y reconocimiento,</t>
    </r>
    <r>
      <rPr>
        <b/>
        <sz val="11"/>
        <rFont val="Arial"/>
        <family val="2"/>
      </rPr>
      <t xml:space="preserve"> con el cumplimiento de requisitos según la programacion del PA</t>
    </r>
    <r>
      <rPr>
        <b/>
        <sz val="11"/>
        <color rgb="FF000000"/>
        <rFont val="Arial"/>
        <family val="2"/>
      </rPr>
      <t xml:space="preserve">A  </t>
    </r>
  </si>
  <si>
    <t xml:space="preserve">Porcentaje de  ejecución de los recursos solicitados  para el plan de apoyo al bienestar y reconocimiento al personal uniformado.
</t>
  </si>
  <si>
    <t>Presupuesto ejecutado</t>
  </si>
  <si>
    <t>Subsecretaría de Inversiones y Fortalecimiento de Capacidades Operativas</t>
  </si>
  <si>
    <t xml:space="preserve">Durante el primer trimestre del año 2025 se ejecutó un valor de $191.349.100 y el valor de los recursos solicitados para el plan de apoyo al bienestar y reconocimiento al personal uniformado fue por la suma $191.349.100. Lo anterior representa un  100% de ejecución de los recursos solicitados. Se recibieron 4 solicitudes de los organismos de seguridad y se reconoció y ordenó el pago de los recursos mediante las Resoluciones: 27 y 28 del 14/03/2025 y 35, 36 y 37 del 31/03/2025.
</t>
  </si>
  <si>
    <t xml:space="preserve">OBJETIVO ESTRATÉGICO N°3: Formalizar el sistema distrital de justicia con enfoque restaurativo en Bogotá, que articule los actores públicos, comunitarios y sociales en el marco de una justicia que resuelve, restaura y reintegra.  </t>
  </si>
  <si>
    <t>OBJETIVO 3 - LINEA ESTATÉGICA 1
Implementación del modelo de gestión carcelaria restaurativo para la Cárcel Distrital, el Centro Especial de Reclusión y Casa Libertad</t>
  </si>
  <si>
    <t>1. Entregar a la PPL recluida en CDT del Distrito, bienes y servicios destinados para su atención integral.</t>
  </si>
  <si>
    <t>Número de PPL recluidos en CDT beneficiados con bienes y servicios para su atención integral.</t>
  </si>
  <si>
    <t>PPL beneficidos con bienes y servicios</t>
  </si>
  <si>
    <t xml:space="preserve">
La evidencia aportada no permite verificar el proceso de identificación de las 1,940 PPL ni determinar cuántas de ellas fueron efectivamente beneficiadas. Desde la OAP Se construyó una base de datos con cifras globales provenientes de
Es importante recordar que las actividades requieren soporte documental idóneo, especialmente aquellas que implican la entrega de bienes. Se recomienda revisar la formulación de la actividad para determinar si su alcance debería delimitarse. En caso de que se mantenga como entrega tanto bienes como servicios de manera condicionada, será necesario realizar un cruce de información que permita verificar que las personas han recibido ambos tipos de beneficios o deliminar si las personas pueden recibir solo un tipo de beneficio.
Finalmente, dado que el resultado cuantitativo depende de un numerador y un denominador que reflejan el número de personas beneficiadas y el número de personas identificadas para beneficiar, la ausencia de información clara impide la medición del cumplimiento de la actividad.
.</t>
  </si>
  <si>
    <t>Vincular  adultos pospenados y posegresados al programa casa libertad para la generación de oportunidades de inclusión social y productiva desde la disminución de factores de riesgo frente al delito</t>
  </si>
  <si>
    <t xml:space="preserve">
Número de adultos pospenados y posegresados vinculados al programa Casa Libertad</t>
  </si>
  <si>
    <t>Personas vinculadas al programa casa libertad</t>
  </si>
  <si>
    <t xml:space="preserve">Se han vinvylado 145 personas al programa  de casa Libertad, a través de las estrategias para el fortalecimiento de factores protectores que promueven la inclusión social de la población atendida a través de 4 dimensiones. . Se carga base de datos. </t>
  </si>
  <si>
    <t xml:space="preserve"> Elaborar trimestralmente un (1) informe sobre la gestión de articulación con las autoridades para el ingreso de casos a los programas y estrategias a cargo de la Dirección.</t>
  </si>
  <si>
    <t>Número de informes de la gestión de articulación con autoridades para el ingreso de casos a los programas y estrategias a cargo de la dirección elaborados</t>
  </si>
  <si>
    <t>Informe de gestion</t>
  </si>
  <si>
    <t>Se elaboró un informe sobre la gestión de la articulación con las autoridades en el marco de la implementación del Programa Distrital de Justicia Juvenil Restaurativa (PDJJR), el Programa para la Atención y Prevención de la Agresión Sexual (PASOS) y el Programa de Seguimiento Judicial al Tratamiento de Drogas (PSJTD), durante el primer trimestre de 2025.</t>
  </si>
  <si>
    <t>Elaborar el Modelo de atención para el Programa que acompaña las Sanciones privativas y no privativas de la libertad en el marco del Sistema de Responsabilidad Penal para Adolescentes</t>
  </si>
  <si>
    <t>Porcentaje del Modelo de atención para el Programa que acompaña las sanciones privativas y no privativas de la libertad en el marco del Sistema de Responsabilidad Penal para Adolescentes diseñado</t>
  </si>
  <si>
    <t>Modelo de atención</t>
  </si>
  <si>
    <t>Teniendo en cuenta la primera fase establecida para la elaboración del Modelo de Atención para el Programa que acompaña las sanciones privativas y no privativas de la libertad en el marco del Sistema de Responsabilidad Penal para Adolescentes, durante este período se consolidó el primer borrador, el cual fue revisado con el director y, a partir de su retroalimentación, se consolidó una versión ajustada.</t>
  </si>
  <si>
    <t>Realizar jornadas de socialización de los programas de la Dirección con los actores y/o autoridades del SRPA</t>
  </si>
  <si>
    <t>Número de Jornadas de socialización con actores y/o autoridades del SRPA realizadas</t>
  </si>
  <si>
    <t>Jornadas de socialización</t>
  </si>
  <si>
    <t xml:space="preserve">En el primer trimestre de 2025, se llevó a cabo una jornada de socialización con el Grupo del SRPA del ICBF respecto a los programas de Justicia Restaurativa que gestiona la Dirección de Responsabilidad Penal Adolescente de la Secretaría de Seguridad, Convivencia y Justicia. </t>
  </si>
  <si>
    <t>Brindar el servicio de atención en salud primaria (medicina general, odontología general y psicología de primer nivel) a las Personas Privadas de la Libertad de la Cárcel Distrital</t>
  </si>
  <si>
    <t xml:space="preserve">Porcentaje de Servicios de salud primaria brindados a las PPL de la Cárcel Distrital </t>
  </si>
  <si>
    <t>Servicios de salud a PPL</t>
  </si>
  <si>
    <t>2Ejecutar requisas dentro de la Cárcel Distrital por parte del Cuerpo de Custodia y Vigilancia para detectar elementos prohibidos dentro de los pabellones</t>
  </si>
  <si>
    <t>Porcentajes de requisas ejecutadas en la Cárcel Distrital en atención a las necesidades</t>
  </si>
  <si>
    <t>Requisas dentro de la cárcel</t>
  </si>
  <si>
    <t>Se programaron un total de nueve (9) requisas y se realizaron en cada uno de los meses, en las requisas se identificaron diferentes tipologías de elementos prohibidos, entre las cuales se encuentran SPA, armas de fabricación artesanal, equipos de comunicaciones, accesorios y baterías.</t>
  </si>
  <si>
    <t xml:space="preserve">Brindar el servicio de atención en salud primaria (medicina general, odontología general y psicología de primer nivel) a las Personas Privadas de la Libertad del Centro Especial de Reclusión (CER).
</t>
  </si>
  <si>
    <t>Porcentaje de servicios de salud primaria brindados a las PPL del Centro Especial de Reclusión (CER).</t>
  </si>
  <si>
    <t>Servicios de atención en  salud primaria</t>
  </si>
  <si>
    <t xml:space="preserve">
100%</t>
  </si>
  <si>
    <t>En el primer trimestre de 2025 se prestaron 111 servicios a las Personas Privadas de la Libertad en medicina general y odontología, superando las 85 solicitudes registradas. Esto representa un cumplimiento del 130,6% del indicador.
No se prestaron servicios de psicología, ya que no están incluidos en el contrato actual con la USS Subred Centro Oriente. Se recomienda revisar este aspecto para avanzar hacia una atención primaria integral.</t>
  </si>
  <si>
    <t>Identificar e implementar los estándares de ACA aplicables al CER</t>
  </si>
  <si>
    <t>Porcentaje  de Estándares de ACA aplicables al CER identificados e implementados</t>
  </si>
  <si>
    <t>Estándares ACA</t>
  </si>
  <si>
    <t>No se reporta para este trimestre, según la programación establecida.</t>
  </si>
  <si>
    <t>OBJETIVO 3 - LINEA ESTATÉGICA 2
Mejoramiento de la gestión contractual y la capacidad de respuesta frente a las necesidades de dotación y de infraestructura de clientes internos y externos</t>
  </si>
  <si>
    <t>Realizar seguimiento a la correcta ejecucion de  los contratos de obras e interventoría a cargo de la Dirección de Bienes.</t>
  </si>
  <si>
    <t>Numero de comités de obra realizado en el marco de seguimiento a ejecución de contratos de obra a cargo de la Dirección de Bienes</t>
  </si>
  <si>
    <t>Comités realizados</t>
  </si>
  <si>
    <t xml:space="preserve">A corte del primer trimestre se realizo seguimiento a los contratos de obra e interventoria verificados en 4 actas de comite de obra </t>
  </si>
  <si>
    <t>OBJETIVO 3 - LINEA ESTATÉGICA 3
Traslado de las capacidades de las Comisarías de Familia que permitan activar la ruta de atención integral en casos de violencia en el contexto familiar</t>
  </si>
  <si>
    <t>Diseñar e implementar una estrategia  para la estructuración de la Red de Organizaciones Sociales para la Convivencia (El Cuento es Convivir)</t>
  </si>
  <si>
    <t>Número de estrategia diseñada e implementada para la estructuración de la Red de Organizaciones Sociales para la Convivencia (El Cuento es Convivir)</t>
  </si>
  <si>
    <t>Estrategia para estructuar Red de Organizaciones sociales</t>
  </si>
  <si>
    <r>
      <t xml:space="preserve">Durante el trimestre se alcanzó un 10% acorde a lo programado, para su  cumplimiento se realizaron las sigiuientes actividades definidas para el periodo: 
</t>
    </r>
    <r>
      <rPr>
        <b/>
        <sz val="11"/>
        <color rgb="FF000000"/>
        <rFont val="Arial"/>
        <family val="2"/>
      </rPr>
      <t xml:space="preserve">1, Elaborar plan de trabajo de la estrategia (cronograma anual)
</t>
    </r>
    <r>
      <rPr>
        <sz val="11"/>
        <color rgb="FF000000"/>
        <rFont val="Arial"/>
        <family val="2"/>
      </rPr>
      <t xml:space="preserve">Se construyó el plan de trabajo con componentes y actividades; así como su  peso porcentual ponderado y  columna de seguimiento. (Anexo No 1 Plan de Trabajo actividad No 1)
</t>
    </r>
    <r>
      <rPr>
        <b/>
        <sz val="11"/>
        <color rgb="FF000000"/>
        <rFont val="Arial"/>
        <family val="2"/>
      </rPr>
      <t xml:space="preserve">2. Gestión interinstitucional para la referenciación de actores estratégicos de convivencia en el Distrito. 
</t>
    </r>
    <r>
      <rPr>
        <sz val="11"/>
        <color rgb="FF000000"/>
        <rFont val="Arial"/>
        <family val="2"/>
      </rPr>
      <t xml:space="preserve">
Se identificaron actores estratégicos con Centros de conciliación en derecho: la UniRepublicana (Anexo No 2 listado asistencia) y la Universidad la Gran Colombia (Anexo N0 3 Listado asistencia), con el fin de generar alianzas para la remisión a casos conciliables desde Casas de Justicia - Unidades de Mediación y Conciliación. En el mismo sentido, en reunión con la Procuraduría (Anexo No 4 listado de asistencia) se definieron líneas de trabajo: Realización de  capacitaciones a funcionarios de la DAJ; Talleres Ciudadanía en Casas de Justicia; Realización Jornadas Masivas Conciliaciones en Derecho y Acompañamiento en la Creación Centro Resolución Distrital Conflictos. Con esta entidad se realizó un primer taller con ciudadanía. (Anexo No 5 Correo compromisos).
</t>
    </r>
    <r>
      <rPr>
        <b/>
        <sz val="11"/>
        <color rgb="FF000000"/>
        <rFont val="Arial"/>
        <family val="2"/>
      </rPr>
      <t xml:space="preserve">3. Implementación de metodologías para el fortalecimiento de capacidades Métodos de Resolución de Conflictos
</t>
    </r>
    <r>
      <rPr>
        <sz val="11"/>
        <color rgb="FF000000"/>
        <rFont val="Arial"/>
        <family val="2"/>
      </rPr>
      <t xml:space="preserve">
Con respecto al fortalecimiento de capacidades se realizó el II encuentros con actores de justicia no formal y comunitaria para elaboración de actas (Anexo No 6  listado asistencia). Adicionalmente, y se implementó el taller “Habilidades para la resolución de conflictos escolares”  con una Metodología participativa y dialógica que desarrolla habilidades socioemocionales para transformar conflictos escolares mediante el diálogo, la negociación y la mediación (Anexo No 7 Metodología taller). Participaron 144 estudiantes; 13 padres y 16 maestros. (Anexo No 8 Carpeta asistencia talleres).</t>
    </r>
  </si>
  <si>
    <t>Diseñar e implementar un modelo de relacionamiento con todos los actores de justicia centrado en la gestión de capacidades</t>
  </si>
  <si>
    <t>Número de  Modelos de relacionamiento con todos los actores de justicia centrado en la gestión de capacidades implementado</t>
  </si>
  <si>
    <t xml:space="preserve">Modelo de relacionamiento </t>
  </si>
  <si>
    <r>
      <rPr>
        <sz val="11"/>
        <color rgb="FF000000"/>
        <rFont val="Arial"/>
        <family val="2"/>
      </rPr>
      <t xml:space="preserve">Durante el trimestre se alcanzó un 10% acorde a lo programado, para su  cumplimiento se realizaron las sigiuientes actividades definidas para el periodo: 
</t>
    </r>
    <r>
      <rPr>
        <b/>
        <sz val="11"/>
        <color rgb="FF000000"/>
        <rFont val="Arial"/>
        <family val="2"/>
      </rPr>
      <t xml:space="preserve">1, Elaborar plan de trabajo (cronograma anual).
</t>
    </r>
    <r>
      <rPr>
        <sz val="11"/>
        <color rgb="FF000000"/>
        <rFont val="Arial"/>
        <family val="2"/>
      </rPr>
      <t xml:space="preserve">
Se construyó el plan de trabajo con componentes  y actividades; así como su  peso porcentual ponderado y  columna de seguimiento. Bajo los nuevos lineamientos de la SAJ y con el objeto de articular la acción territorial de la SDSCJ, fue necesario modificar el plan de trabajo definiendo como fecha límite para la aprobación del Acto Administrativo  el 30 de junio de 2025. (Anexo No 1 Plan de Trabajo actividad No 2)
</t>
    </r>
    <r>
      <rPr>
        <b/>
        <sz val="11"/>
        <color rgb="FF000000"/>
        <rFont val="Arial"/>
        <family val="2"/>
      </rPr>
      <t xml:space="preserve">2. Gestión interinstitucional para la referenciación de actores estratégicos de justicia en el Distrito
</t>
    </r>
    <r>
      <rPr>
        <sz val="11"/>
        <color rgb="FF000000"/>
        <rFont val="Arial"/>
        <family val="2"/>
      </rPr>
      <t xml:space="preserve">
Se avanzó en reuniones de articulación con el IDPAC (Anexo No 2) con el objeto de complementar el mapeo de actores. Por otra parte, se avanzo en la articulación con la Caja de Vivienda Popular (Anexo No 3), en el marco de la ampliación de las instituciones vinculadas al Sistema Distrital de Justicia.
</t>
    </r>
    <r>
      <rPr>
        <b/>
        <sz val="11"/>
        <color rgb="FF000000"/>
        <rFont val="Arial"/>
        <family val="2"/>
      </rPr>
      <t xml:space="preserve">3- Avance en diseño metodológico de encuesta de necesidades jurídicas con la OAIEE
</t>
    </r>
    <r>
      <rPr>
        <sz val="11"/>
        <color rgb="FF000000"/>
        <rFont val="Arial"/>
        <family val="2"/>
      </rPr>
      <t xml:space="preserve">
Se realizó una reunión con la Oficina de Análisis de Información y Estudios Estrátegicos -OAIEE que presentó el Documento de Necesidades Jurídicas el cual se  tendrá en cuenta como insumo de diagnóstico para el acto administrativo. (Anexo No 4) 
</t>
    </r>
    <r>
      <rPr>
        <b/>
        <sz val="11"/>
        <color rgb="FF000000"/>
        <rFont val="Arial"/>
        <family val="2"/>
      </rPr>
      <t xml:space="preserve">4. Diseño de instrumento de recolección de información institucional y ciudadana de insumo para la elaboración de diagnósticos de justicia
</t>
    </r>
    <r>
      <rPr>
        <sz val="11"/>
        <color rgb="FF000000"/>
        <rFont val="Arial"/>
        <family val="2"/>
      </rPr>
      <t xml:space="preserve">
Se inicio el “Piloto” de aplicación del formulario de “seguimiento a los servicios”, como herramienta orientada a mejorar la atención a la ciudadanía (Anexo No 5). De forma adicional, desde marzo se diseñó e implementó una encuesta a las instituciones inicialmente de Ciudad Bolívar, Mártires, Bosa y posteriormente en Suba, Kenney y Tunjuelito. (Anexo No 6).</t>
    </r>
  </si>
  <si>
    <t>Diseñar e implementar un modelo de atención en Casas de Justicia orientado a resolver las necesidades de justicia de la ciudad en el Sistema Distrital de Justicia</t>
  </si>
  <si>
    <t>Número de modelo de atención en Casas de Justicia orientado a resolver las necesidades de justicia de la ciudad en el Sistema Distrital de Justicia</t>
  </si>
  <si>
    <t>Modelo de atención en casas de justicia</t>
  </si>
  <si>
    <t>OBJETIVO ESTRATÉGICO N° 4: Fortalecer la estructura y las capacidades del modelo operativo de seguridad y emergencias para optimizar la toma de decisiones, la predicción y la respuesta coordinada, eficiente y eficaz a incidentes en la ciudad de Bogotá</t>
  </si>
  <si>
    <t>OBJETIVO 4 - LINEA ESTRATÉGICA 1
Incorporación de técnicas de analítica de datos, con estándares de ciberseguridad y seguridad de la información por medio del diseño de modelos descriptivos</t>
  </si>
  <si>
    <t xml:space="preserve"> Formular un plan de analítica de datos para el sistema del Centro de Comando, Control y Computo - C4.</t>
  </si>
  <si>
    <t>Porcentaje de avance en la formulación del plan de analítica de datos alcanzado.</t>
  </si>
  <si>
    <t>Plan de analítica de datos</t>
  </si>
  <si>
    <t>Oficina Centro de Comando, Control, comunicaciones y Cómputo-C4</t>
  </si>
  <si>
    <t>No se evidencia el cumplimiento toda vez quesi bien se aportó el plan de trabajo con las actividades del primer trimestre, no se allegaron los soportes documentales que evidencien su  realización, por tanto no es posible validar el cumplimiento</t>
  </si>
  <si>
    <t>OBJETIVO 4 - LINEA ESTRATÉGICA 2
Evolución integral del modelo operacional y de los procesos estratégicos y de apoyo del C4</t>
  </si>
  <si>
    <t xml:space="preserve"> Implementar un sistema de procesamiento y almacenamiento de video del SVV.</t>
  </si>
  <si>
    <t>Porcentaje de avance en la implementación del sistema de procesamiento y almacenamiento de video del SVV.</t>
  </si>
  <si>
    <t xml:space="preserve">Proyecto </t>
  </si>
  <si>
    <t>En el primer trimestre de 2025 se avanzó en ejecución 30% del contrato SCJ 1919 de 2024: se suscribió el contrato de comisión Nro. SCJ -1919-2024 para que lleve a cabo en el mercado de compras públicas -MCP - de la bolsa mercantil de Colombia S.A. -BMC -, la negociación o negociaciones necesarias para el suministro e instalación de componentes de hardware y software para el almacenamiento, procesamiento y gestión de video de la infraestructura de videovigilancia de Bogotá D.C, el cual a 31 de marzo presenta ejecución del 30% en el desarrollo de las actividades de la fase inicial. Se adjuntan las respectivas evidencias</t>
  </si>
  <si>
    <t>Formular el plan para incrementar la cobertura del sistema de video vigilancia del C4.​</t>
  </si>
  <si>
    <t>Porcentaje de avance en la formulación del plan de incremento anual de cobertura del sistema de videovigilancia.</t>
  </si>
  <si>
    <t>Plan para incremenar cobertura</t>
  </si>
  <si>
    <t xml:space="preserve">
Se realizó la proyección de cámaras por año estimada para el cuatrienio.
Se diseñó en conjunto con la oficina de analisis de informacion la metodología para la calcular la cobertura por cámara a fin de extrapolar para cumplir la cobertura al 50% del territorio urbano
Se avanzo en la conectividad de camaras de privados durante el primer trimestre de 2025.</t>
  </si>
  <si>
    <t>OBJETIVO 4 - LINEA ESTRATÉGICA 3
Descentralización de la operación del sistema C4</t>
  </si>
  <si>
    <t xml:space="preserve"> Formular el proyecto para la implementación de cinco (5) C2 locales y seis (6) centros locales de monitoreo de videovigilancia. </t>
  </si>
  <si>
    <t xml:space="preserve">Porcentaje de avance en la formulación del  proyecto para la implementación de cinco (5) C2 locales y seis (6) centros locales de monitoreo de videovigilancia. </t>
  </si>
  <si>
    <t xml:space="preserve">Documento del proyecto  para la implementación de cinco (5) C2 locales y seis (6) centros locales de monitoreo de videovigilancia </t>
  </si>
  <si>
    <t xml:space="preserve">
En el primer trimestre de 2025 se elaboró una propuesta del proyecto  para la implementación de cinco (5) C2 locales y seis (6) centros locales de monitoreo de videovigilancia, el cual se prsentará al Secretario en comite directivo, el avance del 20% equivale a la actividad: propuesta del modelo de monitoreo y operación descentralizada</t>
  </si>
  <si>
    <t>OBJETIVO 4 - LINEA ESTRATÉGICA 4
Articulación e integración con las agencias y entidades externas para mejorar la respuesta distrital a la demanda de servicios de los ciudadanos</t>
  </si>
  <si>
    <t>Desarrollar documento del sistema de gestión para vincular nuevas entidades públicas y/o privadas como agencias o colaboradores que sumen valor al sistema de emergencias, y que describa los requisitos mínimos y condiciones para integrarse con el C4.</t>
  </si>
  <si>
    <t>Porcentaje de avance en la formulación del documento del sistema de gestión para la integración de nuevas entidades públicas y/o privadas con el C4.</t>
  </si>
  <si>
    <t>Documento del sistema de gestión</t>
  </si>
  <si>
    <t xml:space="preserve">
En el primer trimestre de 2025 se elaboró el plan de trabajo para desarrollar el documento del sistema de gestión para vincular nuevas entidades públicas y/o privadas como agencias o colaboradores que sumen valor al sistema de emergencias, y que describa los requisitos mínimos y condiciones para integrarse con el C4 y se plantearon los objetivos del documento el avance del 25% corresponde a las actividades del primer trimestre planteadas en el cronograma</t>
  </si>
  <si>
    <t>OBJETIVO 4 - LINEA ESTRATÉGICA 5
Avance en el cumplimiento de estándares y buenas prácticas de gestión de incidentes para alcanzar un nivel superior y continuar siendo referente regional</t>
  </si>
  <si>
    <t>6. Certifcar el Sistema NUSE cumpliendo con los estándares internacionales establecidos por NENA 911.</t>
  </si>
  <si>
    <t xml:space="preserve">Porcentaje de avance en la certificación del sistema NUSE </t>
  </si>
  <si>
    <t>Certificación del sistema NUSE</t>
  </si>
  <si>
    <t>En el primer trimestre de 2025 se solicito mediante oficio al director de NENA mexico, la propuesta economica para adelantar el proceso de recertificación NENA, con el proposito de fijar el cronograma de ejecución del proceso de recertificación con mel respectivo analisis de la oferta.</t>
  </si>
  <si>
    <t>OBJETIVO ESTRATÉGICO N° 5: Mejorar la gestión y la eficiencia organizacional, para el fortalecimiento de las capacidades de los organismos de vigilancia policial, funciones militares y otras de apoyo a la seguridad, la convivencia y justicia de Bogotá.</t>
  </si>
  <si>
    <t>OBJETIVO 5 - LINEA ESTRATÉGICA 1
 Implementación y optimización de herramientas tecnológicas para la gestión administrativa y el aprovechamiento del ciclo de vida útil de los bienes de la secretaría dispuestos para la operación de los organismos de seguridad</t>
  </si>
  <si>
    <t xml:space="preserve">1. Adelantar un plan de trabajo para el desarrollo tecnológico de las herramientas requeridas para la administración de los bienes de la SDSCJ  por la Subsecretaría de Inversiones con la Dirección de tecnologías y sistemas de información.  </t>
  </si>
  <si>
    <t>Porcentaje de avance del plan de trabajo</t>
  </si>
  <si>
    <t>Plan de trabajo</t>
  </si>
  <si>
    <t xml:space="preserve">Se evidenció la existencia de un plan de trabajo asociado a la herramienta SIMBA, en el que se detallan actividades y tiempos de ejecución. Sin embargo, no se identificó una programación alineada con los porcentajes de avance establecidos en el POA (10%, 50%, 75% y 100%).
Como consecuencia no es posible calcular el indicador de cumplimiento, lo que impide la validación de los avances de la actividad. En virtud de lo anterior, se determina que la actividad no puede ser considerada como cumplida.
Se recomienda que, en los siguientes reportes, se presente un plan de trabajo en el que se incluyan los porcentajes de cumplimiento por actividad, garantizando así la adecuada evaluación de los resultados.
</t>
  </si>
  <si>
    <t>OBJETIVO 5 - LINEA ESTRATÉGICA 2
Mejoramiento de la gestión contractual y la capacidad de respuesta frente a las necesidades de dotación y de infraestructura de clientes internos y externos</t>
  </si>
  <si>
    <t xml:space="preserve">1. Elaborar dentro de los plazos establecidos  los estudios previos para el fortalecimento de las capacidades operativas de los organismos de seguridad, Convivencia  y justicia del distrito, de acuerdo con los requerimientos debidamente allegados </t>
  </si>
  <si>
    <t>Sumatoria de  estudios previos elaborados</t>
  </si>
  <si>
    <t>Estudios previos</t>
  </si>
  <si>
    <t>Durente el primer trimestre del 2025 se elaboraron 123 estudios Previos para el fortalecimento de las capacidades operativas de los organismos de seguridad, Convivencia  y justicia del distrito, de acuerdo a los 123 requerimientos debidamente allegados en calidad y oportunidad</t>
  </si>
  <si>
    <t>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</si>
  <si>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mesas de trabajo de seguimiento realizados</t>
  </si>
  <si>
    <t>Mesas de trabajo</t>
  </si>
  <si>
    <t>Durante el primer trimestre se realizaron 3 seguimientos por parte de la Directora técnica con los grupos técnicos estructuradores de los procesos que se deben adelantar en la Dirección Técnica del PAA 2025</t>
  </si>
  <si>
    <t xml:space="preserve">1. Realizar la transferencia documental primaria de los expedientes de las vigencias 2021 (primer semestre de 2024) y 2018 (segundo semestre de 2024) que cumplen los tiempos de retención establecidos por las TRD de la Dirección de Opeaciones para el Fortalecimiento. </t>
  </si>
  <si>
    <t xml:space="preserve">Número de transferencias a los cuales se les ha realizado transferencia documental </t>
  </si>
  <si>
    <t>Transferencias documentales</t>
  </si>
  <si>
    <t>Conforme a la programación esta actividad no se requiere reportar para el primer trimestre</t>
  </si>
  <si>
    <t xml:space="preserve">2. Realizar mesas de seguimiento mensuales al interior de la Dirección de Operaciones, para revisar el avance en los procesos de contratación y de novedades contractuales radicados a la dependencia. </t>
  </si>
  <si>
    <t>Número de mesas de seguimiento a procesos contractuales</t>
  </si>
  <si>
    <t xml:space="preserve">Al corte del primer trimestre se han realizado 3 meses de seguimiento atendiendo las solicitudes de nuevos proceso de contratación en sus diferentes modalidades y de novedades contractuales radicadas a la Dirección de Operaciones para el Fortalecimiento, para verficar el avance de los trámites solicitados por las dependencias y de esta manera garantizar que se elaboren en los terminos requeridos y oportuna suscripción, como balance se evidencia que la DOF elaboró y suscribió las novedades y/o contratos nuevos de manera oportuna en el primer trimestre.
</t>
  </si>
  <si>
    <t>3. Realizar un reporte mensual a los Supervisores de los contratos de unidad ejecutara No. 2 con la información de los contratos que requieren liquidación y/o cierre de expediente.</t>
  </si>
  <si>
    <t>Número de reportes  de seguimiento a la liquidación de contratos</t>
  </si>
  <si>
    <t>Reporte mensual</t>
  </si>
  <si>
    <t xml:space="preserve">Al corte del primer trimestre se emitieron 3 memorandos en los meses de enero, febrero y marzo a las dependencias mediante los cuales se remitió la relación de contratos que se encontraban ejecutados, y que no tenían proceso de liquidación y/o cierre del expediente en la plataforma SECOP o TVEC. Lo anterior con el fin de que las areas realicen los procedimientos correspondientes.
</t>
  </si>
  <si>
    <t xml:space="preserve">4. Realizar reporte mensual a las dependencias informando el avance en la radicación de los procesos de contratación, para el cumplimiento del Plan Anual de Adquisiciones. </t>
  </si>
  <si>
    <t xml:space="preserve">Número de reportes de seguimiento a radicación de procesos contractuales </t>
  </si>
  <si>
    <t xml:space="preserve">Al corte del primer trimestre se han realizado 3 reportes de seguimiento al cumplimiento en la radicación de procesos y/o adiciones según la programación en el PAA para la vigencia 2025. Por cada seguimiento se realizó un reporte a las áreas en la que se informa la cantidad de procesos y/o adiciones que fueron radicadas y las que no. En último reporte se notificó que, en el caso de procesos de contratación: de los 61 procesos que se debían radicar, se radicaron 13 y se encontraba pendiente la radicación de 48 procesos. Para el caso de las adiciones, se contaban con 14 líneas de las cuales ya se radicaron 5 y se encuentra pendiente la radicación de 9.
</t>
  </si>
  <si>
    <t>5. Realizar una mesa de trabajo semestral de retroalimentación con las dependencias solicitantes y/o responsables de la contratación para socializar el cumplimiento del PAA</t>
  </si>
  <si>
    <t>Número de mesas de seguimiento mensuales de seguimiento a procesos contractuales</t>
  </si>
  <si>
    <t>Mesa de trabajo</t>
  </si>
  <si>
    <t>2. Verificar el cumplimiento de los requisitos establecidos en el manual de supervisión e interventoría  a una muestra del 50% de los contratos en ejecución asignados a la Dirección de Bienes diferentes a OPS con el fin de tomar las medidas correctivas  necesarias</t>
  </si>
  <si>
    <t xml:space="preserve">Porcentaje de Contratos en ejecución  con verificación de requisitos de supervisión </t>
  </si>
  <si>
    <t>Contratos verificados</t>
  </si>
  <si>
    <t xml:space="preserve">
50%</t>
  </si>
  <si>
    <t>A corte del primer trimestre se realiza la verificación de 24 contratos en ejecución, de los 91 a cargo de la Dirección de Bienes para la SCJ. Se evidencian las actas de reunión en las que se realizó seguimiento a   24 contratos de los 91 que indica la Dirección de Bienes tener en ejecución al corte del trimestre con lo que tiene un 26% de cumplimiento frente al 50% correspodiente a la meta.</t>
  </si>
  <si>
    <t>OBJETIVO 5 - LINEA ESTRATÉGICA 3
Fortalecimiento de los procesos y los procedimientos para la definición de requisitos de inversión en capacidades de los organismos de seguridad de la ciudad</t>
  </si>
  <si>
    <t>2. Realizar  2 jornadas de socialización a los clientes internos y externos frente al diligenciamiento del Requerimiento solicitud bienes y servicios gestionados por la Subsecretaría de Inversiones y Fortalecimiento de Capacidades Operativas F-GCT-1153</t>
  </si>
  <si>
    <t>Número de jornadas de socialización a los clientes internos y externos frente al diligenciamiento del Requerimiento solicitud bienes y servicios gestionados por la Subsecretaría de Inversiones y Fortalecimiento de Capacidades Operativas</t>
  </si>
  <si>
    <t xml:space="preserve">Durante el primer trimestre se realizó una socialización frente al diligenciamiento del formato Requerimiento solicitud bienes y servicios gestionados por la Subsecretaría de Inversiones y Fortalecimiento de Capacidades Operativas a los clientes internos y externos. </t>
  </si>
  <si>
    <t>6. Realizar  2 jornadas de capacitación a los clientes internos  frente a las modalidades de contratacion utilizadas para la adquisicion de bienes y servicios gestionados por la Subsecretaría de Inversiones y Fortalecimiento de Capacidades Operativas</t>
  </si>
  <si>
    <t>Número de Jornadas de capacitación  a los clientes internos frente a las modalidades de contratación solicitud bienes y servicios gestionados por la Subsecretaría de Inversiones y Fortalecimiento de Capacidades Operativas</t>
  </si>
  <si>
    <t>Jornadas de capacitación</t>
  </si>
  <si>
    <t xml:space="preserve">OBJETIVO 5 - LINEA ESTRATÉGICA 4
Estructuración e implementación de mecanismos para la articulación de los Fondos de Desarrollo Local que permitan la optimización de recursos presupuestales y el fortalecimiento de capacidades en función de la Convivencia, Seguridad y justicia. </t>
  </si>
  <si>
    <t>13. Actualizar y enviar a la SDP el documento de criterios de  elegibilidad , viabilidad y Políticas Públicas para los Fondos de Desarrollo Local asi como sus anexos técnicos .</t>
  </si>
  <si>
    <t>Número de documentos de Criterios de  elegibilidad , viabilidad y Políticas Públicas actualizado y enviado</t>
  </si>
  <si>
    <t>Documento de criterios de eligibilidad</t>
  </si>
  <si>
    <t>Oficina Asesora de Planeación</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</si>
  <si>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</si>
  <si>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OBJETIVO ESTRATÉGICO N° 6- LINEA ESTRATÉGICA 1. Desarrollo e implementación del rediseño de la estructura organizacional para optimizar la planeación de recursos, procesos, talento humano, tecnología y relación con el ciudadano, bajo un modelo de gestión basado en capacidades</t>
  </si>
  <si>
    <t>SIN META PARA 2025</t>
  </si>
  <si>
    <t>SIN ACTIVIDADES</t>
  </si>
  <si>
    <t>N/A</t>
  </si>
  <si>
    <t>NO APLICA</t>
  </si>
  <si>
    <t>NO PROGRAMADA PARA EL 2025</t>
  </si>
  <si>
    <t>Se recomienda revisar a la luz de las actividades que actualmente se desarrollan relacionadas con el rediseño, que se establezcan las dependencias responsables y se solicite el registro dentro del PEI y del POA de las actividades y metas que correspondan</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</si>
  <si>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</si>
  <si>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 xml:space="preserve">1. Realizar semestre vencido la publicación del informe de austeridad en el gasto público </t>
  </si>
  <si>
    <t>Número de informes publicados</t>
  </si>
  <si>
    <t>Informe publicado</t>
  </si>
  <si>
    <t>Subsecretaría de Gestión Institucional</t>
  </si>
  <si>
    <t>Aunque se evidencia la realización de la actividad, esta se llevó a cabo de manera extemporánea. Por lo tanto, no se considera como cumplida según los criterios establecidos en el plan de acción</t>
  </si>
  <si>
    <t>2. Realizar seguimiento mensual al plan anual de adquisiciones de la Secretaría Distrital de Seguridad, Convivencia y Justicia, con el objetivo de generar puntos de control y alarmas en la contratación de inversión y funcionamiento de la entidad.</t>
  </si>
  <si>
    <t>Número de seguimientos mensuales realizados</t>
  </si>
  <si>
    <t>Seguimientos realizados</t>
  </si>
  <si>
    <t>Se realizaron tres seguimientos durante los meses de enero, febrero y marzo, cada uno correspondiente al mes inmediatamente anterior. Por esta razón, se presentan como evidencia: el correo de seguimiento al mes de diciembre de 2024 (generado en enero de 2025), el seguimiento a enero de 2025 (generado en febrero) y el seguimiento a febrero de 2025 (generado en marzo).</t>
  </si>
  <si>
    <t>3.  Realizar Mesas Técnicas de seguimiento al Plan Anual de Adquisiciones y Ejecución de Proyectos, con el objetivo de generar puntos de control y articular a las dependencias.</t>
  </si>
  <si>
    <t>Número de mesas técnicas de seguimiento al PAA realizadas</t>
  </si>
  <si>
    <t>Actas de reunión</t>
  </si>
  <si>
    <t>La mesa técnica del PAA se realizó dentro de los tiempos establecidos para el cumplimiento de esta acción. Como evidencia, se adjunta el acta correspondiente a la reunión.</t>
  </si>
  <si>
    <t xml:space="preserve">1. Hacer interoperables los  sistemas de información para la gestión contractual, financiera, documental y del talento humano en la Entidad, realizando la respectiva transferencia del conocimiento. </t>
  </si>
  <si>
    <t>Numero de sistemas de información interoperables</t>
  </si>
  <si>
    <t>Sistemas de información interoperables</t>
  </si>
  <si>
    <t>2. Gestionar los requerimientos tecnológicos recibidos de las dependencias a través de mesa de servicio de TI, conforme al procedimiento definido para esto.</t>
  </si>
  <si>
    <t>Porcentaje de requerimientos  tecnologicos  gestionados a través de la mesa de servicio de TI</t>
  </si>
  <si>
    <t>Requerimientos tecnológicos</t>
  </si>
  <si>
    <t xml:space="preserve">En el periodo 01 enero al 31 de marzo del 2025, se gestionaron los  6047 requerimientos recibidos de  servicios de TI,  con una  efectividad del 100 % .
De las cuales, se solucionaron completamente 5996 (cerrados+resultos) que equivale al 99% y los 51 requerimientos restantes correspondientes al 1 %, fueron  asignado a los equipos responsables y se esta en tiempos de respuesta. </t>
  </si>
  <si>
    <t xml:space="preserve">3. Mantener la disponibilidad de las soluciones tecnológicas de la Entidad a cargo de la DTSI, con el apoyo de herramientas de monitoreo para permitir que la información y los servicios se mantengan operativos cuando seán requeridos por los procesos de la Entidad. </t>
  </si>
  <si>
    <t>Porcentaje de disponibilidad de las soluciones tecnologicas</t>
  </si>
  <si>
    <t>Disponibilidad de soluciones tecnológicas</t>
  </si>
  <si>
    <t>Para el primer trimestre del 2025,   la disponibilidad de las  29 soluciones tecnológicas de la Entidad a cargo de la DTSI fue del  97 %,  resultado  promedio de las mismas ,  información consolidada a partir de los datos generados por la herramienta de monitoreo System Center Operations Manager.  Promedio que  se calcula manualmente.  .</t>
  </si>
  <si>
    <t>4. Ejecutar las actividades  definidas el Plan Estratégico de Tecnologías de Información - PETI, de acuerdo con lo programado.</t>
  </si>
  <si>
    <t>Porcentaje de ejecución del PETI</t>
  </si>
  <si>
    <t>Avance del PETI</t>
  </si>
  <si>
    <t xml:space="preserve">Para el primer trimestre del 2025, se ejecutaron las actividades definidas en el cronograma de seguimiento  del Plan Estrategico de Tecnologias de la Información para los meses de enero, febrero y marzo del  2025. </t>
  </si>
  <si>
    <t>5.  Ejecutar las actividades  definidas en el Plan de Seguridad y Privacidad de la Información , de acuerdo con lo programado</t>
  </si>
  <si>
    <t>Número de actividades ejecutadas</t>
  </si>
  <si>
    <t>Avance del Plan de seguridad y privacidad de la información</t>
  </si>
  <si>
    <t>De acuerdo a lo definido en la actividad del Plan de acción POA, se reporta avance en las tareas programadas en el Plan de Seguridad y Privacidad de la Información, debido a que iniciaron su ejecución en enero  y su fecha de finalización 31 de diciembre del 2025, la cuales se relacionan a continución: 
1.  Realizar la publicación de procedimientos y/o documentos
3. Gestión de cambios en las soluciones e infraestructura tecnologica
5. Validación y ajustes a la implementación de los controles de la ISO 27001.
6. Apoyar en los reportes de información  de la Politica de Gobierno Digital.
7. Actividades del Plan de Uso y Apropiación 
En relación a las actividades 2, 4, 8 y 9, las mismas se realizarán de acuerdo a la programación del plan conforme a la disponibildidad de recursos requeridos.</t>
  </si>
  <si>
    <t>6. Ejecutar las  actividades  definidas en el Plan de Tratamiento de Riesgos de Seguridad de la Información), de acuerdo con lo programado</t>
  </si>
  <si>
    <t>Avance en el plan de tratamiento de riesgos</t>
  </si>
  <si>
    <t>De acuerdo a lo definido en la actividad del Plan de acción POA, se reporta avance en las tareas programadas en el Plan de Tratamiento de Riesgos de Seguridad y Privacidad de la Información, debido a que iniciaron su ejecución en enero  y su fecha de finalización 31 de diciembre del 2025, la cuales se relacionan a continución: 
1. Actualización de activos de información
3. Seguimiento cuatrimestral a los controles de seguridad de la información
4. Revisión y ajustes de controles de seguridad de la Infformación. 
En relación a las actividades 2, y 5 las mismas se realizarán de acuerdo a la programación del plan conforme  a la disponibildidad de recursos requeridos</t>
  </si>
  <si>
    <t xml:space="preserve">1. Realizar capacitaciones a contratistas y supervisores sobre cargue de documentos en el SECOP II y supervisión e interventoría. </t>
  </si>
  <si>
    <t>Numero de capacitaciones realizadas</t>
  </si>
  <si>
    <t>Capacitaciones</t>
  </si>
  <si>
    <t xml:space="preserve">En el primer trimestre se realizó una  capacitacion el 17 de marzo de 2024 para supervisores y contratistas , con acceso general para toda la entidad, sobre obligaciones de los supervisores,  cargue SECOP,   liquidacion y cierre de expedientes contractuales  </t>
  </si>
  <si>
    <t xml:space="preserve">2. Socializar mediante comunicación las líneas contractuales señalando la aplicación del manual de contratación y el manual de supervisión e interventoría, así como la guía de supervisión. </t>
  </si>
  <si>
    <t xml:space="preserve">Número de comunicaciones realizadas de líneas contractuales </t>
  </si>
  <si>
    <t xml:space="preserve">Comunicaciones </t>
  </si>
  <si>
    <t xml:space="preserve">En el trimestre fueron enviadas comunicaciones  a los Directivos y abogados socializado las particularidades de las lineas de contratacion establecidas enel manual para la contratacion y lineamiento de contratacion general,  teniendo en cuenta el inicio de la contratacion  vigencia 2025 </t>
  </si>
  <si>
    <t>3. Capacitacion sobre lineamiento en la política de daño antijurídico.</t>
  </si>
  <si>
    <t xml:space="preserve">Número de capacitaciones en lineamientos de daño antijurídico </t>
  </si>
  <si>
    <t>Se programó las el segundo trimestre de 2025</t>
  </si>
  <si>
    <t>4.Responder  oportunamente las acciones judiciales y extrajudiciales  notificadas en la Secretaría Distrital de Seguridad, Convivencia y Justicia</t>
  </si>
  <si>
    <t xml:space="preserve">Porcentaje de cumplimiento en la respuesta a acciones judiciales y extrajudiciales </t>
  </si>
  <si>
    <t>Respuestas atendidas de acciones judiciales</t>
  </si>
  <si>
    <t xml:space="preserve">En el trimestres  se tenia el vencimiento de 2 acciones prejudiciales , que fueron atentidas en  termino cumpliendo con el 100% .Respecto a las acciones Judiciales se encuentran en término para constestarse  en el segundo trimestre. </t>
  </si>
  <si>
    <t>5. Proferir oportunamente  Resoluciones administrativas que confirmen o revoquen decisiones policivas de primera instancia sometidas a consideración.</t>
  </si>
  <si>
    <t xml:space="preserve">Porcentaje de cumplimiento en la expedición de resoluciones administrativas que confirmen o revoquen decisiones policivas de primera instancia sometidas a consideración. </t>
  </si>
  <si>
    <t>Resoluciones</t>
  </si>
  <si>
    <t>Se evidencia con la base de datos aportada que si bien existen procesos pendientes de resolución, ninguna de las existentes tenia vencimiento dentro del mismo trimestre y conforme a la fórmula del indicador no se incluyen los procesos contestados fuera de término pero con vencimiento del año 2024. 
Teniendo en cuenta lo anterior, el resultado cuantitativo no aplica para esta actividad aun contando con programación
No obstante, se sugiere a la Dirección de Gestión contractual revisar la pertinencia de cambiar la medición o incluir una medición adicional que permita dar cuenta de la gestión realizada mas allá de la contestación en términos</t>
  </si>
  <si>
    <t>6. Impulsar oportunamente los procesos disciplinarios en etapa de juzgamiento</t>
  </si>
  <si>
    <t>Porcentaje de procesos disciplinarios impulsados</t>
  </si>
  <si>
    <t>Actuaciones administrativas</t>
  </si>
  <si>
    <t xml:space="preserve">Para el trimestre se adelantaron acciones de impulso procesal sobre los 14 procesos  activos así :  10 autos de tramites y se emitieron 3 fallos, cumpliendo el 100% de impulso programada </t>
  </si>
  <si>
    <t>1. Continuar con las capacitaciones de orientación a las áreas de la SDCJ en el trámite de radicación de cuentas y tramites presupuestales conforme a los procedimientos establecidos.</t>
  </si>
  <si>
    <t>Capaciones realizadas</t>
  </si>
  <si>
    <t>Teniendo en cuenta que la actividad no tiene programación para el primer trimestre, no se requiere avance cuantitativo</t>
  </si>
  <si>
    <t>1. Alertamiento a las áreas a través del seguimiento a la ejecución presupuestal del rubro de funcionamiento, servicios personales y bienes y servicios.</t>
  </si>
  <si>
    <t xml:space="preserve">Número de alertas semanales sobre el seguimiento a ejecución presupuestal </t>
  </si>
  <si>
    <t>La Direccion Financiera durante el primer trimestre realizó 12 seguimientos a través de correo electronico dirigido a las areas con la información presupuestal para que desde las dependencias se realice el control y toma de decisiones de acuerdo a esta informacion correspondiente a la vigencia y reserva presupuestal.</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</si>
  <si>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</si>
  <si>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1. Desarrollar e implementar planes de gerencia en los componentes de inversión.</t>
  </si>
  <si>
    <t xml:space="preserve"> 
Número de planes de gerencia implementados </t>
  </si>
  <si>
    <t>Proyectos con metodologia aplicada</t>
  </si>
  <si>
    <t>2. Diseñar e implementar un tablero de control integral para la OAP</t>
  </si>
  <si>
    <t>Número de tableros de control elaborados e implementados</t>
  </si>
  <si>
    <t xml:space="preserve">Tablero de control imlementado </t>
  </si>
  <si>
    <t>Teniendo en cuenta que la actividad no tiene meta programada para el primer trimestre, no requiere reporte cuantitativo. No obstente, se observa el avance cualitativo</t>
  </si>
  <si>
    <t>3. Realizar el envío del 100% de los reportes solicitados, sobre los productos de la SDSCJ en los Planes de Acción respecto a las Políticas Públicas Distritales.</t>
  </si>
  <si>
    <t>Porcentaje de envío trimestral de reportes solicitados</t>
  </si>
  <si>
    <t xml:space="preserve">Reportes Enviados </t>
  </si>
  <si>
    <t>Se evidencia la remisión de 29 reportes de productos de políticias públicas de igual número de solicitudes, con lo que se cumple la meta programada para el trimestre</t>
  </si>
  <si>
    <r>
      <rPr>
        <b/>
        <sz val="11"/>
        <color rgb="FF000000"/>
        <rFont val="Arial"/>
        <family val="2"/>
      </rPr>
      <t>4. Realizar el reporte semestral de la Política pública distital de Seguridad Convivencia y Justicia  PPDSCJ</t>
    </r>
    <r>
      <rPr>
        <b/>
        <sz val="11"/>
        <color rgb="FFFF0000"/>
        <rFont val="Arial"/>
        <family val="2"/>
      </rPr>
      <t xml:space="preserve"> </t>
    </r>
    <r>
      <rPr>
        <b/>
        <sz val="11"/>
        <color rgb="FF000000"/>
        <rFont val="Arial"/>
        <family val="2"/>
      </rPr>
      <t>y Construción de Paz y Reconciliación CPR</t>
    </r>
  </si>
  <si>
    <t xml:space="preserve">Número de reportes enviados </t>
  </si>
  <si>
    <t>Reportes</t>
  </si>
  <si>
    <t>Se evidenció la remisión del reporte semetral conforme a la programación establecida para el primer trimestre</t>
  </si>
  <si>
    <t>5. Consolidar trimestralmente el reporte del PISCCJ</t>
  </si>
  <si>
    <t>Número de reportes consolidados</t>
  </si>
  <si>
    <t>Se evidencia el reporte del PISCCJ correspondiente al cuarto trimestre del 2024 y elaborado en el primer trimestre del 2025, con lo que se cumple la actividad de acuerdo a la programación</t>
  </si>
  <si>
    <t>6. Completar la actualización del 100 %  de los documentos del SGC.</t>
  </si>
  <si>
    <t xml:space="preserve">Numero de documentos actualizados del Mapa de Proceoso </t>
  </si>
  <si>
    <t xml:space="preserve">Documentos Intervenidos </t>
  </si>
  <si>
    <t>Se evidencia la eliminación  de 14 documentos identificacos como obsoletos  con que se supera la meta establecida para el trimestre. Teniendo en cuenta que se identificaron nuevos documentos a intervenir se sugirió a la OAP aumentar la meta para el año</t>
  </si>
  <si>
    <t>7.Ejecutar cronograma plan de sostenibilidad MIPG</t>
  </si>
  <si>
    <t xml:space="preserve">
Porcentaje de avance en el cronograma del Plan</t>
  </si>
  <si>
    <t xml:space="preserve">
Cronograma ejecutado</t>
  </si>
  <si>
    <t xml:space="preserve">Se ha evidenciado la ejecución de las seis actividades contempladas en el Plan de Sostenibilidad para el primer trimestre, alcanzando un avance del 10% y cumpliendo con la programación establecida para dicho periodo.
</t>
  </si>
  <si>
    <t>8. Implementar el plan de continuidad del negocio  en la SDSCJ</t>
  </si>
  <si>
    <t>Porcentaje de avance en la implementación en plan de continuidad en la entidad</t>
  </si>
  <si>
    <t>Plan de continuidad en implementación</t>
  </si>
  <si>
    <t>Se evidencia el cumplimiento de las tres actividades contempladas para el primer trimestre en el plan de trabajo equivalentes al 10% del avance</t>
  </si>
  <si>
    <t>9. Monitorear trimestralmente el plan de ejecución anual del PTEP</t>
  </si>
  <si>
    <t xml:space="preserve">Numero de seguimientos realizados </t>
  </si>
  <si>
    <t>Se evidencia el reporte de monitoreo con fecha del 6 de enero de 2025, cumpliendo con la programación</t>
  </si>
  <si>
    <t>12. Ejecutar Plan de trabajo para Optimizar la administración del Sistema del Cuidado y Servicios Sociales. PSCSS</t>
  </si>
  <si>
    <t xml:space="preserve">Porcentaje de cumplimiento de actividades del plan </t>
  </si>
  <si>
    <t xml:space="preserve">Plan </t>
  </si>
  <si>
    <t>Se evidencia la realización de las dos actividades programadas dentro del plan de trabajo para el primer trimestre con lo que se obtiene el 25% de avance</t>
  </si>
  <si>
    <t>1. Ejecutar el Plan Anual de Auditoría aprobado para la vigencia en términos de oportunidad y calidad, fortaleciendo así el Sistema de Control Interno de la entidad.</t>
  </si>
  <si>
    <t>Porcentaje del cumplimiento del 
Plan Anual de Auditoria</t>
  </si>
  <si>
    <t>Avance al Plan Anual de Auditroria</t>
  </si>
  <si>
    <t>Oficina de Control Interno</t>
  </si>
  <si>
    <t xml:space="preserve">Se evidencia elcumplimiento de las actividades programadas dentro del Plan Anual de Auditoría segun el informe aportado. </t>
  </si>
  <si>
    <t>1. Realizar tres capacitaciones en temas que permitan  prevenir las conductas con incidencia disciplinaria.</t>
  </si>
  <si>
    <t>Número de capacitaciones realizadas en temas que permitan prevenir las conductas con incidencia disciplinaria.</t>
  </si>
  <si>
    <t>Oficina de Control Disciplinario Interno</t>
  </si>
  <si>
    <t>Teniendo en cuenta que la actividad no tiene meta programada para el primer trimestre, no requiere reporte cuantitativo.</t>
  </si>
  <si>
    <t xml:space="preserve">
2. Impulsar  los procesos disciplinarios que se encuentren activos en la OCDI.</t>
  </si>
  <si>
    <t xml:space="preserve">
Porcentaje Procesos disciplinarios impulsados que se encuentren activos.</t>
  </si>
  <si>
    <t>Procesos disciplinarios</t>
  </si>
  <si>
    <t>Se evidencia que 274  procesos activos a cargo de la OCDI han sido impulsados</t>
  </si>
  <si>
    <t xml:space="preserve">3. Realizar y difundir tres piezas comunicativas de sensibilización de conductas con incidencia disciplinaria. </t>
  </si>
  <si>
    <t>Número de piezas comunicativas de sensibilización de conductas con incidencia disciplinaria difundidas</t>
  </si>
  <si>
    <t>piezas comunicativas</t>
  </si>
  <si>
    <t>OBJETIVO 6 - LINEA ESTRATÉGICA 4
 Fortalecimiento de las competencias del talento humano para el logro de los objetivos institucionales, afianzando el sentido de pertenencia, la gestión del cambio y la mejora en la prestación de los servicios de la entidad</t>
  </si>
  <si>
    <t>1. Ejecutar y hacer segimiento  al Plan Estratégico de Talento Humano.</t>
  </si>
  <si>
    <t>Porcentaje de cumplimiento del Plan Estratégico del Talento humano</t>
  </si>
  <si>
    <t>Plan cumplido</t>
  </si>
  <si>
    <r>
      <rPr>
        <b/>
        <sz val="11"/>
        <color rgb="FF000000"/>
        <rFont val="Arial"/>
        <family val="2"/>
      </rPr>
      <t xml:space="preserve">Para el primer trimeste de  2025 se ejecutaron  26 actividades de  26 actividades programadas
Planeación
</t>
    </r>
    <r>
      <rPr>
        <sz val="11"/>
        <color rgb="FF000000"/>
        <rFont val="Arial"/>
        <family val="2"/>
      </rPr>
      <t xml:space="preserve">se realizo el seguimiento siguientes documentos de la vigencia 2025: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Dentro de los planes transversales a la gestión de la Dirección de Gestión Humana, se llevaron a cabo las siguientes actividades:
Plan de Comunicaciones (27publicaciones) y Plan de Gestión Documental (15 actividades).
Seguimiento y ejecución a los siguientes planes: Plan de Comunicaciones (15 actividades), Plan de Gestión Documental (15 actividades). 
Seguimiento y ejecución a los siguientes planes: Plan Anual de Vacantes (6 actividades), Plan de Previsión de Necesidades (11 actividades).
Validación 5  hojas de vida del SIDEAP acorde con lo dispuesto en la Circular Externa 001 del DASCD de 18 de enero de 2021.
Informe de Teletrabajadores correspondiente al primer trimestre de 2025. Este reporte se presenta en el formato que se recibe por parte de la Secretaria General y se reporta la información de los Teletrabajadores tanto activo como inactivos (VT, Encargos, comisiones)
</t>
    </r>
    <r>
      <rPr>
        <b/>
        <sz val="11"/>
        <color rgb="FF000000"/>
        <rFont val="Arial"/>
        <family val="2"/>
      </rPr>
      <t xml:space="preserve">Nómina
</t>
    </r>
    <r>
      <rPr>
        <sz val="11"/>
        <color rgb="FF000000"/>
        <rFont val="Arial"/>
        <family val="2"/>
      </rPr>
      <t xml:space="preserve">Procesamiento de 7084,  novedades para el pago de factores salariales y prestacionales a los servidores públicos que conforman la Planta de Personal permanente y temporal de la SCJ, dentro de los plazos establecidos.
Consolidación de la información de 80  incapacidades para adelantar la gestión de recobros ante las EPS.
Durante el primer trimestre, se realizaron las liquidaciones de sentencias de contrato realidad, y se gestionaron las respuestas a los requerimientos que fueron necesarias 
Se realizó el seguimiento presupuestal a los rubros de gastos de personal, dejando evidencia en los meses de octubre, noviembre y diciembre
</t>
    </r>
    <r>
      <rPr>
        <b/>
        <sz val="11"/>
        <color rgb="FF000000"/>
        <rFont val="Arial"/>
        <family val="2"/>
      </rPr>
      <t xml:space="preserve">Jurídico
</t>
    </r>
    <r>
      <rPr>
        <sz val="11"/>
        <color rgb="FF000000"/>
        <rFont val="Arial"/>
        <family val="2"/>
      </rPr>
      <t xml:space="preserve">Durante el primer trimestre de 2025 se realizó el respectivo seguimiento al acuerdo Sindical publicado el 10 de julio de 2024
Se expidieron los actos administrativos correspondiente a las novedades y situaciones administrativas de los servidores durante del primer trimestre 2025
</t>
    </r>
    <r>
      <rPr>
        <b/>
        <sz val="11"/>
        <color rgb="FF000000"/>
        <rFont val="Arial"/>
        <family val="2"/>
      </rPr>
      <t xml:space="preserve">EDL
</t>
    </r>
    <r>
      <rPr>
        <sz val="11"/>
        <color rgb="FF000000"/>
        <rFont val="Arial"/>
        <family val="2"/>
      </rPr>
      <t xml:space="preserve">para el primer trimestre de 2025 se culminó a 31 de Enero el proceso de Evaluación Anual que incluye las dos evaluaciones parciales semestrales.  Se enviaron correos a las diferentes dependencias de la SDSCJ tanto a los servidores que realizan la labor de enlace en el tema de EDL con la Dirección de Gestión Humana, como a cada uno de los Gerentes Públicos y Jefes de Oficinas. En cuanto a los Acuerdos de Gestión, se envio correo igualmente a enlaces de cada una de las dependencias y  a los Directivos, dando indicaciones de conformidad con las Circulares Externas DASC 04 y 05 de 2025 referidas al Cierre de Acuerdos de Gestión Vigencia 2024 y a la Concertación de Acuerdos de Gestión Vigencia 2025, cuya fecha máxima se cumplió con ampliación el día 31 de Marzo de 2025. Con relación al Sistema de Evaluación de la Gestión para los servidores públicos vinculados bajo nombramiento provisional en la SDSCJ se cuenta con la Resolución 000059 del 21 de Febrero de 2017 que adopta dicho Sistema cuya estructura, desarrollo y
procedimiento fueron definidos por el DASC, junto con el Protocolo del mismo nombre y su instrumento (documento Excel).
</t>
    </r>
  </si>
  <si>
    <t>2. Realizar reportes de seguimiento de las actividades orientadas al cumplimiento de las políticas distritales transversales a la Dirección de Gestión Humana.</t>
  </si>
  <si>
    <t>Numero de reportes de seguimiento</t>
  </si>
  <si>
    <t>Reportes de seguimiento realizados</t>
  </si>
  <si>
    <t>Se realiza el primer seguimiento al PROGRAMA DE TRANSPARENCIA Y ÉTICA PÚBLICA - EJECUCIÓN ANUAL PTEP 2025</t>
  </si>
  <si>
    <t xml:space="preserve">3. Realizar la ejecución y seguimiento al Plan Institucional de Capacitación, basado en las necesidades identificadas en cada una de las áreas
</t>
  </si>
  <si>
    <t xml:space="preserve">Porcentaje de cumplimiento del Plan Institucional de Capacitación </t>
  </si>
  <si>
    <t xml:space="preserve"> Para el primer trimestre de 2025, se ejecutaron 4 actividades de  7 programadas en Plan Istitucional de Capacitación </t>
  </si>
  <si>
    <t>4. Ejecutar y hacer seguimiento al Plan Anual de Vacantes</t>
  </si>
  <si>
    <t xml:space="preserve">Porcentaje de avance en el cumplimiento del Plan Anual de Vacantes </t>
  </si>
  <si>
    <t xml:space="preserve">Para el primer treimestre de 2025 se ejecutaron 6 actividades de 6 Programadas en el  Plan Anual de Vacantes, correspondientes al 23% </t>
  </si>
  <si>
    <t>5.Ejecutar y hacer seguimiento al Plan de Previsión de necesidades
​</t>
  </si>
  <si>
    <t>Porcentaje de avance en el cumplimiento del Plan de Previsión de necesidades</t>
  </si>
  <si>
    <t>Durante el primer trimestre de 2025, se ejecutarón 4 actividades de 4 programadas en  Plan de Previsión de Necesidades</t>
  </si>
  <si>
    <t xml:space="preserve">6. Ejecutar y hacer seguimiento del Plan de Bienestar e Incentivos Institucionales </t>
  </si>
  <si>
    <t>Porcentaje de avance en el cumplimiento del Plan de Bienestar e Incentivos Institucionales</t>
  </si>
  <si>
    <t xml:space="preserve">Se ha evidenciado la ejecución de 11 actividades de las 105 incluidas en el Plan de Bienestar, lo que representa un 10% de cumplimiento.
No obstante, se recomendó  a la Dirección de Gestión Humana homogeneizar la programación del POA con la planificación interna del plan, dado que se han identificado períodos en los que la programación interna presenta una menor asignación de pesos porcentuales respecto a los del POA. Esta situación podría generar incumplimientos involuntarios en los compromisos establecidos.
En caso de que se consideren ajustes, será necesario seguir el procedimiento definido para este propósito.
</t>
  </si>
  <si>
    <t>7. Ejecutar y hacer seguimiento al Plan de Trabajo Anual en Seguridad y Salud en el Trabajo</t>
  </si>
  <si>
    <t>Porcentaje de avance en el cumplimiento del Plan de Trabajo Anual en Seguridad y Salud en el Trabajo</t>
  </si>
  <si>
    <t xml:space="preserve">Durante el primer trimestre de 2025 se realizarón 47 actividades de 49 programadas en el  cronograma de SST </t>
  </si>
  <si>
    <t>1. Actualizar, publicar y socializar los lineamientos archivísticos anuales.</t>
  </si>
  <si>
    <t>Numero de publicaciones de lineamientos archivisticos realizados</t>
  </si>
  <si>
    <t>Publicación realizada</t>
  </si>
  <si>
    <t xml:space="preserve">-   </t>
  </si>
  <si>
    <t xml:space="preserve"> -   </t>
  </si>
  <si>
    <t>Se realiza actualización de los procedimientos asociados al proceso de Gestión Documental</t>
  </si>
  <si>
    <t>2. Realizar el seguimiento a la actualización de los instrumentos archivísticos de la SCJ</t>
  </si>
  <si>
    <t>Número de seguimientos realizados a los intrumentos archivísticos de la SCJ</t>
  </si>
  <si>
    <t>Matriz de seguimiento</t>
  </si>
  <si>
    <t>Se realiza seguimiento a la actualización de los instrumentos archivisticos a través del cumplimiento al desarrollo de las actividades planteadas en el Plan de trabajo de la vigencia 2025</t>
  </si>
  <si>
    <t>OBJETIVO 6 - LINEA ESTRATÉGICA 5
Contribución a la conservación del medio ambiente y la mitigación del cambio climático mediante la planeación, prevención, intervención y articulación interinstitucional</t>
  </si>
  <si>
    <t>10. Elaborar la guía de compras públicas sostenibles, alineada con los lineamientos legales y buenas prácticas ambientales.</t>
  </si>
  <si>
    <t xml:space="preserve">Número de Guias de compras sostenibles elaborada </t>
  </si>
  <si>
    <t>Guia</t>
  </si>
  <si>
    <t>Oficinas Despacho</t>
  </si>
  <si>
    <t> </t>
  </si>
  <si>
    <t>Aunque la tarea no inicia en el primer trimestre, empezó la construcción del documento y actualmente se elaboró una propuesta que será objeto de revisión y aprobación en el II trimestre</t>
  </si>
  <si>
    <t>11. Realizar el reporte de los requerimientos formulados por los entes de control, en cumplimiento de la normatividad ambiental vigente.</t>
  </si>
  <si>
    <t>Número de reportes de requerimientos realizados</t>
  </si>
  <si>
    <t>Al corte del primer trimestre, se realizaron 4 reportes: 1.Plasticos de un solo uso II semestre 2024, 2. Huella de carbono 2024, 3. Informe a la UAESP IV trimestre 2024, 4. Residuos peligrosos IDEAM 2024.</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</si>
  <si>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</si>
  <si>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1. Diseñar e implementar cinco (5) campañas estratégicas de comunicación externa.</t>
  </si>
  <si>
    <t>Número de campañas de comunicación externa implementadas en la vigencia</t>
  </si>
  <si>
    <t>Campañas de comunicación externa</t>
  </si>
  <si>
    <t>Oficina Asesora de Comunicaciones</t>
  </si>
  <si>
    <t>En el primer trimestre del año 2025 se implementaron dos (2) campañas de comunicación externa encaminadas a impulsar el pago de comparendos por convivencia a través del botón PSE de LICO y promover  el buen uso y la importancia de la Línea 123, con los siguientes resultados: 
*En redes sociales y pagina web :  mas de 114 mil visualizaciones. 
*En medios de comunicación: 17 publicaciones positivas
En la carpeta habilitada se encuentra las evidencias de las campañas implementadas</t>
  </si>
  <si>
    <t>2. Diseñar e implementar cuatro (4) campañas estrategicas de comunicación interna.</t>
  </si>
  <si>
    <t>Número de campañas de comunicación interna implementadas en la vigencia</t>
  </si>
  <si>
    <t>Campañas de comunicación interna</t>
  </si>
  <si>
    <t>En el primer trimestre del año 2025 se  realizó una (1) campaña de comunicación interna, nombrada "VIVARECARGADO" que buscaba incentivar a los funcionarios y contratistas a apropiarse de la red social interna Viva Engage. Se encuestaron 91 personas de la entidad y todas respoindieron que la misma habia cumplido con el objetivo .
Se carga en la carpeta habilitada el informe de la campaña implementada.</t>
  </si>
  <si>
    <t>3. Aumentar el 32% del total de seguidores en las redes sociales de la entidad frente a la vigencia anterior</t>
  </si>
  <si>
    <t>Porcentaje de incremento en el número de seguidores de redes sociales frente al año anterior</t>
  </si>
  <si>
    <t>Resultado</t>
  </si>
  <si>
    <t>Seguidores en redes sociales</t>
  </si>
  <si>
    <t>La Oficina Asesora de Comunicaciones logró cumplir satisfactoriamente con la meta del primer trimestre de 2025, correspondiente a un aumento del 8% en el total de seguidores en las redes sociales de la entidad. 
A 31 de diciembre de 2024, se registraban 348.382 seguidores, y al corte del 31 de marzo de 2025, la cifra ascendió a 404.211 seguidores, lo que representa un incremento del 16.03%. Este crecimiento refleja el impacto positivo de una estrategia digital fortalecida, basada en la producción de contenidos relevantes, cercanos y de alto valor informativo para la ciudadanía. Como evidencia se carga en la carpeta habilitada los reportes de redes sociales de cada mes</t>
  </si>
  <si>
    <t>4. Entregar el 95% de los productos de comunicación internos y externos, solicitados a la OAC, a través del formato 571.</t>
  </si>
  <si>
    <t>Porcentaje de productos de comunicación entregados y solicitados mediante formato 571</t>
  </si>
  <si>
    <t>Productos entregados</t>
  </si>
  <si>
    <t>Se dió cumplimiento total a la actividad relacionada con la entrega de los productos de comunicación interna y externa solicitados a través del formato 571 durante el primer trimestre de 2025. En este periodo, se recibieron 70 solicitudes de comunicación interna y 9 de comunicación externa, y en ambos casos se entregaron la totalidad de los productos requeridos, en el tiempo establecido, alcanzando una ejecución del 100%. Como evidencia, se cargan en la carpeta habilitada, todas las solicitudes y productos y el resumen en formato excel</t>
  </si>
  <si>
    <t>Etiquetas de fila</t>
  </si>
  <si>
    <t>Cuenta de LINEA ESTRATÉGICA</t>
  </si>
  <si>
    <t>OBJETIVO 2 - LINEA ESTATÉGICA 1</t>
  </si>
  <si>
    <t>OBJETIVO 2 - LINEA ESTATÉGICA 5</t>
  </si>
  <si>
    <t xml:space="preserve">OBJETIVO 3 - LINEA ESTATÉGICA </t>
  </si>
  <si>
    <t>OBJETIVO 3 - LINEA ESTATÉGICA 1</t>
  </si>
  <si>
    <t>OBJETIVO 3 - LINEA ESTATÉGICA 2</t>
  </si>
  <si>
    <t>OBJETIVO 3 - LINEA ESTATÉGICA 3</t>
  </si>
  <si>
    <t>OBJETIVO 4 - LINEA ESTRATÉGICA 1</t>
  </si>
  <si>
    <t>OBJETIVO 4 - LINEA ESTRATÉGICA 2</t>
  </si>
  <si>
    <t>OBJETIVO 4 - LINEA ESTRATÉGICA 3</t>
  </si>
  <si>
    <t>OBJETIVO 4 - LINEA ESTRATÉGICA 4</t>
  </si>
  <si>
    <t>OBJETIVO 5 - LINEA ESTRATÉGICA 1</t>
  </si>
  <si>
    <t>OBJETIVO 5 - LINEA ESTRATÉGICA 2</t>
  </si>
  <si>
    <t>OBJETIVO 5 - LINEA ESTRATÉGICA 3</t>
  </si>
  <si>
    <t>OBJETIVO 6 - LINEA ESTRATÉGICA 2</t>
  </si>
  <si>
    <t>OBJETIVO 6 - LINEA ESTRATÉGICA 3</t>
  </si>
  <si>
    <t>OBJETIVO 6 - LINEA ESTRATÉGICA 4</t>
  </si>
  <si>
    <t>OBJETIVO 6 - LINEA ESTRATÉGICA 5</t>
  </si>
  <si>
    <t>OBJETIVO 6 - LINEA ESTRATÉGICA 6</t>
  </si>
  <si>
    <t>Total general</t>
  </si>
  <si>
    <t>DESCRIPCION DE LA LINEA</t>
  </si>
  <si>
    <t>Cumplimiento Trimestral de la línea estratégica</t>
  </si>
  <si>
    <t>Elaboración de herramientas de análisis de información y documentos estratégicos que contribuyen a la toma de decisión agiles y oportunas en los procesos misionales bajo una lógica de comprensión integral de territorio</t>
  </si>
  <si>
    <t xml:space="preserve">
Elaboración de herramientas de análisis de información y documentos estratégicos que contribuyen a la toma de decisión agiles y oportunas en los procesos misionales bajo una lógica de comprensión integral de territorio</t>
  </si>
  <si>
    <t xml:space="preserve">
Construcción de un modelo de gobernanza de la seguridad en Bogotá Región que optimice recursos y capacidades para el abordaje conjunto de fenómenos asociados a la seguridad y la convivencia.</t>
  </si>
  <si>
    <t xml:space="preserve">
Implementación del modelo de gestión carcelaria restaurativo para la Cárcel Distrital, el Centro Especial de Reclusión y Casa Libertad</t>
  </si>
  <si>
    <t>Implementación del modelo de gestión carcelaria restaurativo para la Cárcel Distrital, el Centro Especial de Reclusión y Casa Libertad</t>
  </si>
  <si>
    <t xml:space="preserve">
Mejoramiento de la gestión contractual y la capacidad de respuesta frente a las necesidades de dotación y de infraestructura de clientes internos y externos</t>
  </si>
  <si>
    <t xml:space="preserve">
Traslado de las capacidades de las Comisarías de Familia que permitan activar la ruta de atención integral en casos de violencia en el contexto familiar</t>
  </si>
  <si>
    <t xml:space="preserve">
Incorporación de técnicas de analítica de datos, con estándares de ciberseguridad y seguridad de la información por medio del diseño de modelos descriptivos</t>
  </si>
  <si>
    <t xml:space="preserve">
Evolución integral del modelo operacional y de los procesos estratégicos y de apoyo del C4</t>
  </si>
  <si>
    <t xml:space="preserve">
Descentralización de la operación del sistema C4</t>
  </si>
  <si>
    <t xml:space="preserve">
Articulación e integración con las agencias y entidades externas para mejorar la respuesta distrital a la demanda de servicios de los ciudadanos</t>
  </si>
  <si>
    <t xml:space="preserve">
 Implementación y optimización de herramientas tecnológicas para la gestión administrativa y el aprovechamiento del ciclo de vida útil de los bienes de la secretaría dispuestos para la operación de l</t>
  </si>
  <si>
    <t xml:space="preserve">
Fortalecimiento de los procesos y los procedimientos para la definición de requisitos de inversión en capacidades de los organismos de seguridad de la ciudad</t>
  </si>
  <si>
    <t xml:space="preserve">
Fortalecimiento de la gestión contractual, financiera, documental, del talento humano y de las tecnologías y sistemas de información a través de acciones articuladas que aseguren la eficiencia operativa y el alcance de los objetivos estratégicos.</t>
  </si>
  <si>
    <t xml:space="preserve">
 Transformación organizacional inteligente y adaptativa, mediante la gestión del conocimiento y la innovación, optimizando procesos con la adopción de prácticas de agilidad organizacional y del MIPG </t>
  </si>
  <si>
    <t xml:space="preserve">
 Fortalecimiento de las competencias del talento humano para el logro de los objetivos institucionales, afianzando el sentido de pertenencia, la gestión del cambio y la mejora en la prestación de los servicios de la entidad</t>
  </si>
  <si>
    <t xml:space="preserve">
Contribución a la conservación del medio ambiente y la mitigación del cambio climático mediante la planeación, prevención, intervención y articulación interinstitucional</t>
  </si>
  <si>
    <t xml:space="preserve">
Consolidación de la comunicación interna y externa como herramienta clave para posicionar los servicios y programas de la SDSCJ, implementando estrategias para el posicionamiento institucional y  y fortalecimiento de la imagen corporativa</t>
  </si>
  <si>
    <t>DESCRIPCIÓN DE LA LÍNEA</t>
  </si>
  <si>
    <t>PONDERACIÓN AJUSTADA SEGÚN ACTIVIDADES PROGRAMADAS PARA EL TRIMESTRE</t>
  </si>
  <si>
    <t xml:space="preserve">SUMATORIA CUMPLIMIENTO PONDERADO </t>
  </si>
  <si>
    <t>RESPONSABLE</t>
  </si>
  <si>
    <t>OBJETIVO 1 - LINEA ESTRATÉGICA 1</t>
  </si>
  <si>
    <t xml:space="preserve">Diseño e implementación de intervenciones formativas mediante el uso de metodologías diferenciales y herramientas innovadoras que contribuyan a la transformación de comportamientos contrarios a la convivencia.  </t>
  </si>
  <si>
    <t>SIN PROGRAMACIÓN EN EL TRIMESTRE</t>
  </si>
  <si>
    <t>SUBSECRETARÍA DE SEGURIDAD</t>
  </si>
  <si>
    <t>OBJETIVO 1 - LINEA ESTRATÉGICA 2</t>
  </si>
  <si>
    <t>Ampliación de la cobertura y la sostenibilidad para la orientación en gestión de medidas correctivas mediante la implementación del portafolio de servicios a la ciudadanía</t>
  </si>
  <si>
    <t>OBJETIVO 1 - LINEA ESTRATÉGICA 3</t>
  </si>
  <si>
    <t>Desarrollo de alianzas estratégicas entre actores institucionales y comunitarios para el fortalecimiento de liderazgos sociales y orientación técnica para la sostenibilidad de iniciativas de convivencia</t>
  </si>
  <si>
    <t>OFICINA DE ANÁLISIS DE INFORMACIÓN</t>
  </si>
  <si>
    <t>OBJETIVO 2 - LINEA ESTATÉGICA 2</t>
  </si>
  <si>
    <t>Diseño, despliegue e implementación de un modelo de intervención territorial para la transformación de entornos problemáticos.</t>
  </si>
  <si>
    <t>OBJETIVO 2 - LINEA ESTATÉGICA 3</t>
  </si>
  <si>
    <t>Fortalecimiento de la gestión comunitaria de la Seguridad y la Convivencia, con el fin de generar espacios donde los ciudadanos colaboren en la identificación de problemas y en la implementación de estrategias</t>
  </si>
  <si>
    <t>OBJETIVO 2 - LINEA ESTATÉGICA 4</t>
  </si>
  <si>
    <t>Desarrollo de un plan integral de mejoramiento de competencias para Gestores de Convivencia y estandarización de procedimientos, como elementos clave para optimizar la gestión de la convivencia y la seguridad en las comunidades.</t>
  </si>
  <si>
    <t>Construcción de un modelo de gobernanza de la seguridad en Bogotá Región que optimice recursos y capacidades para el abordaje conjunto de fenómenos asociados a la seguridad y la convivencia.</t>
  </si>
  <si>
    <t>SUB. SEGURIDAD/ SUB. INVERSIONES</t>
  </si>
  <si>
    <t>SUBSECRETARÍA DE ACCESO A LA JUSTICIA</t>
  </si>
  <si>
    <t>Mejoramiento de la gestión contractual y la capacidad de respuesta frente a las necesidades de dotación y de infraestructura de clientes internos y externos</t>
  </si>
  <si>
    <t>SUBSECRETARÍA DE INVERSIONES Y FORTALECIMIENTO</t>
  </si>
  <si>
    <t>Traslado de las capacidades de las Comisarías de Familia que permitan activar la ruta de atención integral en casos de violencia en el contexto familiar</t>
  </si>
  <si>
    <t>Incorporación de técnicas de analítica de datos, con estándares de ciberseguridad y seguridad de la información por medio del diseño de modelos descriptivos</t>
  </si>
  <si>
    <t>OFICINA CENTRO C4</t>
  </si>
  <si>
    <t>Evolución integral del modelo operacional y de los procesos estratégicos y de apoyo del C4</t>
  </si>
  <si>
    <t>Descentralización de la operación del sistema C4</t>
  </si>
  <si>
    <t>Articulación e integración con las agencias y entidades externas para mejorar la respuesta distrital a la demanda de servicios de los ciudadanos</t>
  </si>
  <si>
    <t>OBJETIVO 4 - LINEA ESTRATÉGICA 5</t>
  </si>
  <si>
    <t>Avance en el cumplimiento de estándares y buenas prácticas de gestión de incidentes para alcanzar un nivel superior y continuar siendo referente regional</t>
  </si>
  <si>
    <t xml:space="preserve"> Implementación y optimización de herramientas tecnológicas para la gestión administrativa y el aprovechamiento del ciclo de vida útil de los bienes de la secretaría dispuestos para la operación de l</t>
  </si>
  <si>
    <t>Fortalecimiento de los procesos y los procedimientos para la definición de requisitos de inversión en capacidades de los organismos de seguridad de la ciudad</t>
  </si>
  <si>
    <t>OBJETIVO 5 - LINEA ESTRATÉGICA 4</t>
  </si>
  <si>
    <t xml:space="preserve">Estructuración e implementación de mecanismos para la articulación de los Fondos de Desarrollo Local que permitan la optimización de recursos presupuestales y el fortalecimiento de capacidades en función de la Convivencia, Seguridad y justicia. </t>
  </si>
  <si>
    <t>OFICINA ASESORA DE PLANEACIÓN</t>
  </si>
  <si>
    <t>OBJETIVO 6- LINEA ESTRATÉGICA 1.</t>
  </si>
  <si>
    <t xml:space="preserve"> Desarrollo e implementación del rediseño de la estructura organizacional para optimizar la planeación de recursos, procesos, talento humano, tecnología y relación con el ciudadano, bajo un modelo de gestión basado en capacidades</t>
  </si>
  <si>
    <t>SIN PROGRAMACIÓN EN EL TRIMESTRE EN EL AÑO</t>
  </si>
  <si>
    <t>SIN RESPONSABLE ASGINADO</t>
  </si>
  <si>
    <t>Fortalecimiento de la gestión contractual, financiera, documental, del talento humano y de las tecnologías y sistemas de información a través de acciones articuladas que aseguren la eficiencia operativa y el alcance de los objetivos estratégicos.</t>
  </si>
  <si>
    <t>SUBSECRETARÍA DE GESTIÓN INSTITUCIONAL</t>
  </si>
  <si>
    <t xml:space="preserve"> Transformación organizacional inteligente y adaptativa, mediante la gestión del conocimiento y la innovación, optimizando procesos con la adopción de prácticas de agilidad organizacional y del MIPG </t>
  </si>
  <si>
    <t>OFICINA ASESORA DE PLANEACIÓN/OCI/OCDI</t>
  </si>
  <si>
    <t xml:space="preserve"> Fortalecimiento de las competencias del talento humano para el logro de los objetivos institucionales, afianzando el sentido de pertenencia, la gestión del cambio y la mejora en la prestación de los servicios de la entidad</t>
  </si>
  <si>
    <t>Contribución a la conservación del medio ambiente y la mitigación del cambio climático mediante la planeación, prevención, intervención y articulación interinstitucional</t>
  </si>
  <si>
    <t>Consolidación de la comunicación interna y externa como herramienta clave para posicionar los servicios y programas de la SDSCJ, implementando estrategias para el posicionamiento institucional y  y fortalecimiento de la imagen corporativa</t>
  </si>
  <si>
    <t>OFICINA ASESORA DE COMUNICACIONES</t>
  </si>
  <si>
    <t>Subsecretaría de Seguridad</t>
  </si>
  <si>
    <t>1. Diseñar e implementar una estrategia  para la estructuración de la Red de Organizaciones Sociales para la Convivencia (El Cuento es Convivir)</t>
  </si>
  <si>
    <t>2. Diseñar e implementar un modelo de relacionamiento con todos los actores de justicia centrado en la gestión de capacidades</t>
  </si>
  <si>
    <t>3. Diseñar e implementar un modelo de atención en Casas de Justicia orientado a resolver las necesidades de justicia de la ciudad en el Sistema Distrital de Justicia</t>
  </si>
  <si>
    <t>2. Implementar un sistema de procesamiento y almacenamiento de video del SVV.</t>
  </si>
  <si>
    <t>3. Formular el plan para incrementar la cobertura del sistema de video vigilancia del C4.​</t>
  </si>
  <si>
    <t xml:space="preserve">4. Formular el proyecto para la implementación de cinco (5) C2 locales y seis (6) centros locales de monitoreo de videovigilancia. </t>
  </si>
  <si>
    <t>5. Desarrollar documento del sistema de gestión para vincular nuevas entidades públicas y/o privadas como agencias o colaboradores que sumen valor al sistema de emergencias, y que describa los requisitos mínimos y condiciones para integrarse con el C4.</t>
  </si>
  <si>
    <t>Se evidenció la existencia de registros de atención consignados en las planillas de citas lo que da cuenta de la pestación de los servicios de salud primaria que se presta a los PPL. No obstante, no se cuenta con claridad respecto a si el total de atenciones reportadas corresponde al número de servicios prestados o al número de personas atendidas.
Es importante recordar que tanto la actividad como el indicador reflejan el número de atenciones y no la cantidad de Personas Privadas de la Libertad (PPL), conforme a lo discutido en mesas técnicas previas a la formulación del indicador.
Adicionalmente, en consideración a la fórmula del indicador, se debe garantizar la inclusión del denominador, dado que actualmente solo se reportan los datos del numerador sin contar con la referencia del denominador (servicios solicitados por las PPL) que permita el cálculo del resultado. Cabe señalar que esta misma situación se presentó en el año 2024 en relación con algunos de los indicadores del POA de la Dirección de la Cárcel.
Se reitera la recomendación de revisar los criterios establecidos en la Guía para la formulación y seguimiento al POA a fin de fortalecer la precisión en la medición del indicador.
En consecuencia, y dado que no se recibieron aclaraciones ni ajustes por parte de la Dirección de la Cárcel Distrital, no es posible calcular el indicador, por lo que la actividad no se considera cumplida.</t>
  </si>
  <si>
    <t>En la elaboración de este Plan se definió un cronograma de ejecución, así como un documento técnico en el que se establecen el alcance y los criterios para su implementación. Actualmente, el plan se encuentra en fase de ejecución, iniciando con un piloto en las localidades de Santa Fe y La Candelaria
Si bien se evidencian dos cronogramas de actividadades y un documento con el marco legal del plan. no se observa un documento del plan propiamente dicho, por tanto la actividad se entiende como no cumplida</t>
  </si>
  <si>
    <r>
      <t xml:space="preserve">Durante el trimestre se alcanzó un 8%  DEL 10% programado, pues de las tres actividades planteadas para se completaron dos (2); la tercera sobre la definición de la estrategia llegó al 2%, pues se tiene el diagnóstico, pero no se terminó la estrategia de fortalecimiento. Se debe completar en el siguiente trimestre. 
</t>
    </r>
    <r>
      <rPr>
        <b/>
        <sz val="11"/>
        <color rgb="FF000000"/>
        <rFont val="Arial"/>
        <family val="2"/>
      </rPr>
      <t xml:space="preserve">1, Elaborar plan de trabajo (cronograma anual)
</t>
    </r>
    <r>
      <rPr>
        <sz val="11"/>
        <color rgb="FF000000"/>
        <rFont val="Arial"/>
        <family val="2"/>
      </rPr>
      <t xml:space="preserve">Se construyó el plan de trabajo con componentes y actividades; así como su  peso porcentual ponderado y  columna de seguimiento. (Anexo No 1 Plan de Trabajo actividad No 3).
</t>
    </r>
    <r>
      <rPr>
        <b/>
        <sz val="11"/>
        <color rgb="FF000000"/>
        <rFont val="Arial"/>
        <family val="2"/>
      </rPr>
      <t xml:space="preserve">2. Definición de estrategia de rediseño de las Unidades Móviles de Justicia.
</t>
    </r>
    <r>
      <rPr>
        <sz val="11"/>
        <color rgb="FF000000"/>
        <rFont val="Arial"/>
        <family val="2"/>
      </rPr>
      <t xml:space="preserve">
Se avanzó en el rediseño de la estrategia de Unidades Móviles de Justicia en la reorganización de los tipos de atención. (Anexo No 2).
</t>
    </r>
    <r>
      <rPr>
        <b/>
        <sz val="11"/>
        <color rgb="FF000000"/>
        <rFont val="Arial"/>
        <family val="2"/>
      </rPr>
      <t xml:space="preserve">3. Definición de estrategia de fortalecimiento a la atención y seguimiento a casos en Casas de Justicia
</t>
    </r>
    <r>
      <rPr>
        <sz val="11"/>
        <color rgb="FF000000"/>
        <rFont val="Arial"/>
        <family val="2"/>
      </rPr>
      <t xml:space="preserve">
Se avanzó en la presentación del diagnóstico y la nueva estrategia de atención en  Casas de Justicia  pero no se definió la estrategia en los detalles, toda vez que por procesos contractuales se priorizó la atención a la ciudadanía en Casas de Justicia, se proyecta la terminación de la activdad en el siguiente trimestre. (Anexo No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</si>
</sst>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0_ ;\-#,##0\ "/>
    <numFmt numFmtId="165" formatCode="0.0%"/>
  </numFmts>
  <fonts count="25" x14ac:knownFonts="1">
    <font>
      <sz val="11"/>
      <color theme="1"/>
      <name val="Calibri"/>
      <family val="2"/>
      <scheme val="minor"/>
    </font>
    <font>
      <sz val="11"/>
      <color theme="1"/>
      <name val="Arial"/>
      <family val="2"/>
    </font>
    <font>
      <sz val="10"/>
      <name val="Arial"/>
      <family val="2"/>
    </font>
    <font>
      <sz val="11"/>
      <color theme="1"/>
      <name val="Calibri"/>
      <family val="2"/>
      <scheme val="minor"/>
    </font>
    <font>
      <sz val="11"/>
      <name val="Arial"/>
      <family val="2"/>
    </font>
    <font>
      <b/>
      <sz val="12"/>
      <name val="Arial"/>
      <family val="2"/>
    </font>
    <font>
      <sz val="18"/>
      <color theme="1"/>
      <name val="Arial"/>
      <family val="2"/>
    </font>
    <font>
      <b/>
      <sz val="14"/>
      <color theme="1"/>
      <name val="Arial"/>
      <family val="2"/>
    </font>
    <font>
      <b/>
      <sz val="18"/>
      <color theme="1"/>
      <name val="Arial"/>
      <family val="2"/>
    </font>
    <font>
      <b/>
      <sz val="18"/>
      <color theme="0"/>
      <name val="Arial"/>
      <family val="2"/>
    </font>
    <font>
      <sz val="12"/>
      <color theme="1"/>
      <name val="Arial"/>
      <family val="2"/>
    </font>
    <font>
      <b/>
      <sz val="11"/>
      <color rgb="FF000000"/>
      <name val="Arial"/>
      <family val="2"/>
    </font>
    <font>
      <b/>
      <sz val="11"/>
      <color rgb="FFFF0000"/>
      <name val="Arial"/>
      <family val="2"/>
    </font>
    <font>
      <sz val="11"/>
      <color rgb="FF000000"/>
      <name val="Arial"/>
      <family val="2"/>
    </font>
    <font>
      <sz val="11"/>
      <color rgb="FFFF0000"/>
      <name val="Arial"/>
      <family val="2"/>
    </font>
    <font>
      <b/>
      <sz val="11"/>
      <name val="Arial"/>
      <family val="2"/>
    </font>
    <font>
      <b/>
      <sz val="9"/>
      <color indexed="81"/>
      <name val="Tahoma"/>
      <family val="2"/>
    </font>
    <font>
      <sz val="9"/>
      <color indexed="81"/>
      <name val="Tahoma"/>
      <family val="2"/>
    </font>
    <font>
      <b/>
      <sz val="11"/>
      <color theme="1"/>
      <name val="Arial"/>
      <family val="2"/>
    </font>
    <font>
      <sz val="11"/>
      <color indexed="8"/>
      <name val="Arial"/>
      <family val="2"/>
    </font>
    <font>
      <sz val="11"/>
      <color rgb="FF000000"/>
      <name val="Arial"/>
      <family val="2"/>
    </font>
    <font>
      <b/>
      <sz val="11"/>
      <color indexed="8"/>
      <name val="Arial"/>
      <family val="2"/>
    </font>
    <font>
      <b/>
      <sz val="10"/>
      <color theme="1"/>
      <name val="Arial"/>
      <family val="2"/>
    </font>
    <font>
      <sz val="10"/>
      <color theme="1"/>
      <name val="Calibri"/>
      <family val="2"/>
      <scheme val="minor"/>
    </font>
    <font>
      <b/>
      <sz val="10"/>
      <color theme="1"/>
      <name val="Calibri"/>
      <family val="2"/>
      <scheme val="minor"/>
    </font>
  </fonts>
  <fills count="1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0"/>
        <bgColor rgb="FFCCFFFF"/>
      </patternFill>
    </fill>
    <fill>
      <patternFill patternType="solid">
        <fgColor theme="0"/>
        <bgColor rgb="FF000000"/>
      </patternFill>
    </fill>
    <fill>
      <patternFill patternType="solid">
        <fgColor theme="7" tint="0.79998168889431442"/>
        <bgColor indexed="64"/>
      </patternFill>
    </fill>
    <fill>
      <patternFill patternType="solid">
        <fgColor theme="4" tint="0.39997558519241921"/>
        <bgColor indexed="64"/>
      </patternFill>
    </fill>
    <fill>
      <patternFill patternType="solid">
        <fgColor rgb="FFFF0000"/>
        <bgColor indexed="64"/>
      </patternFill>
    </fill>
    <fill>
      <patternFill patternType="solid">
        <fgColor theme="2" tint="-0.499984740745262"/>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theme="2" tint="-9.9978637043366805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6">
    <xf numFmtId="0" fontId="0" fillId="0" borderId="0"/>
    <xf numFmtId="0" fontId="2" fillId="0" borderId="0"/>
    <xf numFmtId="9"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cellStyleXfs>
  <cellXfs count="247">
    <xf numFmtId="0" fontId="0" fillId="0" borderId="0" xfId="0"/>
    <xf numFmtId="0" fontId="6" fillId="0" borderId="6" xfId="0" applyFont="1" applyBorder="1" applyAlignment="1">
      <alignment horizontal="right" wrapText="1"/>
    </xf>
    <xf numFmtId="0" fontId="6" fillId="0" borderId="0" xfId="0" applyFont="1" applyAlignment="1">
      <alignment horizontal="right" wrapText="1"/>
    </xf>
    <xf numFmtId="0" fontId="1" fillId="0" borderId="0" xfId="0" applyFont="1" applyProtection="1">
      <protection hidden="1"/>
    </xf>
    <xf numFmtId="0" fontId="8" fillId="0" borderId="4" xfId="0" applyFont="1" applyBorder="1"/>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applyAlignment="1">
      <alignment horizontal="center" vertical="center"/>
    </xf>
    <xf numFmtId="0" fontId="7" fillId="2" borderId="1" xfId="0" applyFont="1" applyFill="1" applyBorder="1" applyAlignment="1">
      <alignment horizontal="center" vertical="center" wrapText="1"/>
    </xf>
    <xf numFmtId="0" fontId="8" fillId="0" borderId="5" xfId="0" applyFont="1" applyBorder="1"/>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9" fontId="13" fillId="3" borderId="1" xfId="0" applyNumberFormat="1" applyFont="1" applyFill="1" applyBorder="1" applyAlignment="1">
      <alignment horizontal="center" vertical="center" wrapText="1"/>
    </xf>
    <xf numFmtId="9" fontId="14" fillId="3" borderId="1" xfId="0" applyNumberFormat="1" applyFont="1" applyFill="1" applyBorder="1" applyAlignment="1">
      <alignment horizontal="center" vertical="center" wrapText="1"/>
    </xf>
    <xf numFmtId="9" fontId="8" fillId="0" borderId="0" xfId="2" applyFont="1" applyAlignment="1">
      <alignment horizontal="center" vertical="center"/>
    </xf>
    <xf numFmtId="9" fontId="8" fillId="0" borderId="5" xfId="2" applyFont="1" applyBorder="1" applyAlignment="1">
      <alignment horizontal="center" vertical="center"/>
    </xf>
    <xf numFmtId="9" fontId="7" fillId="2" borderId="1" xfId="2" applyFont="1" applyFill="1" applyBorder="1" applyAlignment="1">
      <alignment horizontal="center" vertical="center" wrapText="1"/>
    </xf>
    <xf numFmtId="0" fontId="13" fillId="0" borderId="1" xfId="0" applyFont="1" applyBorder="1" applyAlignment="1">
      <alignment horizontal="center" wrapText="1"/>
    </xf>
    <xf numFmtId="9" fontId="11" fillId="4" borderId="1" xfId="2" applyFont="1" applyFill="1" applyBorder="1" applyAlignment="1">
      <alignment horizontal="center" vertical="center" wrapText="1"/>
    </xf>
    <xf numFmtId="0" fontId="4" fillId="0" borderId="1" xfId="0" applyFont="1" applyBorder="1" applyAlignment="1">
      <alignment vertical="center" wrapText="1"/>
    </xf>
    <xf numFmtId="0" fontId="13" fillId="0" borderId="1" xfId="0" applyFont="1" applyBorder="1" applyAlignment="1">
      <alignment vertical="center" wrapText="1"/>
    </xf>
    <xf numFmtId="0" fontId="13" fillId="3" borderId="1" xfId="0" applyFont="1" applyFill="1" applyBorder="1" applyAlignment="1">
      <alignment vertical="center" wrapText="1"/>
    </xf>
    <xf numFmtId="0" fontId="13"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4" fillId="0" borderId="1" xfId="0" applyFont="1" applyBorder="1" applyAlignment="1">
      <alignment horizontal="center" wrapText="1"/>
    </xf>
    <xf numFmtId="0" fontId="4" fillId="3" borderId="1" xfId="0" applyFont="1" applyFill="1" applyBorder="1" applyAlignment="1" applyProtection="1">
      <alignment horizontal="center" vertical="center" wrapText="1"/>
      <protection locked="0"/>
    </xf>
    <xf numFmtId="0" fontId="1" fillId="0" borderId="0" xfId="0" applyFont="1" applyAlignment="1">
      <alignment vertical="center"/>
    </xf>
    <xf numFmtId="0" fontId="4" fillId="6" borderId="1" xfId="0" applyFont="1" applyFill="1" applyBorder="1" applyAlignment="1">
      <alignment horizontal="center" vertical="center" wrapText="1"/>
    </xf>
    <xf numFmtId="0" fontId="15" fillId="0" borderId="1" xfId="0" applyFont="1" applyBorder="1" applyAlignment="1">
      <alignment horizontal="center" vertical="center" wrapText="1" readingOrder="1"/>
    </xf>
    <xf numFmtId="0" fontId="4" fillId="3" borderId="1" xfId="0" applyFont="1" applyFill="1" applyBorder="1" applyAlignment="1">
      <alignment horizontal="center" wrapText="1"/>
    </xf>
    <xf numFmtId="0" fontId="15" fillId="3" borderId="1" xfId="0" applyFont="1" applyFill="1" applyBorder="1" applyAlignment="1">
      <alignment horizontal="center" vertical="center" wrapText="1" readingOrder="1"/>
    </xf>
    <xf numFmtId="9" fontId="11" fillId="3" borderId="1" xfId="2" applyFont="1" applyFill="1" applyBorder="1" applyAlignment="1">
      <alignment horizontal="center" vertical="center" wrapText="1"/>
    </xf>
    <xf numFmtId="0" fontId="11" fillId="0" borderId="1" xfId="0" applyFont="1" applyBorder="1" applyAlignment="1">
      <alignment horizontal="center" vertical="center" wrapText="1" readingOrder="1"/>
    </xf>
    <xf numFmtId="0" fontId="13" fillId="0" borderId="1" xfId="0" applyFont="1" applyBorder="1" applyAlignment="1">
      <alignment horizontal="center" vertical="top" wrapText="1"/>
    </xf>
    <xf numFmtId="0" fontId="1" fillId="0" borderId="0" xfId="0" applyFont="1" applyAlignment="1">
      <alignment vertical="top"/>
    </xf>
    <xf numFmtId="9" fontId="4" fillId="7" borderId="12" xfId="0" applyNumberFormat="1"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9" fontId="11" fillId="0" borderId="1" xfId="0" applyNumberFormat="1" applyFont="1" applyBorder="1" applyAlignment="1">
      <alignment horizontal="center" vertical="center" wrapText="1"/>
    </xf>
    <xf numFmtId="164" fontId="4" fillId="3" borderId="1" xfId="5"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9" fontId="11" fillId="8" borderId="1" xfId="2" applyFont="1" applyFill="1" applyBorder="1" applyAlignment="1">
      <alignment horizontal="center" vertical="center" wrapText="1"/>
    </xf>
    <xf numFmtId="0" fontId="15" fillId="7"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9" fontId="7" fillId="9" borderId="1" xfId="2" applyFont="1" applyFill="1" applyBorder="1" applyAlignment="1">
      <alignment horizontal="center" vertical="center" wrapText="1"/>
    </xf>
    <xf numFmtId="9" fontId="18" fillId="3" borderId="10" xfId="0" applyNumberFormat="1" applyFont="1" applyFill="1" applyBorder="1" applyAlignment="1">
      <alignment horizontal="center" vertical="center" wrapText="1"/>
    </xf>
    <xf numFmtId="9" fontId="1" fillId="0" borderId="7" xfId="2" applyFont="1" applyBorder="1" applyAlignment="1">
      <alignment horizontal="center" vertical="center"/>
    </xf>
    <xf numFmtId="0" fontId="1" fillId="0" borderId="0" xfId="0" applyFont="1" applyAlignment="1" applyProtection="1">
      <alignment horizontal="center"/>
      <protection hidden="1"/>
    </xf>
    <xf numFmtId="0" fontId="1" fillId="0" borderId="0" xfId="0" applyFont="1" applyAlignment="1">
      <alignment horizontal="center"/>
    </xf>
    <xf numFmtId="0" fontId="1" fillId="3" borderId="1" xfId="0" applyFont="1" applyFill="1" applyBorder="1" applyAlignment="1" applyProtection="1">
      <alignment horizontal="center" vertical="center" wrapText="1"/>
      <protection locked="0"/>
    </xf>
    <xf numFmtId="0" fontId="1" fillId="3" borderId="0" xfId="0" applyFont="1" applyFill="1"/>
    <xf numFmtId="0" fontId="13" fillId="3" borderId="1" xfId="0" applyFont="1" applyFill="1" applyBorder="1" applyAlignment="1">
      <alignment horizontal="center" wrapText="1"/>
    </xf>
    <xf numFmtId="9" fontId="1" fillId="3" borderId="1" xfId="2" applyFont="1" applyFill="1" applyBorder="1" applyAlignment="1">
      <alignment horizontal="center" vertical="center"/>
    </xf>
    <xf numFmtId="0" fontId="4"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9" fontId="13" fillId="3" borderId="1" xfId="2" applyFont="1" applyFill="1" applyBorder="1" applyAlignment="1">
      <alignment horizontal="center" vertical="center" wrapText="1"/>
    </xf>
    <xf numFmtId="0" fontId="13" fillId="0" borderId="10" xfId="0" applyFont="1" applyBorder="1" applyAlignment="1">
      <alignment horizontal="center" vertical="center" wrapText="1"/>
    </xf>
    <xf numFmtId="1" fontId="19" fillId="3" borderId="1" xfId="2" applyNumberFormat="1" applyFont="1" applyFill="1" applyBorder="1" applyAlignment="1">
      <alignment horizontal="center" vertical="center" wrapText="1"/>
    </xf>
    <xf numFmtId="1" fontId="21" fillId="3" borderId="1" xfId="2" applyNumberFormat="1" applyFont="1" applyFill="1" applyBorder="1" applyAlignment="1">
      <alignment horizontal="center" vertical="center" wrapText="1"/>
    </xf>
    <xf numFmtId="9" fontId="19" fillId="3" borderId="1" xfId="2" applyFont="1" applyFill="1" applyBorder="1" applyAlignment="1">
      <alignment horizontal="center" vertical="center" wrapText="1"/>
    </xf>
    <xf numFmtId="0" fontId="8" fillId="3" borderId="0" xfId="0" applyFont="1" applyFill="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left" vertical="center"/>
    </xf>
    <xf numFmtId="9" fontId="10" fillId="3" borderId="1" xfId="0" applyNumberFormat="1" applyFont="1" applyFill="1" applyBorder="1" applyAlignment="1">
      <alignment horizontal="center" vertical="center" wrapText="1"/>
    </xf>
    <xf numFmtId="9" fontId="4" fillId="3" borderId="1" xfId="2" applyFont="1" applyFill="1" applyBorder="1" applyAlignment="1">
      <alignment horizontal="center" vertical="center" wrapText="1"/>
    </xf>
    <xf numFmtId="43" fontId="1" fillId="3" borderId="1" xfId="3" applyFont="1" applyFill="1" applyBorder="1" applyAlignment="1">
      <alignment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43" fontId="1" fillId="3" borderId="1" xfId="3" applyFont="1" applyFill="1" applyBorder="1" applyAlignment="1">
      <alignment horizontal="center" vertical="center" wrapText="1"/>
    </xf>
    <xf numFmtId="9" fontId="11" fillId="3" borderId="8" xfId="2" applyFont="1" applyFill="1" applyBorder="1" applyAlignment="1">
      <alignment horizontal="center" vertical="center" wrapText="1"/>
    </xf>
    <xf numFmtId="9" fontId="1" fillId="3" borderId="1" xfId="0" applyNumberFormat="1" applyFont="1" applyFill="1" applyBorder="1" applyAlignment="1" applyProtection="1">
      <alignment horizontal="center" vertical="center" wrapText="1"/>
      <protection locked="0"/>
    </xf>
    <xf numFmtId="9" fontId="4" fillId="3" borderId="1" xfId="0" applyNumberFormat="1" applyFont="1" applyFill="1" applyBorder="1" applyAlignment="1" applyProtection="1">
      <alignment horizontal="center" vertical="center" wrapText="1"/>
      <protection locked="0"/>
    </xf>
    <xf numFmtId="165" fontId="4" fillId="3" borderId="1" xfId="0" applyNumberFormat="1" applyFont="1" applyFill="1" applyBorder="1" applyAlignment="1" applyProtection="1">
      <alignment horizontal="center" vertical="center" wrapText="1"/>
      <protection locked="0"/>
    </xf>
    <xf numFmtId="0" fontId="11" fillId="3" borderId="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3" fillId="3" borderId="8" xfId="0" applyFont="1" applyFill="1" applyBorder="1" applyAlignment="1">
      <alignment horizontal="center" vertical="center" wrapText="1"/>
    </xf>
    <xf numFmtId="10" fontId="4" fillId="3" borderId="1" xfId="0" applyNumberFormat="1" applyFont="1" applyFill="1" applyBorder="1" applyAlignment="1" applyProtection="1">
      <alignment horizontal="center" vertical="center" wrapText="1"/>
      <protection locked="0"/>
    </xf>
    <xf numFmtId="9" fontId="13" fillId="3" borderId="10" xfId="0" applyNumberFormat="1" applyFont="1" applyFill="1" applyBorder="1" applyAlignment="1">
      <alignment horizontal="center" vertical="center" wrapText="1"/>
    </xf>
    <xf numFmtId="9" fontId="18" fillId="3" borderId="1" xfId="0" applyNumberFormat="1" applyFont="1" applyFill="1" applyBorder="1" applyAlignment="1">
      <alignment horizontal="center" vertical="center" wrapText="1"/>
    </xf>
    <xf numFmtId="9" fontId="1" fillId="3" borderId="1" xfId="2" applyFont="1" applyFill="1" applyBorder="1" applyAlignment="1">
      <alignment horizontal="center" vertical="center" wrapText="1"/>
    </xf>
    <xf numFmtId="0" fontId="1" fillId="3" borderId="1" xfId="4" applyNumberFormat="1" applyFont="1" applyFill="1" applyBorder="1" applyAlignment="1">
      <alignment horizontal="center" vertical="center" wrapText="1"/>
    </xf>
    <xf numFmtId="9" fontId="13" fillId="3" borderId="1" xfId="0" applyNumberFormat="1" applyFont="1" applyFill="1" applyBorder="1" applyAlignment="1" applyProtection="1">
      <alignment horizontal="center" vertical="center" wrapText="1"/>
      <protection locked="0"/>
    </xf>
    <xf numFmtId="9" fontId="1" fillId="0" borderId="0" xfId="2" applyFont="1" applyBorder="1" applyAlignment="1">
      <alignment horizontal="center" vertical="center"/>
    </xf>
    <xf numFmtId="9" fontId="1" fillId="0" borderId="0" xfId="2" applyFont="1" applyAlignment="1" applyProtection="1">
      <alignment horizontal="center" vertical="center"/>
      <protection hidden="1"/>
    </xf>
    <xf numFmtId="9" fontId="1" fillId="0" borderId="0" xfId="2" applyFont="1" applyAlignment="1">
      <alignment horizontal="center" vertical="center"/>
    </xf>
    <xf numFmtId="9" fontId="18" fillId="3" borderId="8" xfId="0" applyNumberFormat="1" applyFont="1" applyFill="1" applyBorder="1" applyAlignment="1">
      <alignment horizontal="center" vertical="center" wrapText="1"/>
    </xf>
    <xf numFmtId="9" fontId="18" fillId="0" borderId="1" xfId="0" applyNumberFormat="1" applyFont="1" applyBorder="1" applyAlignment="1">
      <alignment horizontal="center" vertical="center" wrapText="1"/>
    </xf>
    <xf numFmtId="0" fontId="1" fillId="3" borderId="10" xfId="0" applyFont="1" applyFill="1" applyBorder="1" applyAlignment="1">
      <alignment horizontal="center" vertical="center" wrapText="1"/>
    </xf>
    <xf numFmtId="9" fontId="7" fillId="9" borderId="1" xfId="2" applyFont="1" applyFill="1" applyBorder="1" applyAlignment="1">
      <alignment horizontal="left" vertical="center" wrapText="1"/>
    </xf>
    <xf numFmtId="9" fontId="1" fillId="0" borderId="7" xfId="2" applyFont="1" applyBorder="1" applyAlignment="1">
      <alignment horizontal="left" vertical="center"/>
    </xf>
    <xf numFmtId="0" fontId="0" fillId="0" borderId="0" xfId="0" applyAlignment="1">
      <alignment horizontal="left"/>
    </xf>
    <xf numFmtId="0" fontId="22" fillId="2" borderId="15" xfId="0" applyFont="1" applyFill="1" applyBorder="1" applyAlignment="1">
      <alignment vertical="center" wrapText="1"/>
    </xf>
    <xf numFmtId="0" fontId="22" fillId="2" borderId="8" xfId="0" applyFont="1" applyFill="1" applyBorder="1" applyAlignment="1">
      <alignment vertical="center" wrapText="1"/>
    </xf>
    <xf numFmtId="0" fontId="22" fillId="3" borderId="8" xfId="0" applyFont="1" applyFill="1" applyBorder="1" applyAlignment="1">
      <alignment vertical="center" wrapText="1"/>
    </xf>
    <xf numFmtId="9" fontId="22" fillId="9" borderId="1" xfId="2" applyFont="1" applyFill="1" applyBorder="1" applyAlignment="1">
      <alignment horizontal="center" vertical="center" wrapText="1"/>
    </xf>
    <xf numFmtId="0" fontId="22" fillId="3" borderId="1" xfId="0" applyFont="1" applyFill="1" applyBorder="1" applyAlignment="1">
      <alignment horizontal="left" vertical="center" wrapText="1"/>
    </xf>
    <xf numFmtId="0" fontId="23" fillId="0" borderId="0" xfId="0" applyFont="1"/>
    <xf numFmtId="0" fontId="22" fillId="3"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13" fillId="3" borderId="10" xfId="0" applyFont="1" applyFill="1" applyBorder="1" applyAlignment="1">
      <alignment vertical="center" wrapText="1"/>
    </xf>
    <xf numFmtId="0" fontId="13" fillId="0" borderId="9" xfId="0" applyFont="1" applyBorder="1" applyAlignment="1">
      <alignment horizontal="center" vertical="center" wrapText="1"/>
    </xf>
    <xf numFmtId="0" fontId="0" fillId="0" borderId="0" xfId="0" pivotButton="1"/>
    <xf numFmtId="0" fontId="0" fillId="0" borderId="0" xfId="0" applyAlignment="1">
      <alignment vertical="center"/>
    </xf>
    <xf numFmtId="0" fontId="0" fillId="0" borderId="0" xfId="0" applyAlignment="1">
      <alignment horizontal="center" vertical="center" wrapText="1"/>
    </xf>
    <xf numFmtId="9" fontId="0" fillId="0" borderId="0" xfId="2" applyFont="1" applyAlignment="1">
      <alignment horizontal="center" vertical="center" wrapText="1"/>
    </xf>
    <xf numFmtId="0" fontId="0" fillId="0" borderId="0" xfId="0" applyAlignment="1">
      <alignment vertical="top" wrapText="1"/>
    </xf>
    <xf numFmtId="9" fontId="1" fillId="3" borderId="7" xfId="2" applyFont="1" applyFill="1" applyBorder="1" applyAlignment="1">
      <alignment horizontal="center" vertical="center"/>
    </xf>
    <xf numFmtId="9" fontId="1" fillId="3" borderId="11" xfId="2" applyFont="1" applyFill="1" applyBorder="1" applyAlignment="1">
      <alignment horizontal="center" vertical="center"/>
    </xf>
    <xf numFmtId="0" fontId="2" fillId="6" borderId="1" xfId="0" applyFont="1" applyFill="1" applyBorder="1" applyAlignment="1">
      <alignment horizontal="center" vertical="center" wrapText="1"/>
    </xf>
    <xf numFmtId="9" fontId="13" fillId="3" borderId="1" xfId="0" applyNumberFormat="1" applyFont="1" applyFill="1" applyBorder="1" applyAlignment="1">
      <alignment vertical="center" wrapText="1"/>
    </xf>
    <xf numFmtId="0" fontId="1" fillId="3" borderId="10" xfId="0" applyFont="1" applyFill="1" applyBorder="1" applyAlignment="1" applyProtection="1">
      <alignment horizontal="center" vertical="center" wrapText="1"/>
      <protection locked="0"/>
    </xf>
    <xf numFmtId="0" fontId="11" fillId="3" borderId="1" xfId="0" applyFont="1" applyFill="1" applyBorder="1" applyAlignment="1">
      <alignment horizontal="center" vertical="center" wrapText="1" readingOrder="1"/>
    </xf>
    <xf numFmtId="1" fontId="1" fillId="3" borderId="1" xfId="0" applyNumberFormat="1" applyFont="1" applyFill="1" applyBorder="1" applyAlignment="1">
      <alignment horizontal="center" vertical="center" wrapText="1"/>
    </xf>
    <xf numFmtId="9" fontId="0" fillId="12" borderId="0" xfId="2" applyFont="1" applyFill="1" applyAlignment="1">
      <alignment horizontal="center" vertical="center" wrapText="1"/>
    </xf>
    <xf numFmtId="9" fontId="1" fillId="3" borderId="12" xfId="2" applyFont="1" applyFill="1" applyBorder="1" applyAlignment="1">
      <alignment horizontal="center" vertical="center"/>
    </xf>
    <xf numFmtId="9" fontId="7" fillId="0" borderId="12" xfId="2" applyFont="1" applyFill="1" applyBorder="1" applyAlignment="1">
      <alignment horizontal="center" vertical="center" wrapText="1"/>
    </xf>
    <xf numFmtId="9" fontId="1" fillId="0" borderId="12" xfId="2" applyFont="1" applyBorder="1" applyAlignment="1">
      <alignment horizontal="center" vertical="center"/>
    </xf>
    <xf numFmtId="0" fontId="13" fillId="0" borderId="16" xfId="0" applyFont="1" applyBorder="1" applyAlignment="1">
      <alignment vertical="center" wrapText="1"/>
    </xf>
    <xf numFmtId="0" fontId="13" fillId="0" borderId="17" xfId="0" applyFont="1" applyBorder="1" applyAlignment="1">
      <alignment vertical="center" wrapText="1"/>
    </xf>
    <xf numFmtId="0" fontId="20" fillId="5" borderId="17" xfId="0" applyFont="1" applyFill="1" applyBorder="1" applyAlignment="1">
      <alignment vertical="top" wrapText="1"/>
    </xf>
    <xf numFmtId="0" fontId="20" fillId="3" borderId="17" xfId="0" applyFont="1" applyFill="1" applyBorder="1" applyAlignment="1">
      <alignment vertical="top" wrapText="1"/>
    </xf>
    <xf numFmtId="9" fontId="11" fillId="11" borderId="7" xfId="2" applyFont="1" applyFill="1" applyBorder="1" applyAlignment="1">
      <alignment horizontal="center" vertical="center" wrapText="1"/>
    </xf>
    <xf numFmtId="9" fontId="8" fillId="0" borderId="0" xfId="2" applyFont="1" applyBorder="1" applyAlignment="1">
      <alignment horizontal="center" vertical="center"/>
    </xf>
    <xf numFmtId="0" fontId="8" fillId="0" borderId="19" xfId="0" applyFont="1" applyBorder="1"/>
    <xf numFmtId="0" fontId="8" fillId="0" borderId="20" xfId="0" applyFont="1" applyBorder="1"/>
    <xf numFmtId="0" fontId="9" fillId="3" borderId="20" xfId="0" applyFont="1" applyFill="1" applyBorder="1" applyAlignment="1">
      <alignment vertical="center"/>
    </xf>
    <xf numFmtId="0" fontId="9" fillId="3" borderId="20" xfId="1" applyFont="1" applyFill="1" applyBorder="1" applyAlignment="1">
      <alignment vertical="center" wrapText="1"/>
    </xf>
    <xf numFmtId="0" fontId="5" fillId="3" borderId="20" xfId="1" applyFont="1" applyFill="1" applyBorder="1" applyAlignment="1">
      <alignment vertical="center" wrapText="1"/>
    </xf>
    <xf numFmtId="0" fontId="5" fillId="0" borderId="20" xfId="1" applyFont="1" applyBorder="1" applyAlignment="1">
      <alignment horizontal="center" vertical="center" wrapText="1"/>
    </xf>
    <xf numFmtId="9" fontId="5" fillId="0" borderId="20" xfId="2" applyFont="1" applyBorder="1" applyAlignment="1">
      <alignment horizontal="center" vertical="center" wrapText="1"/>
    </xf>
    <xf numFmtId="0" fontId="1" fillId="0" borderId="21" xfId="0" applyFont="1" applyBorder="1"/>
    <xf numFmtId="0" fontId="8" fillId="0" borderId="22" xfId="0" applyFont="1" applyBorder="1"/>
    <xf numFmtId="0" fontId="9" fillId="3" borderId="0" xfId="0" applyFont="1" applyFill="1" applyAlignment="1">
      <alignment vertical="center"/>
    </xf>
    <xf numFmtId="0" fontId="9" fillId="3" borderId="0" xfId="1" applyFont="1" applyFill="1" applyAlignment="1">
      <alignment vertical="center" wrapText="1"/>
    </xf>
    <xf numFmtId="0" fontId="5" fillId="3" borderId="0" xfId="1" applyFont="1" applyFill="1" applyAlignment="1">
      <alignment vertical="center" wrapText="1"/>
    </xf>
    <xf numFmtId="0" fontId="5" fillId="0" borderId="0" xfId="1" applyFont="1" applyAlignment="1">
      <alignment horizontal="center" vertical="center" wrapText="1"/>
    </xf>
    <xf numFmtId="9" fontId="5" fillId="0" borderId="0" xfId="2" applyFont="1" applyBorder="1" applyAlignment="1">
      <alignment horizontal="center" vertical="center" wrapText="1"/>
    </xf>
    <xf numFmtId="0" fontId="1" fillId="0" borderId="23" xfId="0" applyFont="1" applyBorder="1"/>
    <xf numFmtId="0" fontId="8" fillId="0" borderId="24" xfId="0" applyFont="1" applyBorder="1"/>
    <xf numFmtId="0" fontId="8" fillId="0" borderId="25" xfId="0" applyFont="1" applyBorder="1"/>
    <xf numFmtId="0" fontId="9" fillId="3" borderId="25" xfId="0" applyFont="1" applyFill="1" applyBorder="1" applyAlignment="1">
      <alignment vertical="center"/>
    </xf>
    <xf numFmtId="0" fontId="9" fillId="3" borderId="25" xfId="1" applyFont="1" applyFill="1" applyBorder="1" applyAlignment="1">
      <alignment vertical="center" wrapText="1"/>
    </xf>
    <xf numFmtId="0" fontId="5" fillId="3" borderId="25" xfId="1" applyFont="1" applyFill="1" applyBorder="1" applyAlignment="1">
      <alignment vertical="center" wrapText="1"/>
    </xf>
    <xf numFmtId="0" fontId="5" fillId="0" borderId="25" xfId="1" applyFont="1" applyBorder="1" applyAlignment="1">
      <alignment horizontal="center" vertical="center" wrapText="1"/>
    </xf>
    <xf numFmtId="9" fontId="5" fillId="0" borderId="25" xfId="2" applyFont="1" applyBorder="1" applyAlignment="1">
      <alignment horizontal="center" vertical="center" wrapText="1"/>
    </xf>
    <xf numFmtId="0" fontId="1" fillId="0" borderId="26" xfId="0" applyFont="1" applyBorder="1"/>
    <xf numFmtId="9" fontId="7" fillId="2" borderId="10" xfId="2" applyFont="1" applyFill="1" applyBorder="1" applyAlignment="1">
      <alignment horizontal="center" vertical="center" wrapText="1"/>
    </xf>
    <xf numFmtId="9" fontId="7" fillId="2" borderId="18" xfId="2" applyFont="1" applyFill="1" applyBorder="1" applyAlignment="1">
      <alignment horizontal="center" vertical="center" wrapText="1"/>
    </xf>
    <xf numFmtId="9" fontId="7" fillId="2" borderId="7" xfId="2" applyFont="1" applyFill="1" applyBorder="1" applyAlignment="1">
      <alignment horizontal="center" vertical="center" wrapText="1"/>
    </xf>
    <xf numFmtId="9" fontId="11" fillId="11" borderId="12" xfId="2"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1" fillId="0" borderId="16" xfId="0" applyFont="1" applyBorder="1" applyAlignment="1" applyProtection="1">
      <alignment horizontal="left" vertical="top" wrapText="1"/>
      <protection locked="0"/>
    </xf>
    <xf numFmtId="0" fontId="1" fillId="3" borderId="16"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0" borderId="16" xfId="0" applyFont="1" applyBorder="1" applyAlignment="1" applyProtection="1">
      <alignment horizontal="left" vertical="center" wrapText="1"/>
      <protection locked="0"/>
    </xf>
    <xf numFmtId="0" fontId="13" fillId="0" borderId="16" xfId="0" applyFont="1" applyBorder="1" applyAlignment="1" applyProtection="1">
      <alignment horizontal="left" vertical="top" wrapText="1"/>
      <protection locked="0"/>
    </xf>
    <xf numFmtId="0" fontId="13" fillId="0" borderId="16" xfId="0" applyFont="1" applyBorder="1" applyAlignment="1" applyProtection="1">
      <alignment horizontal="center" vertical="center" wrapText="1"/>
      <protection locked="0"/>
    </xf>
    <xf numFmtId="1" fontId="19" fillId="3" borderId="16" xfId="0" applyNumberFormat="1" applyFont="1" applyFill="1" applyBorder="1" applyAlignment="1">
      <alignment horizontal="left" vertical="center" wrapText="1"/>
    </xf>
    <xf numFmtId="0" fontId="1" fillId="0" borderId="16" xfId="0" applyFont="1" applyBorder="1" applyAlignment="1" applyProtection="1">
      <alignment vertical="center" wrapText="1"/>
      <protection locked="0"/>
    </xf>
    <xf numFmtId="0" fontId="1" fillId="0" borderId="16" xfId="0" applyFont="1" applyBorder="1" applyAlignment="1" applyProtection="1">
      <alignment horizontal="left" vertical="center" wrapText="1"/>
      <protection locked="0"/>
    </xf>
    <xf numFmtId="0" fontId="13" fillId="0" borderId="16" xfId="0" applyFont="1" applyBorder="1" applyAlignment="1">
      <alignment vertical="top" wrapText="1"/>
    </xf>
    <xf numFmtId="0" fontId="1" fillId="0" borderId="16" xfId="0" applyFont="1" applyBorder="1"/>
    <xf numFmtId="9" fontId="11" fillId="11" borderId="16" xfId="2" applyFont="1" applyFill="1" applyBorder="1" applyAlignment="1">
      <alignment horizontal="center" vertical="center" wrapText="1"/>
    </xf>
    <xf numFmtId="0" fontId="13" fillId="0" borderId="16" xfId="0" applyFont="1" applyBorder="1" applyAlignment="1" applyProtection="1">
      <alignment horizontal="left" vertical="center" wrapText="1"/>
      <protection locked="0"/>
    </xf>
    <xf numFmtId="0" fontId="13" fillId="0" borderId="16" xfId="0" applyFont="1" applyBorder="1" applyAlignment="1">
      <alignment horizontal="center" vertical="center" wrapText="1"/>
    </xf>
    <xf numFmtId="0" fontId="13" fillId="3" borderId="16" xfId="0" applyFont="1" applyFill="1" applyBorder="1" applyAlignment="1">
      <alignment vertical="center" wrapText="1"/>
    </xf>
    <xf numFmtId="0" fontId="1" fillId="3" borderId="16" xfId="0" applyFont="1" applyFill="1" applyBorder="1" applyAlignment="1" applyProtection="1">
      <alignment horizontal="left" vertical="top" wrapText="1"/>
      <protection locked="0"/>
    </xf>
    <xf numFmtId="0" fontId="13" fillId="0" borderId="17" xfId="0" applyFont="1" applyBorder="1" applyAlignment="1">
      <alignment horizontal="center" vertical="center" wrapText="1"/>
    </xf>
    <xf numFmtId="1" fontId="19" fillId="3" borderId="16" xfId="0" applyNumberFormat="1" applyFont="1" applyFill="1" applyBorder="1" applyAlignment="1">
      <alignment horizontal="center" vertical="center" wrapText="1"/>
    </xf>
    <xf numFmtId="1" fontId="4" fillId="0" borderId="16" xfId="0" applyNumberFormat="1" applyFont="1" applyBorder="1" applyAlignment="1">
      <alignment horizontal="center" vertical="center" wrapText="1"/>
    </xf>
    <xf numFmtId="9" fontId="7" fillId="9" borderId="8" xfId="2" applyFont="1" applyFill="1" applyBorder="1" applyAlignment="1">
      <alignment horizontal="center" vertical="center" wrapText="1"/>
    </xf>
    <xf numFmtId="9" fontId="1" fillId="12" borderId="12" xfId="2" applyFont="1" applyFill="1" applyBorder="1" applyAlignment="1">
      <alignment horizontal="center" vertical="center"/>
    </xf>
    <xf numFmtId="9" fontId="1" fillId="10" borderId="11" xfId="2" applyFont="1" applyFill="1" applyBorder="1" applyAlignment="1">
      <alignment horizontal="center" vertical="center"/>
    </xf>
    <xf numFmtId="9" fontId="1" fillId="12" borderId="7" xfId="2" applyFont="1" applyFill="1" applyBorder="1" applyAlignment="1">
      <alignment horizontal="center" vertical="center"/>
    </xf>
    <xf numFmtId="9" fontId="1" fillId="12" borderId="11" xfId="2" applyFont="1" applyFill="1" applyBorder="1" applyAlignment="1">
      <alignment horizontal="center" vertical="center"/>
    </xf>
    <xf numFmtId="9" fontId="1" fillId="10" borderId="1" xfId="2" applyFont="1" applyFill="1" applyBorder="1" applyAlignment="1">
      <alignment horizontal="center" vertical="center"/>
    </xf>
    <xf numFmtId="9" fontId="1" fillId="14" borderId="1" xfId="2" applyFont="1" applyFill="1" applyBorder="1" applyAlignment="1">
      <alignment horizontal="center" vertical="center"/>
    </xf>
    <xf numFmtId="0" fontId="13" fillId="3" borderId="12" xfId="0" applyFont="1" applyFill="1" applyBorder="1" applyAlignment="1">
      <alignment horizontal="center" wrapText="1"/>
    </xf>
    <xf numFmtId="0" fontId="13" fillId="3" borderId="7" xfId="0" applyFont="1" applyFill="1" applyBorder="1" applyAlignment="1">
      <alignment horizontal="center" wrapText="1"/>
    </xf>
    <xf numFmtId="9" fontId="18" fillId="3" borderId="14" xfId="0" applyNumberFormat="1" applyFont="1" applyFill="1" applyBorder="1" applyAlignment="1">
      <alignment horizontal="center" vertical="center" wrapText="1"/>
    </xf>
    <xf numFmtId="9" fontId="1" fillId="10" borderId="12" xfId="2" applyFont="1" applyFill="1" applyBorder="1" applyAlignment="1">
      <alignment horizontal="center" vertical="center"/>
    </xf>
    <xf numFmtId="9" fontId="1" fillId="12" borderId="29" xfId="2" applyFont="1" applyFill="1" applyBorder="1" applyAlignment="1">
      <alignment horizontal="center" vertical="center"/>
    </xf>
    <xf numFmtId="9" fontId="1" fillId="10" borderId="30" xfId="2" applyFont="1" applyFill="1" applyBorder="1" applyAlignment="1">
      <alignment horizontal="center" vertical="center"/>
    </xf>
    <xf numFmtId="0" fontId="23" fillId="0" borderId="0" xfId="0" applyFont="1" applyAlignment="1">
      <alignment vertical="center"/>
    </xf>
    <xf numFmtId="0" fontId="23" fillId="0" borderId="0" xfId="0" applyFont="1" applyAlignment="1">
      <alignment vertical="top"/>
    </xf>
    <xf numFmtId="0" fontId="23" fillId="0" borderId="0" xfId="0" applyFont="1" applyAlignment="1">
      <alignment horizontal="center" vertical="center" wrapText="1"/>
    </xf>
    <xf numFmtId="9" fontId="23" fillId="0" borderId="0" xfId="2" applyFont="1" applyAlignment="1">
      <alignment horizontal="center" vertical="center" wrapText="1"/>
    </xf>
    <xf numFmtId="0" fontId="23" fillId="0" borderId="12" xfId="0" applyFont="1" applyBorder="1" applyAlignment="1">
      <alignment vertical="center" wrapText="1"/>
    </xf>
    <xf numFmtId="0" fontId="23" fillId="0" borderId="12" xfId="0" applyFont="1" applyBorder="1" applyAlignment="1">
      <alignment vertical="top" wrapText="1"/>
    </xf>
    <xf numFmtId="9" fontId="23" fillId="0" borderId="12" xfId="0" applyNumberFormat="1" applyFont="1" applyBorder="1" applyAlignment="1">
      <alignment horizontal="center" vertical="center" wrapText="1"/>
    </xf>
    <xf numFmtId="0" fontId="23" fillId="0" borderId="12" xfId="0" applyFont="1" applyBorder="1" applyAlignment="1">
      <alignment vertical="center"/>
    </xf>
    <xf numFmtId="9" fontId="23" fillId="12" borderId="12" xfId="2" applyFont="1" applyFill="1" applyBorder="1" applyAlignment="1">
      <alignment horizontal="center" vertical="center" wrapText="1"/>
    </xf>
    <xf numFmtId="9" fontId="23" fillId="13" borderId="12" xfId="2" applyFont="1" applyFill="1" applyBorder="1" applyAlignment="1">
      <alignment horizontal="center" vertical="center" wrapText="1"/>
    </xf>
    <xf numFmtId="9" fontId="23" fillId="10" borderId="12" xfId="2" applyFont="1" applyFill="1" applyBorder="1" applyAlignment="1">
      <alignment horizontal="center" vertical="center" wrapText="1"/>
    </xf>
    <xf numFmtId="9" fontId="23" fillId="4" borderId="12" xfId="2" applyFont="1" applyFill="1" applyBorder="1" applyAlignment="1">
      <alignment horizontal="center" vertical="center" wrapText="1"/>
    </xf>
    <xf numFmtId="0" fontId="23" fillId="0" borderId="12" xfId="0" applyFont="1" applyBorder="1" applyAlignment="1">
      <alignment horizontal="left" vertical="top" wrapText="1"/>
    </xf>
    <xf numFmtId="0" fontId="23" fillId="0" borderId="0" xfId="0" applyFont="1" applyAlignment="1">
      <alignment vertical="top" wrapText="1"/>
    </xf>
    <xf numFmtId="0" fontId="24" fillId="15" borderId="12" xfId="0" applyFont="1" applyFill="1" applyBorder="1" applyAlignment="1">
      <alignment horizontal="center" vertical="center"/>
    </xf>
    <xf numFmtId="0" fontId="24" fillId="15" borderId="12" xfId="0" applyFont="1" applyFill="1" applyBorder="1" applyAlignment="1">
      <alignment horizontal="center" vertical="center" wrapText="1"/>
    </xf>
    <xf numFmtId="9" fontId="24" fillId="15" borderId="12" xfId="2" applyFont="1" applyFill="1" applyBorder="1" applyAlignment="1">
      <alignment horizontal="center" vertical="center" wrapText="1"/>
    </xf>
    <xf numFmtId="9" fontId="1" fillId="0" borderId="12" xfId="2" applyFont="1" applyBorder="1" applyAlignment="1">
      <alignment horizontal="center" vertical="center"/>
    </xf>
    <xf numFmtId="9" fontId="1" fillId="3" borderId="12" xfId="2" applyFont="1" applyFill="1" applyBorder="1" applyAlignment="1">
      <alignment horizontal="center" vertical="center"/>
    </xf>
    <xf numFmtId="9" fontId="1" fillId="13" borderId="12" xfId="2" applyFont="1" applyFill="1" applyBorder="1" applyAlignment="1">
      <alignment horizontal="center" vertical="center"/>
    </xf>
    <xf numFmtId="9" fontId="1" fillId="12" borderId="12" xfId="2" applyFont="1" applyFill="1" applyBorder="1" applyAlignment="1">
      <alignment horizontal="center" vertical="center"/>
    </xf>
    <xf numFmtId="9" fontId="1" fillId="4" borderId="12" xfId="2" applyFont="1" applyFill="1" applyBorder="1" applyAlignment="1">
      <alignment horizontal="center" vertical="center"/>
    </xf>
    <xf numFmtId="0" fontId="7" fillId="2" borderId="28"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5" xfId="0" applyFont="1" applyFill="1" applyBorder="1" applyAlignment="1">
      <alignment horizontal="center" vertical="center"/>
    </xf>
    <xf numFmtId="0" fontId="7" fillId="2" borderId="2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3" borderId="31"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3"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3" borderId="9" xfId="0" applyFont="1" applyFill="1" applyBorder="1" applyAlignment="1">
      <alignment horizontal="center" vertical="center" wrapText="1"/>
    </xf>
    <xf numFmtId="9" fontId="18" fillId="3" borderId="8" xfId="0" applyNumberFormat="1"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0" xfId="0" applyFont="1" applyFill="1" applyBorder="1" applyAlignment="1">
      <alignment horizontal="center" vertical="center" wrapText="1"/>
    </xf>
    <xf numFmtId="9" fontId="1" fillId="3" borderId="8" xfId="0" applyNumberFormat="1"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9" fontId="18" fillId="0" borderId="8" xfId="0" applyNumberFormat="1" applyFont="1" applyBorder="1" applyAlignment="1">
      <alignment horizontal="center" vertical="center" wrapText="1"/>
    </xf>
    <xf numFmtId="9" fontId="18" fillId="0" borderId="9" xfId="0" applyNumberFormat="1" applyFont="1" applyBorder="1" applyAlignment="1">
      <alignment horizontal="center" vertical="center" wrapText="1"/>
    </xf>
    <xf numFmtId="9" fontId="18" fillId="0" borderId="10" xfId="0" applyNumberFormat="1" applyFont="1" applyBorder="1" applyAlignment="1">
      <alignment horizontal="center" vertical="center" wrapText="1"/>
    </xf>
    <xf numFmtId="9" fontId="18" fillId="3" borderId="9" xfId="0" applyNumberFormat="1" applyFont="1" applyFill="1" applyBorder="1" applyAlignment="1">
      <alignment horizontal="center" vertical="center" wrapText="1"/>
    </xf>
    <xf numFmtId="9" fontId="18" fillId="3" borderId="10" xfId="0" applyNumberFormat="1"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9" fontId="18" fillId="0" borderId="1" xfId="0" applyNumberFormat="1" applyFont="1" applyBorder="1" applyAlignment="1">
      <alignment horizontal="center" vertical="center" wrapText="1"/>
    </xf>
    <xf numFmtId="0" fontId="13" fillId="0" borderId="0" xfId="0" applyFont="1" applyAlignment="1">
      <alignment vertical="top" wrapText="1"/>
    </xf>
  </cellXfs>
  <cellStyles count="6">
    <cellStyle name="Millares" xfId="3" builtinId="3"/>
    <cellStyle name="Millares [0]" xfId="4" builtinId="6"/>
    <cellStyle name="Moneda" xfId="5" builtinId="4"/>
    <cellStyle name="Normal" xfId="0" builtinId="0"/>
    <cellStyle name="Normal 3" xfId="1" xr:uid="{00000000-0005-0000-0000-000001000000}"/>
    <cellStyle name="Porcentaje" xfId="2" builtinId="5"/>
  </cellStyles>
  <dxfs count="0"/>
  <tableStyles count="0" defaultTableStyle="TableStyleMedium2" defaultPivotStyle="PivotStyleLight16"/>
  <colors>
    <mruColors>
      <color rgb="FF0070C0"/>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person displayName="Diana Lopez Coronado" id="{75454F92-C9C7-40F7-BCC3-85D9C7951E0D}" userId="S::diana.lopez@scj.gov.co::6adae703-19ca-40da-a3c7-d7c8cfbd823a"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ana Lopez Coronado" refreshedDate="45782.591219212962" createdVersion="8" refreshedVersion="8" minRefreshableVersion="3" recordCount="63" xr:uid="{A888CEE6-DE49-4BB2-814D-B1F56B195B32}">
  <cacheSource type="worksheet">
    <worksheetSource ref="A1:I64" sheet="BASE"/>
  </cacheSource>
  <cacheFields count="9">
    <cacheField name="OBJETIVO ESTRATÉGICO " numFmtId="0">
      <sharedItems longText="1"/>
    </cacheField>
    <cacheField name="LINEA ESTRATÉGICA" numFmtId="0">
      <sharedItems count="18">
        <s v="OBJETIVO 2 - LINEA ESTATÉGICA 1"/>
        <s v="OBJETIVO 2 - LINEA ESTATÉGICA 5"/>
        <s v="OBJETIVO 3 - LINEA ESTATÉGICA 1"/>
        <s v="OBJETIVO 3 - LINEA ESTATÉGICA "/>
        <s v="OBJETIVO 3 - LINEA ESTATÉGICA 2"/>
        <s v="OBJETIVO 3 - LINEA ESTATÉGICA 3"/>
        <s v="OBJETIVO 4 - LINEA ESTRATÉGICA 1"/>
        <s v="OBJETIVO 4 - LINEA ESTRATÉGICA 2"/>
        <s v="OBJETIVO 4 - LINEA ESTRATÉGICA 3"/>
        <s v="OBJETIVO 4 - LINEA ESTRATÉGICA 4"/>
        <s v="OBJETIVO 5 - LINEA ESTRATÉGICA 1"/>
        <s v="OBJETIVO 5 - LINEA ESTRATÉGICA 2"/>
        <s v="OBJETIVO 5 - LINEA ESTRATÉGICA 3"/>
        <s v="OBJETIVO 6 - LINEA ESTRATÉGICA 2"/>
        <s v="OBJETIVO 6 - LINEA ESTRATÉGICA 3"/>
        <s v="OBJETIVO 6 - LINEA ESTRATÉGICA 4"/>
        <s v="OBJETIVO 6 - LINEA ESTRATÉGICA 5"/>
        <s v="OBJETIVO 6 - LINEA ESTRATÉGICA 6"/>
      </sharedItems>
    </cacheField>
    <cacheField name="DESCRIPCION DE LA LINEA" numFmtId="0">
      <sharedItems/>
    </cacheField>
    <cacheField name="META " numFmtId="0">
      <sharedItems containsString="0" containsBlank="1" containsNumber="1" containsInteger="1" minValue="1" maxValue="1"/>
    </cacheField>
    <cacheField name="ACTIVIDAD" numFmtId="0">
      <sharedItems longText="1"/>
    </cacheField>
    <cacheField name="PONDERACION" numFmtId="9">
      <sharedItems containsSemiMixedTypes="0" containsString="0" containsNumber="1" minValue="0.05" maxValue="1"/>
    </cacheField>
    <cacheField name="RESPONSABLE " numFmtId="0">
      <sharedItems/>
    </cacheField>
    <cacheField name="Cumplimiento Trimestral de la línea estratégica" numFmtId="9">
      <sharedItems containsSemiMixedTypes="0" containsString="0" containsNumber="1" minValue="0" maxValue="1"/>
    </cacheField>
    <cacheField name="CUMPLIMIENTO NORMALIZADO" numFmtId="9">
      <sharedItems containsSemiMixedTypes="0" containsString="0" containsNumb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
  <r>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x v="0"/>
    <s v="Elaboración de herramientas de análisis de información y documentos estratégicos que contribuyen a la toma de decisión agiles y oportunas en los procesos misionales bajo una lógica de comprensión integral de territorio"/>
    <n v="1"/>
    <s v="Realizar documentos de análisis en materia de seguridad, convivencia y justicia, que sean insumo para la toma de decisiones."/>
    <n v="0.5"/>
    <s v="Oficina de Análisis de Información y Estudios Estratégicos"/>
    <n v="0.5"/>
    <n v="1"/>
  </r>
  <r>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x v="0"/>
    <s v="_x000a_Elaboración de herramientas de análisis de información y documentos estratégicos que contribuyen a la toma de decisión agiles y oportunas en los procesos misionales bajo una lógica de comprensión integral de territorio"/>
    <m/>
    <s v="Generar un boletin mensual de los principales indicadores de seguridad, convivencia y acceso a la justicia"/>
    <n v="0.2"/>
    <s v="Oficina de Análisis de Información y Estudios Estratégicos"/>
    <n v="0.2"/>
    <n v="1"/>
  </r>
  <r>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x v="0"/>
    <s v="_x000a_Elaboración de herramientas de análisis de información y documentos estratégicos que contribuyen a la toma de decisión agiles y oportunas en los procesos misionales bajo una lógica de comprensión integral de territorio"/>
    <m/>
    <s v="Desarrollar  herramientas de análisis y visualización de datos en materia de seguridad, convivencia y justicia."/>
    <n v="0.3"/>
    <s v="Oficina de Análisis de Información y Estudios Estratégicos"/>
    <n v="0.3"/>
    <n v="1"/>
  </r>
  <r>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x v="1"/>
    <s v="_x000a_Construcción de un modelo de gobernanza de la seguridad en Bogotá Región que optimice recursos y capacidades para el abordaje conjunto de fenómenos asociados a la seguridad y la convivencia."/>
    <m/>
    <s v="Ejecutar el 100% de los recursos requeridos  en el marco de las solicitudes recibidas de los organismos de seguridad en materia de bienestar y reconocimiento, con el cumplimiento de requisitos según la programacion del PAA  "/>
    <n v="0.5"/>
    <s v="Subsecretaría de Inversiones y Fortalecimiento de Capacidades Operativas"/>
    <n v="0.5"/>
    <n v="1"/>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n v="1"/>
    <s v="1. Entregar a la PPL recluida en CDT del Distrito, bienes y servicios destinados para su atención integral."/>
    <n v="0.11"/>
    <s v="Subsecretaría de Acceso a la Justicia"/>
    <n v="0"/>
    <n v="0"/>
  </r>
  <r>
    <s v="OBJETIVO ESTRATÉGICO N°3: Formalizar el sistema distrital de justicia con enfoque restaurativo en Bogotá, que articule los actores públicos, comunitarios y sociales en el marco de una justicia que resuelve, restaura y reintegra.  "/>
    <x v="3"/>
    <s v="1_x000a_Implementación del modelo de gestión carcelaria restaurativo para la Cárcel Distrital, el Centro Especial de Reclusión y Casa Libertad"/>
    <m/>
    <s v="Vincular  adultos pospenados y posegresados al programa casa libertad para la generación de oportunidades de inclusión social y productiva desde la disminución de factores de riesgo frente al delito"/>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m/>
    <s v=" Elaborar trimestralmente un (1) informe sobre la gestión de articulación con las autoridades para el ingreso de casos a los programas y estrategias a cargo de la Dirección."/>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Implementación del modelo de gestión carcelaria restaurativo para la Cárcel Distrital, el Centro Especial de Reclusión y Casa Libertad"/>
    <m/>
    <s v="Elaborar el Modelo de atención para el Programa que acompaña las Sanciones privativas y no privativas de la libertad en el marco del Sistema de Responsabilidad Penal para Adolescentes"/>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Implementación del modelo de gestión carcelaria restaurativo para la Cárcel Distrital, el Centro Especial de Reclusión y Casa Libertad"/>
    <m/>
    <s v="Realizar jornadas de socialización de los programas de la Dirección con los actores y/o autoridades del SRPA"/>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m/>
    <s v="Brindar el servicio de atención en salud primaria (medicina general, odontología general y psicología de primer nivel) a las Personas Privadas de la Libertad de la Cárcel Distrital"/>
    <n v="0.11"/>
    <s v="Subsecretaría de Acceso a la Justicia"/>
    <n v="0"/>
    <n v="0"/>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m/>
    <s v="2Ejecutar requisas dentro de la Cárcel Distrital por parte del Cuerpo de Custodia y Vigilancia para detectar elementos prohibidos dentro de los pabellones"/>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2"/>
    <s v="_x000a_Implementación del modelo de gestión carcelaria restaurativo para la Cárcel Distrital, el Centro Especial de Reclusión y Casa Libertad"/>
    <m/>
    <s v="Brindar el servicio de atención en salud primaria (medicina general, odontología general y psicología de primer nivel) a las Personas Privadas de la Libertad del Centro Especial de Reclusión (CER)._x000a_"/>
    <n v="0.11"/>
    <s v="Subsecretaría de Acceso a la Justicia"/>
    <n v="0.11"/>
    <n v="1"/>
  </r>
  <r>
    <s v="OBJETIVO ESTRATÉGICO N°3: Formalizar el sistema distrital de justicia con enfoque restaurativo en Bogotá, que articule los actores públicos, comunitarios y sociales en el marco de una justicia que resuelve, restaura y reintegra.  "/>
    <x v="4"/>
    <s v="_x000a_Mejoramiento de la gestión contractual y la capacidad de respuesta frente a las necesidades de dotación y de infraestructura de clientes internos y externos"/>
    <n v="1"/>
    <s v="Realizar seguimiento a la correcta ejecucion de  los contratos de obras e interventoría a cargo de la Dirección de Bienes."/>
    <n v="1"/>
    <s v="Subsecretaría de Inversiones y Fortalecimiento de Capacidades Operativas"/>
    <n v="1"/>
    <n v="1"/>
  </r>
  <r>
    <s v="OBJETIVO ESTRATÉGICO N°3: Formalizar el sistema distrital de justicia con enfoque restaurativo en Bogotá, que articule los actores públicos, comunitarios y sociales en el marco de una justicia que resuelve, restaura y reintegra.  "/>
    <x v="5"/>
    <s v="_x000a_Traslado de las capacidades de las Comisarías de Familia que permitan activar la ruta de atención integral en casos de violencia en el contexto familiar"/>
    <n v="1"/>
    <s v="Diseñar e implementar una estrategia  para la estructuración de la Red de Organizaciones Sociales para la Convivencia (El Cuento es Convivir)"/>
    <n v="0.33"/>
    <s v="Subsecretaría de Acceso a la Justicia"/>
    <n v="0.33"/>
    <n v="1"/>
  </r>
  <r>
    <s v="OBJETIVO ESTRATÉGICO N°3: Formalizar el sistema distrital de justicia con enfoque restaurativo en Bogotá, que articule los actores públicos, comunitarios y sociales en el marco de una justicia que resuelve, restaura y reintegra.  "/>
    <x v="5"/>
    <s v="_x000a_Traslado de las capacidades de las Comisarías de Familia que permitan activar la ruta de atención integral en casos de violencia en el contexto familiar"/>
    <m/>
    <s v="Diseñar e implementar un modelo de relacionamiento con todos los actores de justicia centrado en la gestión de capacidades"/>
    <n v="0.33"/>
    <s v="Subsecretaría de Acceso a la Justicia"/>
    <n v="0.33"/>
    <n v="1"/>
  </r>
  <r>
    <s v="OBJETIVO ESTRATÉGICO N°3: Formalizar el sistema distrital de justicia con enfoque restaurativo en Bogotá, que articule los actores públicos, comunitarios y sociales en el marco de una justicia que resuelve, restaura y reintegra.  "/>
    <x v="5"/>
    <s v="_x000a_Traslado de las capacidades de las Comisarías de Familia que permitan activar la ruta de atención integral en casos de violencia en el contexto familiar"/>
    <m/>
    <s v="Diseñar e implementar un modelo de atención en Casas de Justicia orientado a resolver las necesidades de justicia de la ciudad en el Sistema Distrital de Justicia"/>
    <n v="0.34"/>
    <s v="Subsecretaría de Acceso a la Justicia"/>
    <n v="0.20400000000000001"/>
    <n v="0.6"/>
  </r>
  <r>
    <s v="OBJETIVO ESTRATÉGICO N° 4: Fortalecer la estructura y las capacidades del modelo operativo de seguridad y emergencias para optimizar la toma de decisiones, la predicción y la respuesta coordinada, eficiente y eficaz a incidentes en la ciudad de Bogotá"/>
    <x v="6"/>
    <s v="_x000a_Incorporación de técnicas de analítica de datos, con estándares de ciberseguridad y seguridad de la información por medio del diseño de modelos descriptivos"/>
    <n v="1"/>
    <s v=" Formular un plan de analítica de datos para el sistema del Centro de Comando, Control y Computo - C4."/>
    <n v="1"/>
    <s v="Oficina Centro de Comando, Control, comunicaciones y Cómputo-C4"/>
    <n v="0"/>
    <n v="0"/>
  </r>
  <r>
    <s v="OBJETIVO ESTRATÉGICO N° 4: Fortalecer la estructura y las capacidades del modelo operativo de seguridad y emergencias para optimizar la toma de decisiones, la predicción y la respuesta coordinada, eficiente y eficaz a incidentes en la ciudad de Bogotá"/>
    <x v="7"/>
    <s v="_x000a_Evolución integral del modelo operacional y de los procesos estratégicos y de apoyo del C4"/>
    <n v="1"/>
    <s v=" Implementar un sistema de procesamiento y almacenamiento de video del SVV."/>
    <n v="0.5"/>
    <s v="Oficina Centro de Comando, Control, comunicaciones y Cómputo-C4"/>
    <n v="0.5"/>
    <n v="1"/>
  </r>
  <r>
    <s v="OBJETIVO ESTRATÉGICO N° 4: Fortalecer la estructura y las capacidades del modelo operativo de seguridad y emergencias para optimizar la toma de decisiones, la predicción y la respuesta coordinada, eficiente y eficaz a incidentes en la ciudad de Bogotá"/>
    <x v="7"/>
    <s v="_x000a_Evolución integral del modelo operacional y de los procesos estratégicos y de apoyo del C4"/>
    <m/>
    <s v="Formular el plan para incrementar la cobertura del sistema de video vigilancia del C4.​"/>
    <n v="0.5"/>
    <s v="Oficina Centro de Comando, Control, comunicaciones y Cómputo-C4"/>
    <n v="0.5"/>
    <n v="1"/>
  </r>
  <r>
    <s v="OBJETIVO ESTRATÉGICO N° 4: Fortalecer la estructura y las capacidades del modelo operativo de seguridad y emergencias para optimizar la toma de decisiones, la predicción y la respuesta coordinada, eficiente y eficaz a incidentes en la ciudad de Bogotá"/>
    <x v="8"/>
    <s v="_x000a_Descentralización de la operación del sistema C4"/>
    <n v="1"/>
    <s v=" Formular el proyecto para la implementación de cinco (5) C2 locales y seis (6) centros locales de monitoreo de videovigilancia. "/>
    <n v="1"/>
    <s v="Oficina Centro de Comando, Control, comunicaciones y Cómputo-C4"/>
    <n v="1"/>
    <n v="1"/>
  </r>
  <r>
    <s v="OBJETIVO ESTRATÉGICO N° 4: Fortalecer la estructura y las capacidades del modelo operativo de seguridad y emergencias para optimizar la toma de decisiones, la predicción y la respuesta coordinada, eficiente y eficaz a incidentes en la ciudad de Bogotá"/>
    <x v="9"/>
    <s v="_x000a_Articulación e integración con las agencias y entidades externas para mejorar la respuesta distrital a la demanda de servicios de los ciudadanos"/>
    <n v="1"/>
    <s v="Desarrollar documento del sistema de gestión para vincular nuevas entidades públicas y/o privadas como agencias o colaboradores que sumen valor al sistema de emergencias, y que describa los requisitos mínimos y condiciones para integrarse con el C4."/>
    <n v="1"/>
    <s v="Oficina Centro de Comando, Control, comunicaciones y Cómputo-C4"/>
    <n v="1"/>
    <n v="1"/>
  </r>
  <r>
    <s v="OBJETIVO ESTRATÉGICO N° 5: Mejorar la gestión y la eficiencia organizacional, para el fortalecimiento de las capacidades de los organismos de vigilancia policial, funciones militares y otras de apoyo a la seguridad, la convivencia y justicia de Bogotá."/>
    <x v="10"/>
    <s v="_x000a_ Implementación y optimización de herramientas tecnológicas para la gestión administrativa y el aprovechamiento del ciclo de vida útil de los bienes de la secretaría dispuestos para la operación de l"/>
    <n v="1"/>
    <s v="1. Adelantar un plan de trabajo para el desarrollo tecnológico de las herramientas requeridas para la administración de los bienes de la SDSCJ  por la Subsecretaría de Inversiones con la Dirección de tecnologías y sistemas de información.  "/>
    <n v="1"/>
    <s v="Subsecretaría de Inversiones y Fortalecimiento de Capacidades Operativas"/>
    <n v="0"/>
    <n v="0"/>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n v="1"/>
    <s v="1. Elaborar dentro de los plazos establecidos  los estudios previos para el fortalecimento de las capacidades operativas de los organismos de seguridad, Convivencia  y justicia del distrito, de acuerdo con los requerimientos debidamente allegados "/>
    <n v="0.13"/>
    <s v="Subsecretaría de Inversiones y Fortalecimiento de Capacidades Operativas"/>
    <n v="0.13"/>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
    <n v="0.12"/>
    <s v="Subsecretaría de Inversiones y Fortalecimiento de Capacidades Operativas"/>
    <n v="0.12"/>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2. Realizar mesas de seguimiento mensuales al interior de la Dirección de Operaciones, para revisar el avance en los procesos de contratación y de novedades contractuales radicados a la dependencia. "/>
    <n v="0.12"/>
    <s v="Subsecretaría de Inversiones y Fortalecimiento de Capacidades Operativas"/>
    <n v="0.12"/>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3. Realizar un reporte mensual a los Supervisores de los contratos de unidad ejecutara No. 2 con la información de los contratos que requieren liquidación y/o cierre de expediente."/>
    <n v="0.12"/>
    <s v="Subsecretaría de Inversiones y Fortalecimiento de Capacidades Operativas"/>
    <n v="0.12"/>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4. Realizar reporte mensual a las dependencias informando el avance en la radicación de los procesos de contratación, para el cumplimiento del Plan Anual de Adquisiciones. "/>
    <n v="0.13"/>
    <s v="Subsecretaría de Inversiones y Fortalecimiento de Capacidades Operativas"/>
    <n v="0.13"/>
    <n v="1"/>
  </r>
  <r>
    <s v="OBJETIVO ESTRATÉGICO N° 5: Mejorar la gestión y la eficiencia organizacional, para el fortalecimiento de las capacidades de los organismos de vigilancia policial, funciones militares y otras de apoyo a la seguridad, la convivencia y justicia de Bogotá."/>
    <x v="11"/>
    <s v="_x000a_Mejoramiento de la gestión contractual y la capacidad de respuesta frente a las necesidades de dotación y de infraestructura de clientes internos y externos"/>
    <m/>
    <s v="2. Verificar el cumplimiento de los requisitos establecidos en el manual de supervisión e interventoría  a una muestra del 50% de los contratos en ejecución asignados a la Dirección de Bienes diferentes a OPS con el fin de tomar las medidas correctivas  necesarias"/>
    <n v="0.13"/>
    <s v="Subsecretaría de Inversiones y Fortalecimiento de Capacidades Operativas"/>
    <n v="6.8561999999999998E-2"/>
    <n v="0.52739999999999998"/>
  </r>
  <r>
    <s v="OBJETIVO ESTRATÉGICO N° 5: Mejorar la gestión y la eficiencia organizacional, para el fortalecimiento de las capacidades de los organismos de vigilancia policial, funciones militares y otras de apoyo a la seguridad, la convivencia y justicia de Bogotá."/>
    <x v="12"/>
    <s v="_x000a_Fortalecimiento de los procesos y los procedimientos para la definición de requisitos de inversión en capacidades de los organismos de seguridad de la ciudad"/>
    <n v="1"/>
    <s v="2. Realizar  2 jornadas de socialización a los clientes internos y externos frente al diligenciamiento del Requerimiento solicitud bienes y servicios gestionados por la Subsecretaría de Inversiones y Fortalecimiento de Capacidades Operativas F-GCT-1153"/>
    <n v="0.5"/>
    <s v="Subsecretaría de Inversiones y Fortalecimiento de Capacidades Operativas"/>
    <n v="0.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n v="1"/>
    <s v="1. Realizar semestre vencido la publicación del informe de austeridad en el gasto público "/>
    <n v="0.06"/>
    <s v="Subsecretaría de Gestión Institucional"/>
    <n v="0"/>
    <n v="0"/>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2. Realizar seguimiento mensual al plan anual de adquisiciones de la Secretaría Distrital de Seguridad, Convivencia y Justicia, con el objetivo de generar puntos de control y alarmas en la contratación de inversión y funcionamiento de la entidad."/>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3.  Realizar Mesas Técnicas de seguimiento al Plan Anual de Adquisiciones y Ejecución de Proyectos, con el objetivo de generar puntos de control y articular a las dependencias."/>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2. Gestionar los requerimientos tecnológicos recibidos de las dependencias a través de mesa de servicio de TI, conforme al procedimiento definido para esto."/>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3. Mantener la disponibilidad de las soluciones tecnológicas de la Entidad a cargo de la DTSI, con el apoyo de herramientas de monitoreo para permitir que la información y los servicios se mantengan operativos cuando seán requeridos por los procesos de la Entidad. "/>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1. Realizar capacitaciones a contratistas y supervisores sobre cargue de documentos en el SECOP II y supervisión e interventoría. "/>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2. Socializar mediante comunicación las líneas contractuales señalando la aplicación del manual de contratación y el manual de supervisión e interventoría, así como la guía de supervisión. "/>
    <n v="0.05"/>
    <s v="Subsecretaría de Gestión Institucional"/>
    <n v="0.0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4.Responder  oportunamente las acciones judiciales y extrajudiciales  notificadas en la Secretaría Distrital de Seguridad, Convivencia y Justicia"/>
    <n v="0.05"/>
    <s v="Subsecretaría de Gestión Institucional"/>
    <n v="0.0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6. Impulsar oportunamente los procesos disciplinarios en etapa de juzgamiento"/>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s v="_x000a_Fortalecimiento de la gestión contractual, financiera, documental, del talento humano y de las tecnologías y sistemas de información a través de acciones articuladas que aseguren la eficiencia operat"/>
    <m/>
    <s v="1. Alertamiento a las áreas a través del seguimiento a la ejecución presupuestal del rubro de funcionamiento, servicios personales y bienes y servicios."/>
    <n v="0.06"/>
    <s v="Subsecretaría de Gestión Institucional"/>
    <n v="0.06"/>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n v="1"/>
    <s v="1. Desarrollar e implementar planes de gerencia en los componentes de inversión."/>
    <n v="0.08"/>
    <s v="Oficina Asesora de Planeación"/>
    <n v="0"/>
    <n v="0"/>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3. Realizar el envío del 100% de los reportes solicitados, sobre los productos de la SDSCJ en los Planes de Acción respecto a las Políticas Públicas Distritales."/>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4. Realizar el reporte semestral de la Política pública distital de Seguridad Convivencia y Justicia  PPDSCJ y Construción de Paz y Reconciliación CPR"/>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5. Consolidar trimestralmente el reporte del PISCCJ"/>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6. Completar la actualización del 100 %  de los documentos del SGC."/>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7.Ejecutar cronograma plan de sostenibilidad MIPG"/>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8. Implementar el plan de continuidad del negocio  en la SDSCJ"/>
    <n v="0.08"/>
    <s v="Oficina Asesora de Planeación"/>
    <n v="0.08"/>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9. Monitorear trimestralmente el plan de ejecución anual del PTEP"/>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12. Ejecutar Plan de trabajo para Optimizar la administración del Sistema del Cuidado y Servicios Sociales. PSCSS"/>
    <n v="7.0000000000000007E-2"/>
    <s v="Oficina Asesora de Planeación"/>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1. Ejecutar el Plan Anual de Auditoría aprobado para la vigencia en términos de oportunidad y calidad, fortaleciendo así el Sistema de Control Interno de la entidad."/>
    <n v="7.0000000000000007E-2"/>
    <s v="Oficina de Control Interno"/>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s v="_x000a_ Transformación organizacional inteligente y adaptativa, mediante la gestión del conocimiento y la innovación, optimizando procesos con la adopción de prácticas de agilidad organizacional y del MIPG "/>
    <m/>
    <s v="_x000a_2. Impulsar  los procesos disciplinarios que se encuentren activos en la OCDI."/>
    <n v="7.0000000000000007E-2"/>
    <s v="Oficina de Control Disciplinario Interno"/>
    <n v="7.0000000000000007E-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n v="1"/>
    <s v="1. Ejecutar y hacer segimiento  al Plan Estratégico de Talento Humano."/>
    <n v="0.12"/>
    <s v="Subsecretaría de Gestión Institucional"/>
    <n v="0.12"/>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2. Realizar reportes de seguimiento de las actividades orientadas al cumplimiento de las políticas distritales transversales a la Dirección de Gestión Humana."/>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3. Realizar la ejecución y seguimiento al Plan Institucional de Capacitación, basado en las necesidades identificadas en cada una de las áreas_x000a_"/>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4. Ejecutar y hacer seguimiento al Plan Anual de Vacantes"/>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5.Ejecutar y hacer seguimiento al Plan de Previsión de necesidades_x000a_​"/>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6. Ejecutar y hacer seguimiento del Plan de Bienestar e Incentivos Institucionales "/>
    <n v="0.11"/>
    <s v="Subsecretaría de Gestión Institucional"/>
    <n v="7.3333333333333348E-2"/>
    <n v="0.66666666666666674"/>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7. Ejecutar y hacer seguimiento al Plan de Trabajo Anual en Seguridad y Salud en el Trabajo"/>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s v="_x000a_ Fortalecimiento de las competencias del talento humano para el logro de los objetivos institucionales, afianzando el sentido de pertenencia, la gestión del cambio y la mejora en la prestación de los"/>
    <m/>
    <s v="2. Realizar el seguimiento a la actualización de los instrumentos archivísticos de la SCJ"/>
    <n v="0.11"/>
    <s v="Subsecretaría de Gestión Institucional"/>
    <n v="0.1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6"/>
    <s v="_x000a_Contribución a la conservación del medio ambiente y la mitigación del cambio climático mediante la planeación, prevención, intervención y articulación interinstitucional"/>
    <m/>
    <s v="11. Realizar el reporte de los requerimientos formulados por los entes de control, en cumplimiento de la normatividad ambiental vigente."/>
    <n v="0.5"/>
    <s v="Oficinas Despacho"/>
    <n v="0.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s v="_x000a_Consolidación de la comunicación interna y externa como herramienta clave para posicionar los servicios y programas de la SDSCJ, implementando estrategias para el posicionamiento institucional y fort"/>
    <n v="1"/>
    <s v="1. Diseñar e implementar cinco (5) campañas estratégicas de comunicación externa."/>
    <n v="0.25"/>
    <s v="Oficina Asesora de Comunicaciones"/>
    <n v="0.2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s v="_x000a_Consolidación de la comunicación interna y externa como herramienta clave para posicionar los servicios y programas de la SDSCJ, implementando estrategias para el posicionamiento institucional y fort"/>
    <m/>
    <s v="2. Diseñar e implementar cuatro (4) campañas estrategicas de comunicación interna."/>
    <n v="0.25"/>
    <s v="Oficina Asesora de Comunicaciones"/>
    <n v="0.2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s v="_x000a_Consolidación de la comunicación interna y externa como herramienta clave para posicionar los servicios y programas de la SDSCJ, implementando estrategias para el posicionamiento institucional y fort"/>
    <m/>
    <s v="3. Aumentar el 32% del total de seguidores en las redes sociales de la entidad frente a la vigencia anterior"/>
    <n v="0.25"/>
    <s v="Oficina Asesora de Comunicaciones"/>
    <n v="0.25"/>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s v="_x000a_Consolidación de la comunicación interna y externa como herramienta clave para posicionar los servicios y programas de la SDSCJ, implementando estrategias para el posicionamiento institucional y fort"/>
    <m/>
    <s v="4. Entregar el 95% de los productos de comunicación internos y externos, solicitados a la OAC, a través del formato 571."/>
    <n v="0.25"/>
    <s v="Oficina Asesora de Comunicaciones"/>
    <n v="0.25"/>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352F954-6FD5-4FCB-A96F-0AB164BCCBB6}" name="TablaDinámica1" cacheId="3" applyNumberFormats="0" applyBorderFormats="0" applyFontFormats="0" applyPatternFormats="0" applyAlignmentFormats="0" applyWidthHeightFormats="1" dataCaption="Valores" updatedVersion="8" minRefreshableVersion="3" useAutoFormatting="1" itemPrintTitles="1" createdVersion="8" indent="0" multipleFieldFilters="0">
  <location ref="A3:B22" firstHeaderRow="1" firstDataRow="1" firstDataCol="1"/>
  <pivotFields count="9">
    <pivotField showAll="0"/>
    <pivotField axis="axisRow" dataField="1" showAll="0">
      <items count="19">
        <item x="0"/>
        <item x="1"/>
        <item x="3"/>
        <item x="2"/>
        <item x="4"/>
        <item x="5"/>
        <item x="6"/>
        <item x="7"/>
        <item x="8"/>
        <item x="9"/>
        <item x="10"/>
        <item x="11"/>
        <item x="12"/>
        <item x="13"/>
        <item x="14"/>
        <item x="15"/>
        <item x="16"/>
        <item x="17"/>
        <item t="default"/>
      </items>
    </pivotField>
    <pivotField showAll="0"/>
    <pivotField showAll="0"/>
    <pivotField showAll="0"/>
    <pivotField numFmtId="9" showAll="0"/>
    <pivotField showAll="0"/>
    <pivotField numFmtId="9" showAll="0"/>
    <pivotField numFmtId="9" showAll="0"/>
  </pivotFields>
  <rowFields count="1">
    <field x="1"/>
  </rowFields>
  <rowItems count="19">
    <i>
      <x/>
    </i>
    <i>
      <x v="1"/>
    </i>
    <i>
      <x v="2"/>
    </i>
    <i>
      <x v="3"/>
    </i>
    <i>
      <x v="4"/>
    </i>
    <i>
      <x v="5"/>
    </i>
    <i>
      <x v="6"/>
    </i>
    <i>
      <x v="7"/>
    </i>
    <i>
      <x v="8"/>
    </i>
    <i>
      <x v="9"/>
    </i>
    <i>
      <x v="10"/>
    </i>
    <i>
      <x v="11"/>
    </i>
    <i>
      <x v="12"/>
    </i>
    <i>
      <x v="13"/>
    </i>
    <i>
      <x v="14"/>
    </i>
    <i>
      <x v="15"/>
    </i>
    <i>
      <x v="16"/>
    </i>
    <i>
      <x v="17"/>
    </i>
    <i t="grand">
      <x/>
    </i>
  </rowItems>
  <colItems count="1">
    <i/>
  </colItems>
  <dataFields count="1">
    <dataField name="Cuenta de LINEA ESTRATÉGICA"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8" dT="2025-03-17T15:10:20.35" personId="{75454F92-C9C7-40F7-BCC3-85D9C7951E0D}" id="{4889E07B-D12B-4EBD-93E1-9DE22C1DFA2D}">
    <text>Toda la linea depende de la Dirección de Acción a la Justicia.</text>
  </threadedComment>
  <threadedComment ref="C60" dT="2025-03-17T15:17:28.19" personId="{75454F92-C9C7-40F7-BCC3-85D9C7951E0D}" id="{BA9F80EE-9725-4AD2-9EC5-E46CA0F0E06C}">
    <text>Todas las direcciones de la Subse aportan a esa linea</text>
  </threadedComment>
</ThreadedComments>
</file>

<file path=xl/threadedComments/threadedComment2.xml><?xml version="1.0" encoding="utf-8"?>
<ThreadedComments xmlns="http://schemas.microsoft.com/office/spreadsheetml/2018/threadedcomments" xmlns:x="http://schemas.openxmlformats.org/spreadsheetml/2006/main">
  <threadedComment ref="D15" dT="2025-03-17T15:10:20.35" personId="{75454F92-C9C7-40F7-BCC3-85D9C7951E0D}" id="{CFAA8FB4-BA13-471F-810B-8A02D16435A2}">
    <text>Toda la linea depende de la Dirección de Acción a la Justicia.</text>
  </threadedComment>
  <threadedComment ref="D31" dT="2025-03-17T15:17:28.19" personId="{75454F92-C9C7-40F7-BCC3-85D9C7951E0D}" id="{9B22AF2D-BC96-4950-9B2C-CBAD97A0C449}">
    <text>Todas las direcciones de la Subse aportan a esa linea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13"/>
  <sheetViews>
    <sheetView showGridLines="0" tabSelected="1" view="pageBreakPreview" zoomScale="55" zoomScaleNormal="46" zoomScaleSheetLayoutView="55" workbookViewId="0">
      <pane ySplit="12" topLeftCell="A13" activePane="bottomLeft" state="frozen"/>
      <selection activeCell="A5" sqref="A5"/>
      <selection pane="bottomLeft" activeCell="C13" sqref="C13"/>
    </sheetView>
  </sheetViews>
  <sheetFormatPr baseColWidth="10" defaultColWidth="14.85546875" defaultRowHeight="14.25" x14ac:dyDescent="0.2"/>
  <cols>
    <col min="1" max="1" width="44.28515625" style="5" customWidth="1"/>
    <col min="2" max="2" width="38.5703125" style="5" customWidth="1"/>
    <col min="3" max="5" width="42.85546875" style="5" customWidth="1"/>
    <col min="6" max="6" width="39.42578125" style="5" customWidth="1"/>
    <col min="7" max="7" width="37.140625" style="5" customWidth="1"/>
    <col min="8" max="8" width="42" style="5" customWidth="1"/>
    <col min="9" max="9" width="28.28515625" style="5" customWidth="1"/>
    <col min="10" max="10" width="26.28515625" style="5" customWidth="1"/>
    <col min="11" max="16" width="30" style="5" customWidth="1"/>
    <col min="17" max="17" width="28.42578125" style="57" customWidth="1"/>
    <col min="18" max="18" width="24.42578125" style="93" customWidth="1"/>
    <col min="19" max="19" width="32.28515625" style="93" customWidth="1"/>
    <col min="20" max="20" width="77.42578125" style="5" customWidth="1"/>
    <col min="21" max="21" width="29.7109375" style="5" customWidth="1"/>
    <col min="22" max="16384" width="14.85546875" style="5"/>
  </cols>
  <sheetData>
    <row r="1" spans="1:21" s="3" customFormat="1" ht="21" hidden="1" customHeight="1" x14ac:dyDescent="0.2">
      <c r="A1" s="3" t="s">
        <v>0</v>
      </c>
      <c r="C1" s="3" t="s">
        <v>1</v>
      </c>
      <c r="Q1" s="56"/>
      <c r="R1" s="92"/>
      <c r="S1" s="92"/>
    </row>
    <row r="2" spans="1:21" s="3" customFormat="1" hidden="1" x14ac:dyDescent="0.2">
      <c r="A2" s="3" t="s">
        <v>2</v>
      </c>
      <c r="C2" s="3" t="s">
        <v>3</v>
      </c>
      <c r="Q2" s="56"/>
      <c r="R2" s="92"/>
      <c r="S2" s="92"/>
    </row>
    <row r="3" spans="1:21" s="3" customFormat="1" hidden="1" x14ac:dyDescent="0.2">
      <c r="A3" s="3" t="s">
        <v>4</v>
      </c>
      <c r="C3" s="3" t="s">
        <v>5</v>
      </c>
      <c r="Q3" s="56"/>
      <c r="R3" s="92"/>
      <c r="S3" s="92"/>
    </row>
    <row r="4" spans="1:21" s="3" customFormat="1" ht="29.25" hidden="1" customHeight="1" x14ac:dyDescent="0.2">
      <c r="A4" s="3" t="s">
        <v>6</v>
      </c>
      <c r="C4" s="3" t="s">
        <v>7</v>
      </c>
      <c r="Q4" s="56"/>
      <c r="R4" s="92"/>
      <c r="S4" s="92"/>
    </row>
    <row r="5" spans="1:21" ht="151.5" customHeight="1" x14ac:dyDescent="0.35">
      <c r="A5" s="4"/>
      <c r="B5" s="10"/>
      <c r="C5" s="223" t="s">
        <v>8</v>
      </c>
      <c r="D5" s="223"/>
      <c r="E5" s="223"/>
      <c r="F5" s="223"/>
      <c r="G5" s="223"/>
      <c r="H5" s="223"/>
      <c r="I5" s="223"/>
      <c r="J5" s="223"/>
      <c r="K5" s="223"/>
      <c r="L5" s="223"/>
      <c r="M5" s="223"/>
      <c r="N5" s="223"/>
      <c r="O5" s="223"/>
      <c r="P5" s="223"/>
      <c r="Q5" s="8"/>
      <c r="R5" s="19"/>
      <c r="S5" s="19"/>
      <c r="T5" s="1" t="s">
        <v>9</v>
      </c>
      <c r="U5" s="92"/>
    </row>
    <row r="6" spans="1:21" ht="16.5" customHeight="1" x14ac:dyDescent="0.35">
      <c r="A6" s="6"/>
      <c r="B6" s="6"/>
      <c r="C6" s="69"/>
      <c r="D6" s="69"/>
      <c r="E6" s="69"/>
      <c r="F6" s="69"/>
      <c r="G6" s="69"/>
      <c r="H6" s="69"/>
      <c r="I6" s="69"/>
      <c r="J6" s="69"/>
      <c r="K6" s="69"/>
      <c r="L6" s="69"/>
      <c r="M6" s="69"/>
      <c r="N6" s="69"/>
      <c r="O6" s="69"/>
      <c r="P6" s="69"/>
      <c r="Q6" s="7"/>
      <c r="R6" s="18"/>
      <c r="S6" s="18"/>
      <c r="T6" s="2"/>
      <c r="U6" s="92"/>
    </row>
    <row r="7" spans="1:21" ht="16.5" customHeight="1" x14ac:dyDescent="0.35">
      <c r="A7" s="136"/>
      <c r="B7" s="137"/>
      <c r="C7" s="138"/>
      <c r="D7" s="138"/>
      <c r="E7" s="138"/>
      <c r="F7" s="138"/>
      <c r="G7" s="138"/>
      <c r="H7" s="138"/>
      <c r="I7" s="138"/>
      <c r="J7" s="138"/>
      <c r="K7" s="139"/>
      <c r="L7" s="139"/>
      <c r="M7" s="139"/>
      <c r="N7" s="139"/>
      <c r="O7" s="139"/>
      <c r="P7" s="140"/>
      <c r="Q7" s="141"/>
      <c r="R7" s="142"/>
      <c r="S7" s="142"/>
      <c r="T7" s="143"/>
      <c r="U7" s="92"/>
    </row>
    <row r="8" spans="1:21" ht="25.5" customHeight="1" x14ac:dyDescent="0.35">
      <c r="A8" s="144" t="s">
        <v>10</v>
      </c>
      <c r="B8" s="6"/>
      <c r="C8" s="226" t="s">
        <v>11</v>
      </c>
      <c r="D8" s="227"/>
      <c r="E8" s="227"/>
      <c r="F8" s="228"/>
      <c r="G8" s="145"/>
      <c r="H8" s="145"/>
      <c r="I8" s="145"/>
      <c r="J8" s="145"/>
      <c r="K8" s="146"/>
      <c r="L8" s="146"/>
      <c r="M8" s="146"/>
      <c r="N8" s="146"/>
      <c r="O8" s="146"/>
      <c r="P8" s="147"/>
      <c r="Q8" s="148"/>
      <c r="R8" s="149"/>
      <c r="S8" s="149"/>
      <c r="T8" s="150"/>
      <c r="U8" s="92"/>
    </row>
    <row r="9" spans="1:21" ht="15" customHeight="1" x14ac:dyDescent="0.35">
      <c r="A9" s="151"/>
      <c r="B9" s="152"/>
      <c r="C9" s="153"/>
      <c r="D9" s="153"/>
      <c r="E9" s="153"/>
      <c r="F9" s="153"/>
      <c r="G9" s="153"/>
      <c r="H9" s="153"/>
      <c r="I9" s="153"/>
      <c r="J9" s="153"/>
      <c r="K9" s="154"/>
      <c r="L9" s="154"/>
      <c r="M9" s="154"/>
      <c r="N9" s="154"/>
      <c r="O9" s="154"/>
      <c r="P9" s="155"/>
      <c r="Q9" s="156"/>
      <c r="R9" s="157"/>
      <c r="S9" s="157"/>
      <c r="T9" s="158"/>
      <c r="U9" s="135"/>
    </row>
    <row r="10" spans="1:21" ht="30.75" customHeight="1" x14ac:dyDescent="0.2">
      <c r="A10" s="224" t="s">
        <v>12</v>
      </c>
      <c r="B10" s="229" t="s">
        <v>13</v>
      </c>
      <c r="C10" s="221" t="s">
        <v>14</v>
      </c>
      <c r="D10" s="231" t="s">
        <v>15</v>
      </c>
      <c r="E10" s="231" t="s">
        <v>16</v>
      </c>
      <c r="F10" s="221" t="s">
        <v>17</v>
      </c>
      <c r="G10" s="221" t="s">
        <v>18</v>
      </c>
      <c r="H10" s="221" t="s">
        <v>19</v>
      </c>
      <c r="I10" s="221" t="s">
        <v>20</v>
      </c>
      <c r="J10" s="221" t="s">
        <v>21</v>
      </c>
      <c r="K10" s="221" t="s">
        <v>22</v>
      </c>
      <c r="L10" s="221"/>
      <c r="M10" s="221"/>
      <c r="N10" s="221"/>
      <c r="O10" s="221"/>
      <c r="P10" s="221"/>
      <c r="Q10" s="107"/>
      <c r="R10" s="159"/>
      <c r="S10" s="160"/>
      <c r="T10" s="219" t="s">
        <v>23</v>
      </c>
      <c r="U10" s="18"/>
    </row>
    <row r="11" spans="1:21" ht="45" customHeight="1" x14ac:dyDescent="0.2">
      <c r="A11" s="225"/>
      <c r="B11" s="229"/>
      <c r="C11" s="222"/>
      <c r="D11" s="231"/>
      <c r="E11" s="231"/>
      <c r="F11" s="222"/>
      <c r="G11" s="222"/>
      <c r="H11" s="222"/>
      <c r="I11" s="222"/>
      <c r="J11" s="222"/>
      <c r="K11" s="222"/>
      <c r="L11" s="222"/>
      <c r="M11" s="222"/>
      <c r="N11" s="222"/>
      <c r="O11" s="222"/>
      <c r="P11" s="222"/>
      <c r="Q11" s="9"/>
      <c r="R11" s="20"/>
      <c r="S11" s="161"/>
      <c r="T11" s="220"/>
      <c r="U11" s="70"/>
    </row>
    <row r="12" spans="1:21" ht="75" customHeight="1" x14ac:dyDescent="0.2">
      <c r="A12" s="225"/>
      <c r="B12" s="230"/>
      <c r="C12" s="222"/>
      <c r="D12" s="221"/>
      <c r="E12" s="221"/>
      <c r="F12" s="222"/>
      <c r="G12" s="222"/>
      <c r="H12" s="222"/>
      <c r="I12" s="222"/>
      <c r="J12" s="222"/>
      <c r="K12" s="70" t="s">
        <v>24</v>
      </c>
      <c r="L12" s="70" t="s">
        <v>25</v>
      </c>
      <c r="M12" s="70" t="s">
        <v>26</v>
      </c>
      <c r="N12" s="70" t="s">
        <v>27</v>
      </c>
      <c r="O12" s="70" t="s">
        <v>28</v>
      </c>
      <c r="P12" s="71" t="s">
        <v>29</v>
      </c>
      <c r="Q12" s="52" t="s">
        <v>30</v>
      </c>
      <c r="R12" s="53" t="s">
        <v>31</v>
      </c>
      <c r="S12" s="184" t="s">
        <v>32</v>
      </c>
      <c r="T12" s="220"/>
      <c r="U12" s="108" t="s">
        <v>33</v>
      </c>
    </row>
    <row r="13" spans="1:21" ht="149.25" customHeight="1" x14ac:dyDescent="0.2">
      <c r="A13" s="13" t="s">
        <v>34</v>
      </c>
      <c r="B13" s="13" t="s">
        <v>35</v>
      </c>
      <c r="C13" s="72">
        <v>1</v>
      </c>
      <c r="D13" s="12" t="s">
        <v>36</v>
      </c>
      <c r="E13" s="40">
        <v>1</v>
      </c>
      <c r="F13" s="14" t="s">
        <v>37</v>
      </c>
      <c r="G13" s="31" t="s">
        <v>38</v>
      </c>
      <c r="H13" s="28" t="s">
        <v>39</v>
      </c>
      <c r="I13" s="28" t="s">
        <v>40</v>
      </c>
      <c r="J13" s="73" t="s">
        <v>526</v>
      </c>
      <c r="K13" s="28">
        <v>300</v>
      </c>
      <c r="L13" s="74">
        <v>0</v>
      </c>
      <c r="M13" s="28">
        <v>100</v>
      </c>
      <c r="N13" s="28">
        <v>200</v>
      </c>
      <c r="O13" s="28">
        <v>300</v>
      </c>
      <c r="P13" s="75">
        <v>17</v>
      </c>
      <c r="Q13" s="61" t="s">
        <v>42</v>
      </c>
      <c r="R13" s="119" t="s">
        <v>42</v>
      </c>
      <c r="S13" s="127" t="s">
        <v>42</v>
      </c>
      <c r="T13" s="130" t="s">
        <v>43</v>
      </c>
      <c r="U13" s="127" t="s">
        <v>42</v>
      </c>
    </row>
    <row r="14" spans="1:21" s="35" customFormat="1" ht="134.25" customHeight="1" x14ac:dyDescent="0.25">
      <c r="A14" s="13" t="s">
        <v>34</v>
      </c>
      <c r="B14" s="13" t="s">
        <v>44</v>
      </c>
      <c r="C14" s="72">
        <v>1</v>
      </c>
      <c r="D14" s="12" t="s">
        <v>45</v>
      </c>
      <c r="E14" s="40">
        <v>1</v>
      </c>
      <c r="F14" s="14" t="s">
        <v>46</v>
      </c>
      <c r="G14" s="31" t="s">
        <v>38</v>
      </c>
      <c r="H14" s="28" t="s">
        <v>47</v>
      </c>
      <c r="I14" s="28" t="s">
        <v>40</v>
      </c>
      <c r="J14" s="73" t="s">
        <v>526</v>
      </c>
      <c r="K14" s="28">
        <v>23</v>
      </c>
      <c r="L14" s="74">
        <v>0</v>
      </c>
      <c r="M14" s="28">
        <v>10</v>
      </c>
      <c r="N14" s="28">
        <v>18</v>
      </c>
      <c r="O14" s="28">
        <v>23</v>
      </c>
      <c r="P14" s="76">
        <v>10</v>
      </c>
      <c r="Q14" s="61" t="s">
        <v>42</v>
      </c>
      <c r="R14" s="119" t="s">
        <v>42</v>
      </c>
      <c r="S14" s="127" t="s">
        <v>42</v>
      </c>
      <c r="T14" s="131" t="s">
        <v>48</v>
      </c>
      <c r="U14" s="127" t="s">
        <v>42</v>
      </c>
    </row>
    <row r="15" spans="1:21" s="35" customFormat="1" ht="140.25" customHeight="1" x14ac:dyDescent="0.25">
      <c r="A15" s="13" t="s">
        <v>34</v>
      </c>
      <c r="B15" s="13" t="s">
        <v>49</v>
      </c>
      <c r="C15" s="72">
        <v>1</v>
      </c>
      <c r="D15" s="12" t="s">
        <v>50</v>
      </c>
      <c r="E15" s="40">
        <v>1</v>
      </c>
      <c r="F15" s="14" t="s">
        <v>51</v>
      </c>
      <c r="G15" s="31" t="s">
        <v>38</v>
      </c>
      <c r="H15" s="28" t="s">
        <v>52</v>
      </c>
      <c r="I15" s="28" t="s">
        <v>40</v>
      </c>
      <c r="J15" s="73" t="s">
        <v>526</v>
      </c>
      <c r="K15" s="28">
        <v>1</v>
      </c>
      <c r="L15" s="74">
        <v>0</v>
      </c>
      <c r="M15" s="28">
        <v>0</v>
      </c>
      <c r="N15" s="28">
        <v>0</v>
      </c>
      <c r="O15" s="28">
        <v>1</v>
      </c>
      <c r="P15" s="76">
        <v>0</v>
      </c>
      <c r="Q15" s="61" t="s">
        <v>42</v>
      </c>
      <c r="R15" s="119" t="s">
        <v>42</v>
      </c>
      <c r="S15" s="127" t="s">
        <v>42</v>
      </c>
      <c r="T15" s="131" t="s">
        <v>53</v>
      </c>
      <c r="U15" s="127" t="s">
        <v>42</v>
      </c>
    </row>
    <row r="16" spans="1:21" ht="159" customHeight="1" x14ac:dyDescent="0.2">
      <c r="A16" s="23" t="s">
        <v>54</v>
      </c>
      <c r="B16" s="23" t="s">
        <v>55</v>
      </c>
      <c r="C16" s="235">
        <v>1</v>
      </c>
      <c r="D16" s="30" t="s">
        <v>56</v>
      </c>
      <c r="E16" s="32">
        <v>0.5</v>
      </c>
      <c r="F16" s="31" t="s">
        <v>57</v>
      </c>
      <c r="G16" s="31" t="s">
        <v>38</v>
      </c>
      <c r="H16" s="31" t="s">
        <v>58</v>
      </c>
      <c r="I16" s="28" t="s">
        <v>40</v>
      </c>
      <c r="J16" s="31" t="s">
        <v>59</v>
      </c>
      <c r="K16" s="31">
        <v>27</v>
      </c>
      <c r="L16" s="31">
        <v>6</v>
      </c>
      <c r="M16" s="31">
        <v>13</v>
      </c>
      <c r="N16" s="31">
        <v>20</v>
      </c>
      <c r="O16" s="31">
        <v>27</v>
      </c>
      <c r="P16" s="31">
        <v>6</v>
      </c>
      <c r="Q16" s="187">
        <f>+P16/L16</f>
        <v>1</v>
      </c>
      <c r="R16" s="55">
        <f>+U16*E16</f>
        <v>0.5</v>
      </c>
      <c r="S16" s="217">
        <v>1</v>
      </c>
      <c r="T16" s="163" t="s">
        <v>60</v>
      </c>
      <c r="U16" s="128">
        <v>1</v>
      </c>
    </row>
    <row r="17" spans="1:21" ht="155.25" customHeight="1" x14ac:dyDescent="0.2">
      <c r="A17" s="23" t="s">
        <v>54</v>
      </c>
      <c r="B17" s="23" t="s">
        <v>55</v>
      </c>
      <c r="C17" s="236"/>
      <c r="D17" s="30" t="s">
        <v>61</v>
      </c>
      <c r="E17" s="29">
        <v>0.2</v>
      </c>
      <c r="F17" s="31" t="s">
        <v>62</v>
      </c>
      <c r="G17" s="31" t="s">
        <v>38</v>
      </c>
      <c r="H17" s="31" t="s">
        <v>63</v>
      </c>
      <c r="I17" s="28" t="s">
        <v>40</v>
      </c>
      <c r="J17" s="31" t="s">
        <v>59</v>
      </c>
      <c r="K17" s="31">
        <v>12</v>
      </c>
      <c r="L17" s="31">
        <v>3</v>
      </c>
      <c r="M17" s="31">
        <v>6</v>
      </c>
      <c r="N17" s="31">
        <v>9</v>
      </c>
      <c r="O17" s="31">
        <v>12</v>
      </c>
      <c r="P17" s="31">
        <v>3</v>
      </c>
      <c r="Q17" s="187">
        <f t="shared" ref="Q17:Q18" si="0">+P17/L17</f>
        <v>1</v>
      </c>
      <c r="R17" s="55">
        <f t="shared" ref="R17:R18" si="1">+U17*E17</f>
        <v>0.2</v>
      </c>
      <c r="S17" s="217"/>
      <c r="T17" s="164" t="s">
        <v>64</v>
      </c>
      <c r="U17" s="129">
        <v>1</v>
      </c>
    </row>
    <row r="18" spans="1:21" ht="165" customHeight="1" x14ac:dyDescent="0.2">
      <c r="A18" s="23" t="s">
        <v>54</v>
      </c>
      <c r="B18" s="23" t="s">
        <v>55</v>
      </c>
      <c r="C18" s="237"/>
      <c r="D18" s="30" t="s">
        <v>65</v>
      </c>
      <c r="E18" s="29">
        <v>0.3</v>
      </c>
      <c r="F18" s="31" t="s">
        <v>66</v>
      </c>
      <c r="G18" s="31" t="s">
        <v>38</v>
      </c>
      <c r="H18" s="31" t="s">
        <v>67</v>
      </c>
      <c r="I18" s="28" t="s">
        <v>40</v>
      </c>
      <c r="J18" s="31" t="s">
        <v>59</v>
      </c>
      <c r="K18" s="31">
        <v>10</v>
      </c>
      <c r="L18" s="31">
        <v>3</v>
      </c>
      <c r="M18" s="31">
        <v>7</v>
      </c>
      <c r="N18" s="31">
        <v>10</v>
      </c>
      <c r="O18" s="31">
        <v>0</v>
      </c>
      <c r="P18" s="31">
        <v>3</v>
      </c>
      <c r="Q18" s="187">
        <f t="shared" si="0"/>
        <v>1</v>
      </c>
      <c r="R18" s="55">
        <f t="shared" si="1"/>
        <v>0.3</v>
      </c>
      <c r="S18" s="217"/>
      <c r="T18" s="164" t="s">
        <v>68</v>
      </c>
      <c r="U18" s="129">
        <v>1</v>
      </c>
    </row>
    <row r="19" spans="1:21" ht="138.75" customHeight="1" x14ac:dyDescent="0.2">
      <c r="A19" s="24" t="s">
        <v>54</v>
      </c>
      <c r="B19" s="24" t="s">
        <v>69</v>
      </c>
      <c r="C19" s="29">
        <v>1</v>
      </c>
      <c r="D19" s="12" t="s">
        <v>70</v>
      </c>
      <c r="E19" s="40">
        <v>1</v>
      </c>
      <c r="F19" s="14" t="s">
        <v>71</v>
      </c>
      <c r="G19" s="31" t="s">
        <v>38</v>
      </c>
      <c r="H19" s="28" t="s">
        <v>72</v>
      </c>
      <c r="I19" s="28" t="s">
        <v>40</v>
      </c>
      <c r="J19" s="14" t="s">
        <v>73</v>
      </c>
      <c r="K19" s="28">
        <v>20</v>
      </c>
      <c r="L19" s="77">
        <v>0</v>
      </c>
      <c r="M19" s="31">
        <v>0</v>
      </c>
      <c r="N19" s="31">
        <v>0</v>
      </c>
      <c r="O19" s="31">
        <v>20</v>
      </c>
      <c r="P19" s="31">
        <v>0</v>
      </c>
      <c r="Q19" s="61" t="s">
        <v>42</v>
      </c>
      <c r="R19" s="119" t="s">
        <v>42</v>
      </c>
      <c r="S19" s="61" t="s">
        <v>42</v>
      </c>
      <c r="T19" s="163" t="s">
        <v>74</v>
      </c>
      <c r="U19" s="127" t="s">
        <v>42</v>
      </c>
    </row>
    <row r="20" spans="1:21" ht="174" customHeight="1" x14ac:dyDescent="0.2">
      <c r="A20" s="24" t="s">
        <v>54</v>
      </c>
      <c r="B20" s="24" t="s">
        <v>75</v>
      </c>
      <c r="C20" s="235">
        <v>1</v>
      </c>
      <c r="D20" s="12" t="s">
        <v>76</v>
      </c>
      <c r="E20" s="40">
        <v>0.5</v>
      </c>
      <c r="F20" s="14" t="s">
        <v>77</v>
      </c>
      <c r="G20" s="31" t="s">
        <v>38</v>
      </c>
      <c r="H20" s="28" t="s">
        <v>78</v>
      </c>
      <c r="I20" s="28" t="s">
        <v>40</v>
      </c>
      <c r="J20" s="14" t="s">
        <v>73</v>
      </c>
      <c r="K20" s="31">
        <v>1</v>
      </c>
      <c r="L20" s="77">
        <v>0</v>
      </c>
      <c r="M20" s="31">
        <v>1</v>
      </c>
      <c r="N20" s="31">
        <v>0</v>
      </c>
      <c r="O20" s="31">
        <v>0</v>
      </c>
      <c r="P20" s="17">
        <v>0</v>
      </c>
      <c r="Q20" s="61" t="s">
        <v>42</v>
      </c>
      <c r="R20" s="119" t="s">
        <v>42</v>
      </c>
      <c r="S20" s="215" t="s">
        <v>42</v>
      </c>
      <c r="T20" s="165" t="s">
        <v>79</v>
      </c>
      <c r="U20" s="127" t="s">
        <v>42</v>
      </c>
    </row>
    <row r="21" spans="1:21" ht="159.75" customHeight="1" x14ac:dyDescent="0.2">
      <c r="A21" s="24" t="s">
        <v>54</v>
      </c>
      <c r="B21" s="24" t="s">
        <v>75</v>
      </c>
      <c r="C21" s="237"/>
      <c r="D21" s="12" t="s">
        <v>80</v>
      </c>
      <c r="E21" s="40">
        <v>0.5</v>
      </c>
      <c r="F21" s="14" t="s">
        <v>81</v>
      </c>
      <c r="G21" s="31" t="s">
        <v>38</v>
      </c>
      <c r="H21" s="28" t="s">
        <v>72</v>
      </c>
      <c r="I21" s="28" t="s">
        <v>40</v>
      </c>
      <c r="J21" s="14" t="s">
        <v>73</v>
      </c>
      <c r="K21" s="31">
        <v>19</v>
      </c>
      <c r="L21" s="77">
        <v>0</v>
      </c>
      <c r="M21" s="31">
        <v>4</v>
      </c>
      <c r="N21" s="31">
        <v>12</v>
      </c>
      <c r="O21" s="31">
        <v>19</v>
      </c>
      <c r="P21" s="16">
        <v>0</v>
      </c>
      <c r="Q21" s="61" t="s">
        <v>42</v>
      </c>
      <c r="R21" s="119" t="s">
        <v>42</v>
      </c>
      <c r="S21" s="215"/>
      <c r="T21" s="163" t="s">
        <v>82</v>
      </c>
      <c r="U21" s="127" t="s">
        <v>42</v>
      </c>
    </row>
    <row r="22" spans="1:21" ht="153.75" customHeight="1" x14ac:dyDescent="0.2">
      <c r="A22" s="24" t="s">
        <v>54</v>
      </c>
      <c r="B22" s="24" t="s">
        <v>83</v>
      </c>
      <c r="C22" s="235">
        <v>1</v>
      </c>
      <c r="D22" s="12" t="s">
        <v>84</v>
      </c>
      <c r="E22" s="78">
        <v>0.25</v>
      </c>
      <c r="F22" s="14" t="s">
        <v>85</v>
      </c>
      <c r="G22" s="31" t="s">
        <v>38</v>
      </c>
      <c r="H22" s="28" t="s">
        <v>86</v>
      </c>
      <c r="I22" s="28" t="s">
        <v>40</v>
      </c>
      <c r="J22" s="14" t="s">
        <v>73</v>
      </c>
      <c r="K22" s="29">
        <v>1</v>
      </c>
      <c r="L22" s="77">
        <v>0</v>
      </c>
      <c r="M22" s="29">
        <v>0.3</v>
      </c>
      <c r="N22" s="29">
        <v>0.7</v>
      </c>
      <c r="O22" s="29">
        <v>1</v>
      </c>
      <c r="P22" s="58">
        <v>0</v>
      </c>
      <c r="Q22" s="61" t="s">
        <v>42</v>
      </c>
      <c r="R22" s="119" t="s">
        <v>42</v>
      </c>
      <c r="S22" s="215" t="s">
        <v>42</v>
      </c>
      <c r="T22" s="163" t="s">
        <v>87</v>
      </c>
      <c r="U22" s="127" t="s">
        <v>42</v>
      </c>
    </row>
    <row r="23" spans="1:21" ht="144" customHeight="1" x14ac:dyDescent="0.2">
      <c r="A23" s="24" t="s">
        <v>54</v>
      </c>
      <c r="B23" s="24" t="s">
        <v>83</v>
      </c>
      <c r="C23" s="236"/>
      <c r="D23" s="12" t="s">
        <v>88</v>
      </c>
      <c r="E23" s="78">
        <v>0.25</v>
      </c>
      <c r="F23" s="14" t="s">
        <v>89</v>
      </c>
      <c r="G23" s="31" t="s">
        <v>90</v>
      </c>
      <c r="H23" s="28" t="s">
        <v>91</v>
      </c>
      <c r="I23" s="28" t="s">
        <v>40</v>
      </c>
      <c r="J23" s="14" t="s">
        <v>73</v>
      </c>
      <c r="K23" s="28">
        <v>309</v>
      </c>
      <c r="L23" s="77">
        <v>0</v>
      </c>
      <c r="M23" s="28">
        <v>100</v>
      </c>
      <c r="N23" s="28">
        <v>200</v>
      </c>
      <c r="O23" s="28">
        <v>309</v>
      </c>
      <c r="P23" s="58">
        <v>0</v>
      </c>
      <c r="Q23" s="61" t="s">
        <v>42</v>
      </c>
      <c r="R23" s="119" t="s">
        <v>42</v>
      </c>
      <c r="S23" s="215"/>
      <c r="T23" s="163" t="s">
        <v>92</v>
      </c>
      <c r="U23" s="127" t="s">
        <v>42</v>
      </c>
    </row>
    <row r="24" spans="1:21" ht="157.5" customHeight="1" x14ac:dyDescent="0.2">
      <c r="A24" s="24" t="s">
        <v>54</v>
      </c>
      <c r="B24" s="24" t="s">
        <v>83</v>
      </c>
      <c r="C24" s="236"/>
      <c r="D24" s="12" t="s">
        <v>93</v>
      </c>
      <c r="E24" s="78">
        <v>0.25</v>
      </c>
      <c r="F24" s="14" t="s">
        <v>94</v>
      </c>
      <c r="G24" s="31" t="s">
        <v>38</v>
      </c>
      <c r="H24" s="28" t="s">
        <v>95</v>
      </c>
      <c r="I24" s="28" t="s">
        <v>40</v>
      </c>
      <c r="J24" s="14" t="s">
        <v>73</v>
      </c>
      <c r="K24" s="29">
        <v>1</v>
      </c>
      <c r="L24" s="77">
        <v>0</v>
      </c>
      <c r="M24" s="29">
        <v>0.3</v>
      </c>
      <c r="N24" s="29">
        <v>0.6</v>
      </c>
      <c r="O24" s="29">
        <v>1</v>
      </c>
      <c r="P24" s="58">
        <v>0</v>
      </c>
      <c r="Q24" s="61" t="s">
        <v>42</v>
      </c>
      <c r="R24" s="119" t="s">
        <v>42</v>
      </c>
      <c r="S24" s="215"/>
      <c r="T24" s="163" t="s">
        <v>96</v>
      </c>
      <c r="U24" s="127" t="s">
        <v>42</v>
      </c>
    </row>
    <row r="25" spans="1:21" ht="172.5" customHeight="1" x14ac:dyDescent="0.2">
      <c r="A25" s="24" t="s">
        <v>54</v>
      </c>
      <c r="B25" s="24" t="s">
        <v>83</v>
      </c>
      <c r="C25" s="237"/>
      <c r="D25" s="12" t="s">
        <v>97</v>
      </c>
      <c r="E25" s="78">
        <v>0.25</v>
      </c>
      <c r="F25" s="14" t="s">
        <v>98</v>
      </c>
      <c r="G25" s="31" t="s">
        <v>38</v>
      </c>
      <c r="H25" s="28" t="s">
        <v>99</v>
      </c>
      <c r="I25" s="28" t="s">
        <v>40</v>
      </c>
      <c r="J25" s="14" t="s">
        <v>73</v>
      </c>
      <c r="K25" s="29">
        <v>1</v>
      </c>
      <c r="L25" s="77">
        <v>0</v>
      </c>
      <c r="M25" s="29">
        <v>0.3</v>
      </c>
      <c r="N25" s="29">
        <v>0.6</v>
      </c>
      <c r="O25" s="29">
        <v>1</v>
      </c>
      <c r="P25" s="58">
        <v>0</v>
      </c>
      <c r="Q25" s="61" t="s">
        <v>42</v>
      </c>
      <c r="R25" s="119" t="s">
        <v>42</v>
      </c>
      <c r="S25" s="215"/>
      <c r="T25" s="163" t="s">
        <v>100</v>
      </c>
      <c r="U25" s="127" t="s">
        <v>42</v>
      </c>
    </row>
    <row r="26" spans="1:21" ht="150" customHeight="1" x14ac:dyDescent="0.2">
      <c r="A26" s="24" t="s">
        <v>54</v>
      </c>
      <c r="B26" s="24" t="s">
        <v>101</v>
      </c>
      <c r="C26" s="235">
        <v>1</v>
      </c>
      <c r="D26" s="12" t="s">
        <v>102</v>
      </c>
      <c r="E26" s="78">
        <v>0.5</v>
      </c>
      <c r="F26" s="14" t="s">
        <v>103</v>
      </c>
      <c r="G26" s="31" t="s">
        <v>38</v>
      </c>
      <c r="H26" s="28" t="s">
        <v>104</v>
      </c>
      <c r="I26" s="28" t="s">
        <v>40</v>
      </c>
      <c r="J26" s="14" t="s">
        <v>73</v>
      </c>
      <c r="K26" s="28">
        <v>1</v>
      </c>
      <c r="L26" s="77">
        <v>0</v>
      </c>
      <c r="M26" s="77">
        <v>0</v>
      </c>
      <c r="N26" s="77">
        <v>0</v>
      </c>
      <c r="O26" s="28">
        <v>1</v>
      </c>
      <c r="P26" s="58"/>
      <c r="Q26" s="61" t="s">
        <v>42</v>
      </c>
      <c r="R26" s="119" t="s">
        <v>42</v>
      </c>
      <c r="S26" s="217">
        <v>1</v>
      </c>
      <c r="T26" s="163" t="s">
        <v>105</v>
      </c>
      <c r="U26" s="127" t="s">
        <v>42</v>
      </c>
    </row>
    <row r="27" spans="1:21" ht="215.25" customHeight="1" x14ac:dyDescent="0.2">
      <c r="A27" s="25" t="s">
        <v>54</v>
      </c>
      <c r="B27" s="25" t="s">
        <v>101</v>
      </c>
      <c r="C27" s="237"/>
      <c r="D27" s="12" t="s">
        <v>106</v>
      </c>
      <c r="E27" s="78">
        <v>0.5</v>
      </c>
      <c r="F27" s="14" t="s">
        <v>107</v>
      </c>
      <c r="G27" s="31" t="s">
        <v>90</v>
      </c>
      <c r="H27" s="14" t="s">
        <v>108</v>
      </c>
      <c r="I27" s="28" t="s">
        <v>40</v>
      </c>
      <c r="J27" s="14" t="s">
        <v>109</v>
      </c>
      <c r="K27" s="16">
        <v>1</v>
      </c>
      <c r="L27" s="29">
        <v>1</v>
      </c>
      <c r="M27" s="29">
        <v>1</v>
      </c>
      <c r="N27" s="29">
        <v>1</v>
      </c>
      <c r="O27" s="29">
        <v>1</v>
      </c>
      <c r="P27" s="79">
        <v>1</v>
      </c>
      <c r="Q27" s="188">
        <f>+P27/L27</f>
        <v>1</v>
      </c>
      <c r="R27" s="55">
        <f>+U27*E27</f>
        <v>0.5</v>
      </c>
      <c r="S27" s="217"/>
      <c r="T27" s="166" t="s">
        <v>110</v>
      </c>
      <c r="U27" s="129">
        <v>1</v>
      </c>
    </row>
    <row r="28" spans="1:21" ht="215.25" customHeight="1" x14ac:dyDescent="0.2">
      <c r="A28" s="13" t="s">
        <v>111</v>
      </c>
      <c r="B28" s="13" t="s">
        <v>112</v>
      </c>
      <c r="C28" s="235">
        <v>1</v>
      </c>
      <c r="D28" s="12" t="s">
        <v>113</v>
      </c>
      <c r="E28" s="78">
        <v>0.11</v>
      </c>
      <c r="F28" s="14" t="s">
        <v>114</v>
      </c>
      <c r="G28" s="31" t="s">
        <v>90</v>
      </c>
      <c r="H28" s="14" t="s">
        <v>115</v>
      </c>
      <c r="I28" s="28" t="s">
        <v>40</v>
      </c>
      <c r="J28" s="14" t="s">
        <v>41</v>
      </c>
      <c r="K28" s="16">
        <v>1</v>
      </c>
      <c r="L28" s="16">
        <v>1</v>
      </c>
      <c r="M28" s="16">
        <v>1</v>
      </c>
      <c r="N28" s="16">
        <v>1</v>
      </c>
      <c r="O28" s="16">
        <v>1</v>
      </c>
      <c r="P28" s="80">
        <v>0</v>
      </c>
      <c r="Q28" s="186">
        <f>+P28/L28</f>
        <v>0</v>
      </c>
      <c r="R28" s="55">
        <f>+U28*E28</f>
        <v>0</v>
      </c>
      <c r="S28" s="216">
        <v>0.75</v>
      </c>
      <c r="T28" s="167" t="s">
        <v>116</v>
      </c>
      <c r="U28" s="129">
        <v>0</v>
      </c>
    </row>
    <row r="29" spans="1:21" ht="215.25" customHeight="1" x14ac:dyDescent="0.2">
      <c r="A29" s="13" t="s">
        <v>111</v>
      </c>
      <c r="B29" s="13" t="s">
        <v>112</v>
      </c>
      <c r="C29" s="236"/>
      <c r="D29" s="30" t="s">
        <v>117</v>
      </c>
      <c r="E29" s="78">
        <v>0.11</v>
      </c>
      <c r="F29" s="31" t="s">
        <v>118</v>
      </c>
      <c r="G29" s="31" t="s">
        <v>90</v>
      </c>
      <c r="H29" s="14" t="s">
        <v>119</v>
      </c>
      <c r="I29" s="28" t="s">
        <v>40</v>
      </c>
      <c r="J29" s="14" t="s">
        <v>41</v>
      </c>
      <c r="K29" s="14">
        <v>800</v>
      </c>
      <c r="L29" s="14">
        <v>100</v>
      </c>
      <c r="M29" s="14">
        <v>300</v>
      </c>
      <c r="N29" s="14">
        <v>550</v>
      </c>
      <c r="O29" s="14">
        <v>800</v>
      </c>
      <c r="P29" s="34">
        <v>145</v>
      </c>
      <c r="Q29" s="120">
        <f t="shared" ref="Q29:Q35" si="2">+P29/L29</f>
        <v>1.45</v>
      </c>
      <c r="R29" s="55">
        <f t="shared" ref="R29:R56" si="3">+U29*E29</f>
        <v>0.11</v>
      </c>
      <c r="S29" s="216"/>
      <c r="T29" s="164" t="s">
        <v>120</v>
      </c>
      <c r="U29" s="129">
        <v>1</v>
      </c>
    </row>
    <row r="30" spans="1:21" ht="215.25" customHeight="1" x14ac:dyDescent="0.2">
      <c r="A30" s="13" t="s">
        <v>111</v>
      </c>
      <c r="B30" s="13" t="s">
        <v>112</v>
      </c>
      <c r="C30" s="236"/>
      <c r="D30" s="12" t="s">
        <v>121</v>
      </c>
      <c r="E30" s="78">
        <v>0.11</v>
      </c>
      <c r="F30" s="14" t="s">
        <v>122</v>
      </c>
      <c r="G30" s="31" t="s">
        <v>38</v>
      </c>
      <c r="H30" s="14" t="s">
        <v>123</v>
      </c>
      <c r="I30" s="28" t="s">
        <v>40</v>
      </c>
      <c r="J30" s="14" t="s">
        <v>41</v>
      </c>
      <c r="K30" s="14">
        <v>4</v>
      </c>
      <c r="L30" s="14">
        <v>1</v>
      </c>
      <c r="M30" s="14">
        <v>2</v>
      </c>
      <c r="N30" s="14">
        <v>3</v>
      </c>
      <c r="O30" s="14">
        <v>4</v>
      </c>
      <c r="P30" s="34">
        <v>1</v>
      </c>
      <c r="Q30" s="120">
        <f t="shared" si="2"/>
        <v>1</v>
      </c>
      <c r="R30" s="55">
        <f t="shared" si="3"/>
        <v>0.11</v>
      </c>
      <c r="S30" s="216"/>
      <c r="T30" s="164" t="s">
        <v>124</v>
      </c>
      <c r="U30" s="129">
        <v>1</v>
      </c>
    </row>
    <row r="31" spans="1:21" ht="215.25" customHeight="1" x14ac:dyDescent="0.2">
      <c r="A31" s="13" t="s">
        <v>111</v>
      </c>
      <c r="B31" s="13" t="s">
        <v>112</v>
      </c>
      <c r="C31" s="236"/>
      <c r="D31" s="12" t="s">
        <v>125</v>
      </c>
      <c r="E31" s="78">
        <v>0.11</v>
      </c>
      <c r="F31" s="14" t="s">
        <v>126</v>
      </c>
      <c r="G31" s="31" t="s">
        <v>38</v>
      </c>
      <c r="H31" s="14" t="s">
        <v>127</v>
      </c>
      <c r="I31" s="28" t="s">
        <v>40</v>
      </c>
      <c r="J31" s="14" t="s">
        <v>41</v>
      </c>
      <c r="K31" s="16">
        <v>1</v>
      </c>
      <c r="L31" s="16">
        <v>0.15</v>
      </c>
      <c r="M31" s="16">
        <v>0.5</v>
      </c>
      <c r="N31" s="16">
        <v>0.8</v>
      </c>
      <c r="O31" s="16">
        <v>1</v>
      </c>
      <c r="P31" s="80">
        <v>0.15</v>
      </c>
      <c r="Q31" s="120">
        <f t="shared" si="2"/>
        <v>1</v>
      </c>
      <c r="R31" s="55">
        <f t="shared" si="3"/>
        <v>0.11</v>
      </c>
      <c r="S31" s="216"/>
      <c r="T31" s="164" t="s">
        <v>128</v>
      </c>
      <c r="U31" s="129">
        <v>1</v>
      </c>
    </row>
    <row r="32" spans="1:21" ht="215.25" customHeight="1" x14ac:dyDescent="0.2">
      <c r="A32" s="13" t="s">
        <v>111</v>
      </c>
      <c r="B32" s="13" t="s">
        <v>112</v>
      </c>
      <c r="C32" s="236"/>
      <c r="D32" s="12" t="s">
        <v>129</v>
      </c>
      <c r="E32" s="78">
        <v>0.11</v>
      </c>
      <c r="F32" s="14" t="s">
        <v>130</v>
      </c>
      <c r="G32" s="31" t="s">
        <v>38</v>
      </c>
      <c r="H32" s="14" t="s">
        <v>131</v>
      </c>
      <c r="I32" s="28" t="s">
        <v>40</v>
      </c>
      <c r="J32" s="14" t="s">
        <v>41</v>
      </c>
      <c r="K32" s="14">
        <v>4</v>
      </c>
      <c r="L32" s="14">
        <v>1</v>
      </c>
      <c r="M32" s="14">
        <v>2</v>
      </c>
      <c r="N32" s="14">
        <v>3</v>
      </c>
      <c r="O32" s="14">
        <v>4</v>
      </c>
      <c r="P32" s="34">
        <v>1</v>
      </c>
      <c r="Q32" s="120">
        <f t="shared" si="2"/>
        <v>1</v>
      </c>
      <c r="R32" s="55">
        <f t="shared" si="3"/>
        <v>0.11</v>
      </c>
      <c r="S32" s="216"/>
      <c r="T32" s="164" t="s">
        <v>132</v>
      </c>
      <c r="U32" s="129">
        <v>1</v>
      </c>
    </row>
    <row r="33" spans="1:21" ht="215.25" customHeight="1" x14ac:dyDescent="0.2">
      <c r="A33" s="13" t="s">
        <v>111</v>
      </c>
      <c r="B33" s="13" t="s">
        <v>112</v>
      </c>
      <c r="C33" s="236"/>
      <c r="D33" s="12" t="s">
        <v>133</v>
      </c>
      <c r="E33" s="78">
        <v>0.11</v>
      </c>
      <c r="F33" s="14" t="s">
        <v>134</v>
      </c>
      <c r="G33" s="31" t="s">
        <v>38</v>
      </c>
      <c r="H33" s="14" t="s">
        <v>135</v>
      </c>
      <c r="I33" s="28" t="s">
        <v>40</v>
      </c>
      <c r="J33" s="14" t="s">
        <v>41</v>
      </c>
      <c r="K33" s="16">
        <v>1</v>
      </c>
      <c r="L33" s="16">
        <v>1</v>
      </c>
      <c r="M33" s="16">
        <v>1</v>
      </c>
      <c r="N33" s="16">
        <v>1</v>
      </c>
      <c r="O33" s="16">
        <v>1</v>
      </c>
      <c r="P33" s="80"/>
      <c r="Q33" s="186">
        <f t="shared" si="2"/>
        <v>0</v>
      </c>
      <c r="R33" s="55">
        <f t="shared" si="3"/>
        <v>0</v>
      </c>
      <c r="S33" s="216"/>
      <c r="T33" s="164" t="s">
        <v>534</v>
      </c>
      <c r="U33" s="129">
        <v>0</v>
      </c>
    </row>
    <row r="34" spans="1:21" ht="215.25" customHeight="1" x14ac:dyDescent="0.2">
      <c r="A34" s="13" t="s">
        <v>111</v>
      </c>
      <c r="B34" s="13" t="s">
        <v>112</v>
      </c>
      <c r="C34" s="236"/>
      <c r="D34" s="12" t="s">
        <v>136</v>
      </c>
      <c r="E34" s="78">
        <v>0.11</v>
      </c>
      <c r="F34" s="14" t="s">
        <v>137</v>
      </c>
      <c r="G34" s="31" t="s">
        <v>38</v>
      </c>
      <c r="H34" s="14" t="s">
        <v>138</v>
      </c>
      <c r="I34" s="28" t="s">
        <v>40</v>
      </c>
      <c r="J34" s="14" t="s">
        <v>41</v>
      </c>
      <c r="K34" s="16">
        <v>1</v>
      </c>
      <c r="L34" s="16">
        <v>1</v>
      </c>
      <c r="M34" s="16">
        <v>1</v>
      </c>
      <c r="N34" s="16">
        <v>1</v>
      </c>
      <c r="O34" s="16">
        <v>1</v>
      </c>
      <c r="P34" s="80">
        <v>1</v>
      </c>
      <c r="Q34" s="120">
        <f t="shared" si="2"/>
        <v>1</v>
      </c>
      <c r="R34" s="55">
        <f t="shared" si="3"/>
        <v>0.11</v>
      </c>
      <c r="S34" s="216"/>
      <c r="T34" s="164" t="s">
        <v>139</v>
      </c>
      <c r="U34" s="129">
        <v>1</v>
      </c>
    </row>
    <row r="35" spans="1:21" ht="215.25" customHeight="1" x14ac:dyDescent="0.2">
      <c r="A35" s="13" t="s">
        <v>111</v>
      </c>
      <c r="B35" s="13" t="s">
        <v>112</v>
      </c>
      <c r="C35" s="236"/>
      <c r="D35" s="30" t="s">
        <v>140</v>
      </c>
      <c r="E35" s="78">
        <v>0.11</v>
      </c>
      <c r="F35" s="31" t="s">
        <v>141</v>
      </c>
      <c r="G35" s="31" t="s">
        <v>90</v>
      </c>
      <c r="H35" s="14" t="s">
        <v>142</v>
      </c>
      <c r="I35" s="28" t="s">
        <v>40</v>
      </c>
      <c r="J35" s="14" t="s">
        <v>41</v>
      </c>
      <c r="K35" s="16">
        <v>1</v>
      </c>
      <c r="L35" s="32">
        <v>1</v>
      </c>
      <c r="M35" s="32" t="s">
        <v>143</v>
      </c>
      <c r="N35" s="32" t="s">
        <v>143</v>
      </c>
      <c r="O35" s="32" t="s">
        <v>143</v>
      </c>
      <c r="P35" s="81">
        <v>1.306</v>
      </c>
      <c r="Q35" s="120">
        <f t="shared" si="2"/>
        <v>1.306</v>
      </c>
      <c r="R35" s="55">
        <f t="shared" si="3"/>
        <v>0.11</v>
      </c>
      <c r="S35" s="216"/>
      <c r="T35" s="168" t="s">
        <v>144</v>
      </c>
      <c r="U35" s="129">
        <v>1</v>
      </c>
    </row>
    <row r="36" spans="1:21" ht="215.25" customHeight="1" x14ac:dyDescent="0.2">
      <c r="A36" s="26" t="s">
        <v>111</v>
      </c>
      <c r="B36" s="26" t="s">
        <v>112</v>
      </c>
      <c r="C36" s="237"/>
      <c r="D36" s="82" t="s">
        <v>145</v>
      </c>
      <c r="E36" s="78">
        <v>0.12</v>
      </c>
      <c r="F36" s="14" t="s">
        <v>146</v>
      </c>
      <c r="G36" s="83" t="s">
        <v>38</v>
      </c>
      <c r="H36" s="84" t="s">
        <v>147</v>
      </c>
      <c r="I36" s="28" t="s">
        <v>40</v>
      </c>
      <c r="J36" s="84" t="s">
        <v>41</v>
      </c>
      <c r="K36" s="16">
        <v>0.3</v>
      </c>
      <c r="L36" s="16">
        <v>0</v>
      </c>
      <c r="M36" s="16">
        <v>0.05</v>
      </c>
      <c r="N36" s="16">
        <v>0.15</v>
      </c>
      <c r="O36" s="16">
        <v>0.3</v>
      </c>
      <c r="P36" s="80"/>
      <c r="Q36" s="61" t="s">
        <v>42</v>
      </c>
      <c r="R36" s="119" t="s">
        <v>42</v>
      </c>
      <c r="S36" s="216"/>
      <c r="T36" s="164" t="s">
        <v>148</v>
      </c>
      <c r="U36" s="127" t="s">
        <v>42</v>
      </c>
    </row>
    <row r="37" spans="1:21" ht="215.25" customHeight="1" x14ac:dyDescent="0.2">
      <c r="A37" s="13" t="s">
        <v>111</v>
      </c>
      <c r="B37" s="13" t="s">
        <v>149</v>
      </c>
      <c r="C37" s="40">
        <v>1</v>
      </c>
      <c r="D37" s="12" t="s">
        <v>150</v>
      </c>
      <c r="E37" s="40">
        <v>1</v>
      </c>
      <c r="F37" s="14" t="s">
        <v>151</v>
      </c>
      <c r="G37" s="31" t="s">
        <v>90</v>
      </c>
      <c r="H37" s="28" t="s">
        <v>152</v>
      </c>
      <c r="I37" s="28" t="s">
        <v>40</v>
      </c>
      <c r="J37" s="14" t="s">
        <v>109</v>
      </c>
      <c r="K37" s="14">
        <v>11</v>
      </c>
      <c r="L37" s="14">
        <v>2</v>
      </c>
      <c r="M37" s="14">
        <v>5</v>
      </c>
      <c r="N37" s="14">
        <v>8</v>
      </c>
      <c r="O37" s="14">
        <v>11</v>
      </c>
      <c r="P37" s="14">
        <v>4</v>
      </c>
      <c r="Q37" s="61">
        <f>+P37/L37</f>
        <v>2</v>
      </c>
      <c r="R37" s="55">
        <f t="shared" si="3"/>
        <v>1</v>
      </c>
      <c r="S37" s="126">
        <v>1</v>
      </c>
      <c r="T37" s="163" t="s">
        <v>153</v>
      </c>
      <c r="U37" s="129">
        <v>1</v>
      </c>
    </row>
    <row r="38" spans="1:21" ht="215.25" customHeight="1" x14ac:dyDescent="0.2">
      <c r="A38" s="13" t="s">
        <v>111</v>
      </c>
      <c r="B38" s="13" t="s">
        <v>154</v>
      </c>
      <c r="C38" s="232">
        <v>1</v>
      </c>
      <c r="D38" s="11" t="s">
        <v>527</v>
      </c>
      <c r="E38" s="40">
        <v>0.33</v>
      </c>
      <c r="F38" s="14" t="s">
        <v>156</v>
      </c>
      <c r="G38" s="31" t="s">
        <v>38</v>
      </c>
      <c r="H38" s="14" t="s">
        <v>157</v>
      </c>
      <c r="I38" s="28" t="s">
        <v>40</v>
      </c>
      <c r="J38" s="14" t="s">
        <v>41</v>
      </c>
      <c r="K38" s="16">
        <v>1</v>
      </c>
      <c r="L38" s="16">
        <v>0.1</v>
      </c>
      <c r="M38" s="16">
        <v>0.4</v>
      </c>
      <c r="N38" s="16">
        <v>0.7</v>
      </c>
      <c r="O38" s="16">
        <v>1</v>
      </c>
      <c r="P38" s="80">
        <v>0.1</v>
      </c>
      <c r="Q38" s="61">
        <f>+P38/L38</f>
        <v>1</v>
      </c>
      <c r="R38" s="55">
        <f t="shared" si="3"/>
        <v>0.33</v>
      </c>
      <c r="S38" s="216">
        <v>0.86</v>
      </c>
      <c r="T38" s="169" t="s">
        <v>158</v>
      </c>
      <c r="U38" s="129">
        <v>1</v>
      </c>
    </row>
    <row r="39" spans="1:21" ht="215.25" customHeight="1" x14ac:dyDescent="0.2">
      <c r="A39" s="13" t="s">
        <v>111</v>
      </c>
      <c r="B39" s="13" t="s">
        <v>154</v>
      </c>
      <c r="C39" s="233"/>
      <c r="D39" s="11" t="s">
        <v>528</v>
      </c>
      <c r="E39" s="40">
        <v>0.33</v>
      </c>
      <c r="F39" s="14" t="s">
        <v>160</v>
      </c>
      <c r="G39" s="31" t="s">
        <v>38</v>
      </c>
      <c r="H39" s="14" t="s">
        <v>161</v>
      </c>
      <c r="I39" s="28" t="s">
        <v>40</v>
      </c>
      <c r="J39" s="14" t="s">
        <v>41</v>
      </c>
      <c r="K39" s="16">
        <v>1</v>
      </c>
      <c r="L39" s="16">
        <v>0.1</v>
      </c>
      <c r="M39" s="16">
        <v>0.4</v>
      </c>
      <c r="N39" s="16">
        <v>0.7</v>
      </c>
      <c r="O39" s="16">
        <v>1</v>
      </c>
      <c r="P39" s="80">
        <v>0.1</v>
      </c>
      <c r="Q39" s="61">
        <f t="shared" ref="Q39:Q41" si="4">+P39/L39</f>
        <v>1</v>
      </c>
      <c r="R39" s="55">
        <f t="shared" si="3"/>
        <v>0.33</v>
      </c>
      <c r="S39" s="216"/>
      <c r="T39" s="169" t="s">
        <v>162</v>
      </c>
      <c r="U39" s="129">
        <v>1</v>
      </c>
    </row>
    <row r="40" spans="1:21" ht="215.25" customHeight="1" x14ac:dyDescent="0.2">
      <c r="A40" s="13" t="s">
        <v>111</v>
      </c>
      <c r="B40" s="26" t="s">
        <v>154</v>
      </c>
      <c r="C40" s="234"/>
      <c r="D40" s="11" t="s">
        <v>529</v>
      </c>
      <c r="E40" s="40">
        <v>0.34</v>
      </c>
      <c r="F40" s="14" t="s">
        <v>164</v>
      </c>
      <c r="G40" s="31" t="s">
        <v>38</v>
      </c>
      <c r="H40" s="14" t="s">
        <v>165</v>
      </c>
      <c r="I40" s="28" t="s">
        <v>40</v>
      </c>
      <c r="J40" s="14" t="s">
        <v>41</v>
      </c>
      <c r="K40" s="16">
        <v>1</v>
      </c>
      <c r="L40" s="16">
        <v>0.1</v>
      </c>
      <c r="M40" s="16">
        <v>0.4</v>
      </c>
      <c r="N40" s="16">
        <v>0.7</v>
      </c>
      <c r="O40" s="16">
        <v>1</v>
      </c>
      <c r="P40" s="85">
        <v>0.06</v>
      </c>
      <c r="Q40" s="61">
        <f t="shared" si="4"/>
        <v>0.6</v>
      </c>
      <c r="R40" s="55">
        <f t="shared" si="3"/>
        <v>0.20400000000000001</v>
      </c>
      <c r="S40" s="216"/>
      <c r="T40" s="170" t="s">
        <v>536</v>
      </c>
      <c r="U40" s="129">
        <v>0.6</v>
      </c>
    </row>
    <row r="41" spans="1:21" s="59" customFormat="1" ht="215.25" customHeight="1" x14ac:dyDescent="0.2">
      <c r="A41" s="192" t="s">
        <v>166</v>
      </c>
      <c r="B41" s="191" t="s">
        <v>167</v>
      </c>
      <c r="C41" s="193">
        <v>1</v>
      </c>
      <c r="D41" s="12" t="s">
        <v>168</v>
      </c>
      <c r="E41" s="40">
        <v>1</v>
      </c>
      <c r="F41" s="14" t="s">
        <v>169</v>
      </c>
      <c r="G41" s="31" t="s">
        <v>38</v>
      </c>
      <c r="H41" s="28" t="s">
        <v>170</v>
      </c>
      <c r="I41" s="28" t="s">
        <v>40</v>
      </c>
      <c r="J41" s="14" t="s">
        <v>171</v>
      </c>
      <c r="K41" s="16">
        <v>1</v>
      </c>
      <c r="L41" s="29">
        <v>0.25</v>
      </c>
      <c r="M41" s="29">
        <v>0.5</v>
      </c>
      <c r="N41" s="29">
        <v>0.75</v>
      </c>
      <c r="O41" s="29">
        <v>1</v>
      </c>
      <c r="P41" s="16">
        <v>0</v>
      </c>
      <c r="Q41" s="189">
        <f t="shared" si="4"/>
        <v>0</v>
      </c>
      <c r="R41" s="55">
        <f t="shared" si="3"/>
        <v>0</v>
      </c>
      <c r="S41" s="194">
        <v>0</v>
      </c>
      <c r="T41" s="171" t="s">
        <v>172</v>
      </c>
      <c r="U41" s="129">
        <v>0</v>
      </c>
    </row>
    <row r="42" spans="1:21" ht="215.25" customHeight="1" x14ac:dyDescent="0.2">
      <c r="A42" s="21" t="s">
        <v>166</v>
      </c>
      <c r="B42" s="65" t="s">
        <v>173</v>
      </c>
      <c r="C42" s="232">
        <v>1</v>
      </c>
      <c r="D42" s="12" t="s">
        <v>530</v>
      </c>
      <c r="E42" s="40">
        <v>0.5</v>
      </c>
      <c r="F42" s="14" t="s">
        <v>175</v>
      </c>
      <c r="G42" s="31" t="s">
        <v>38</v>
      </c>
      <c r="H42" s="28" t="s">
        <v>176</v>
      </c>
      <c r="I42" s="28" t="s">
        <v>40</v>
      </c>
      <c r="J42" s="14" t="s">
        <v>171</v>
      </c>
      <c r="K42" s="16">
        <v>1</v>
      </c>
      <c r="L42" s="29">
        <v>0.2</v>
      </c>
      <c r="M42" s="29">
        <v>0.6</v>
      </c>
      <c r="N42" s="29">
        <v>1</v>
      </c>
      <c r="O42" s="29"/>
      <c r="P42" s="86">
        <v>0.3</v>
      </c>
      <c r="Q42" s="61">
        <f>+P42/L42</f>
        <v>1.4999999999999998</v>
      </c>
      <c r="R42" s="55">
        <f t="shared" si="3"/>
        <v>0.5</v>
      </c>
      <c r="S42" s="217">
        <v>1</v>
      </c>
      <c r="T42" s="132" t="s">
        <v>177</v>
      </c>
      <c r="U42" s="129">
        <v>1</v>
      </c>
    </row>
    <row r="43" spans="1:21" ht="215.25" customHeight="1" x14ac:dyDescent="0.2">
      <c r="A43" s="13" t="s">
        <v>166</v>
      </c>
      <c r="B43" s="13" t="s">
        <v>173</v>
      </c>
      <c r="C43" s="234"/>
      <c r="D43" s="12" t="s">
        <v>531</v>
      </c>
      <c r="E43" s="40">
        <v>0.5</v>
      </c>
      <c r="F43" s="14" t="s">
        <v>179</v>
      </c>
      <c r="G43" s="31" t="s">
        <v>38</v>
      </c>
      <c r="H43" s="28" t="s">
        <v>180</v>
      </c>
      <c r="I43" s="28" t="s">
        <v>40</v>
      </c>
      <c r="J43" s="14" t="s">
        <v>171</v>
      </c>
      <c r="K43" s="16">
        <v>1</v>
      </c>
      <c r="L43" s="29">
        <v>0.5</v>
      </c>
      <c r="M43" s="29">
        <v>1</v>
      </c>
      <c r="N43" s="29"/>
      <c r="O43" s="29"/>
      <c r="P43" s="86">
        <v>0.5</v>
      </c>
      <c r="Q43" s="61">
        <f>+P43/L43</f>
        <v>1</v>
      </c>
      <c r="R43" s="55">
        <f t="shared" si="3"/>
        <v>0.5</v>
      </c>
      <c r="S43" s="217"/>
      <c r="T43" s="132" t="s">
        <v>181</v>
      </c>
      <c r="U43" s="129">
        <v>1</v>
      </c>
    </row>
    <row r="44" spans="1:21" ht="215.25" customHeight="1" x14ac:dyDescent="0.2">
      <c r="A44" s="15" t="s">
        <v>166</v>
      </c>
      <c r="B44" s="15" t="s">
        <v>182</v>
      </c>
      <c r="C44" s="54">
        <v>1</v>
      </c>
      <c r="D44" s="30" t="s">
        <v>532</v>
      </c>
      <c r="E44" s="40">
        <v>1</v>
      </c>
      <c r="F44" s="31" t="s">
        <v>184</v>
      </c>
      <c r="G44" s="31" t="s">
        <v>38</v>
      </c>
      <c r="H44" s="31" t="s">
        <v>185</v>
      </c>
      <c r="I44" s="28" t="s">
        <v>40</v>
      </c>
      <c r="J44" s="14" t="s">
        <v>171</v>
      </c>
      <c r="K44" s="16">
        <v>1</v>
      </c>
      <c r="L44" s="32">
        <v>0.2</v>
      </c>
      <c r="M44" s="32">
        <v>0.6</v>
      </c>
      <c r="N44" s="32">
        <v>1</v>
      </c>
      <c r="O44" s="16"/>
      <c r="P44" s="16">
        <v>0.2</v>
      </c>
      <c r="Q44" s="61">
        <f>+P44/L44</f>
        <v>1</v>
      </c>
      <c r="R44" s="55">
        <f t="shared" si="3"/>
        <v>1</v>
      </c>
      <c r="S44" s="185">
        <v>1</v>
      </c>
      <c r="T44" s="132" t="s">
        <v>186</v>
      </c>
      <c r="U44" s="129">
        <v>1</v>
      </c>
    </row>
    <row r="45" spans="1:21" ht="215.25" customHeight="1" x14ac:dyDescent="0.2">
      <c r="A45" s="13" t="s">
        <v>166</v>
      </c>
      <c r="B45" s="13" t="s">
        <v>187</v>
      </c>
      <c r="C45" s="54">
        <v>1</v>
      </c>
      <c r="D45" s="12" t="s">
        <v>533</v>
      </c>
      <c r="E45" s="40">
        <v>1</v>
      </c>
      <c r="F45" s="14" t="s">
        <v>189</v>
      </c>
      <c r="G45" s="31" t="s">
        <v>38</v>
      </c>
      <c r="H45" s="28" t="s">
        <v>190</v>
      </c>
      <c r="I45" s="28" t="s">
        <v>40</v>
      </c>
      <c r="J45" s="14" t="s">
        <v>171</v>
      </c>
      <c r="K45" s="16">
        <v>1</v>
      </c>
      <c r="L45" s="29">
        <v>0.25</v>
      </c>
      <c r="M45" s="29">
        <v>0.5</v>
      </c>
      <c r="N45" s="29">
        <v>0.75</v>
      </c>
      <c r="O45" s="29">
        <v>1</v>
      </c>
      <c r="P45" s="16">
        <v>0.25</v>
      </c>
      <c r="Q45" s="61">
        <f t="shared" ref="Q45" si="5">+P45/L45</f>
        <v>1</v>
      </c>
      <c r="R45" s="55">
        <f t="shared" si="3"/>
        <v>1</v>
      </c>
      <c r="S45" s="195">
        <v>1</v>
      </c>
      <c r="T45" s="132" t="s">
        <v>191</v>
      </c>
      <c r="U45" s="129">
        <v>1</v>
      </c>
    </row>
    <row r="46" spans="1:21" ht="215.25" customHeight="1" x14ac:dyDescent="0.2">
      <c r="A46" s="15" t="s">
        <v>166</v>
      </c>
      <c r="B46" s="15" t="s">
        <v>192</v>
      </c>
      <c r="C46" s="54">
        <v>1</v>
      </c>
      <c r="D46" s="30" t="s">
        <v>193</v>
      </c>
      <c r="E46" s="40">
        <v>1</v>
      </c>
      <c r="F46" s="34" t="s">
        <v>194</v>
      </c>
      <c r="G46" s="31" t="s">
        <v>38</v>
      </c>
      <c r="H46" s="34" t="s">
        <v>195</v>
      </c>
      <c r="I46" s="28" t="s">
        <v>40</v>
      </c>
      <c r="J46" s="14" t="s">
        <v>171</v>
      </c>
      <c r="K46" s="16">
        <v>1</v>
      </c>
      <c r="L46" s="16"/>
      <c r="M46" s="80">
        <v>0.2</v>
      </c>
      <c r="N46" s="80">
        <v>0.6</v>
      </c>
      <c r="O46" s="80">
        <v>1</v>
      </c>
      <c r="P46" s="16" t="s">
        <v>42</v>
      </c>
      <c r="Q46" s="61" t="s">
        <v>42</v>
      </c>
      <c r="R46" s="119" t="s">
        <v>42</v>
      </c>
      <c r="S46" s="127" t="s">
        <v>42</v>
      </c>
      <c r="T46" s="133" t="s">
        <v>196</v>
      </c>
      <c r="U46" s="127" t="s">
        <v>42</v>
      </c>
    </row>
    <row r="47" spans="1:21" s="35" customFormat="1" ht="215.25" customHeight="1" x14ac:dyDescent="0.25">
      <c r="A47" s="13" t="s">
        <v>197</v>
      </c>
      <c r="B47" s="13" t="s">
        <v>198</v>
      </c>
      <c r="C47" s="87">
        <v>1</v>
      </c>
      <c r="D47" s="11" t="s">
        <v>199</v>
      </c>
      <c r="E47" s="40">
        <v>1</v>
      </c>
      <c r="F47" s="14" t="s">
        <v>200</v>
      </c>
      <c r="G47" s="31" t="s">
        <v>90</v>
      </c>
      <c r="H47" s="28" t="s">
        <v>201</v>
      </c>
      <c r="I47" s="28" t="s">
        <v>40</v>
      </c>
      <c r="J47" s="14" t="s">
        <v>109</v>
      </c>
      <c r="K47" s="16">
        <v>1</v>
      </c>
      <c r="L47" s="88">
        <v>0.1</v>
      </c>
      <c r="M47" s="88">
        <v>0.5</v>
      </c>
      <c r="N47" s="88">
        <v>0.75</v>
      </c>
      <c r="O47" s="88">
        <v>1</v>
      </c>
      <c r="P47" s="16">
        <v>0</v>
      </c>
      <c r="Q47" s="189">
        <f>+P47/L47</f>
        <v>0</v>
      </c>
      <c r="R47" s="55">
        <f t="shared" si="3"/>
        <v>0</v>
      </c>
      <c r="S47" s="196">
        <v>0</v>
      </c>
      <c r="T47" s="166" t="s">
        <v>202</v>
      </c>
      <c r="U47" s="129">
        <v>0</v>
      </c>
    </row>
    <row r="48" spans="1:21" ht="215.25" customHeight="1" x14ac:dyDescent="0.2">
      <c r="A48" s="13" t="s">
        <v>197</v>
      </c>
      <c r="B48" s="13" t="s">
        <v>203</v>
      </c>
      <c r="C48" s="232">
        <v>1</v>
      </c>
      <c r="D48" s="30" t="s">
        <v>204</v>
      </c>
      <c r="E48" s="40">
        <v>0.13</v>
      </c>
      <c r="F48" s="14" t="s">
        <v>205</v>
      </c>
      <c r="G48" s="31" t="s">
        <v>38</v>
      </c>
      <c r="H48" s="28" t="s">
        <v>206</v>
      </c>
      <c r="I48" s="28" t="s">
        <v>40</v>
      </c>
      <c r="J48" s="14" t="s">
        <v>109</v>
      </c>
      <c r="K48" s="29">
        <v>1</v>
      </c>
      <c r="L48" s="29">
        <v>1</v>
      </c>
      <c r="M48" s="29">
        <v>1</v>
      </c>
      <c r="N48" s="29">
        <v>1</v>
      </c>
      <c r="O48" s="29">
        <v>1</v>
      </c>
      <c r="P48" s="79">
        <v>1</v>
      </c>
      <c r="Q48" s="61">
        <f t="shared" ref="Q48:Q56" si="6">+P48/L48</f>
        <v>1</v>
      </c>
      <c r="R48" s="55">
        <f t="shared" si="3"/>
        <v>0.13</v>
      </c>
      <c r="S48" s="218">
        <v>0.92</v>
      </c>
      <c r="T48" s="163" t="s">
        <v>207</v>
      </c>
      <c r="U48" s="129">
        <v>1</v>
      </c>
    </row>
    <row r="49" spans="1:21" ht="215.25" customHeight="1" x14ac:dyDescent="0.2">
      <c r="A49" s="13" t="s">
        <v>197</v>
      </c>
      <c r="B49" s="13" t="s">
        <v>203</v>
      </c>
      <c r="C49" s="233"/>
      <c r="D49" s="12" t="s">
        <v>208</v>
      </c>
      <c r="E49" s="40">
        <v>0.12</v>
      </c>
      <c r="F49" s="14" t="s">
        <v>209</v>
      </c>
      <c r="G49" s="31" t="s">
        <v>90</v>
      </c>
      <c r="H49" s="28" t="s">
        <v>210</v>
      </c>
      <c r="I49" s="28" t="s">
        <v>40</v>
      </c>
      <c r="J49" s="14" t="s">
        <v>109</v>
      </c>
      <c r="K49" s="28">
        <v>12</v>
      </c>
      <c r="L49" s="28">
        <v>3</v>
      </c>
      <c r="M49" s="28">
        <v>6</v>
      </c>
      <c r="N49" s="28">
        <v>9</v>
      </c>
      <c r="O49" s="28">
        <v>12</v>
      </c>
      <c r="P49" s="58">
        <v>3</v>
      </c>
      <c r="Q49" s="61">
        <f t="shared" si="6"/>
        <v>1</v>
      </c>
      <c r="R49" s="55">
        <f t="shared" si="3"/>
        <v>0.12</v>
      </c>
      <c r="S49" s="218"/>
      <c r="T49" s="163" t="s">
        <v>211</v>
      </c>
      <c r="U49" s="129">
        <v>1</v>
      </c>
    </row>
    <row r="50" spans="1:21" ht="215.25" customHeight="1" x14ac:dyDescent="0.2">
      <c r="A50" s="13" t="s">
        <v>197</v>
      </c>
      <c r="B50" s="13" t="s">
        <v>203</v>
      </c>
      <c r="C50" s="233"/>
      <c r="D50" s="12" t="s">
        <v>212</v>
      </c>
      <c r="E50" s="40">
        <v>0.12</v>
      </c>
      <c r="F50" s="14" t="s">
        <v>213</v>
      </c>
      <c r="G50" s="31" t="s">
        <v>90</v>
      </c>
      <c r="H50" s="28" t="s">
        <v>214</v>
      </c>
      <c r="I50" s="28" t="s">
        <v>40</v>
      </c>
      <c r="J50" s="14" t="s">
        <v>109</v>
      </c>
      <c r="K50" s="28">
        <v>2</v>
      </c>
      <c r="L50" s="89">
        <v>0</v>
      </c>
      <c r="M50" s="89">
        <v>1</v>
      </c>
      <c r="N50" s="89">
        <v>0</v>
      </c>
      <c r="O50" s="89">
        <v>2</v>
      </c>
      <c r="P50" s="58"/>
      <c r="Q50" s="61" t="s">
        <v>42</v>
      </c>
      <c r="R50" s="119" t="s">
        <v>42</v>
      </c>
      <c r="S50" s="218"/>
      <c r="T50" s="163" t="s">
        <v>215</v>
      </c>
      <c r="U50" s="127" t="s">
        <v>42</v>
      </c>
    </row>
    <row r="51" spans="1:21" ht="215.25" customHeight="1" x14ac:dyDescent="0.2">
      <c r="A51" s="13" t="s">
        <v>197</v>
      </c>
      <c r="B51" s="13" t="s">
        <v>203</v>
      </c>
      <c r="C51" s="233"/>
      <c r="D51" s="12" t="s">
        <v>216</v>
      </c>
      <c r="E51" s="40">
        <v>0.12</v>
      </c>
      <c r="F51" s="14" t="s">
        <v>217</v>
      </c>
      <c r="G51" s="31" t="s">
        <v>90</v>
      </c>
      <c r="H51" s="28" t="s">
        <v>210</v>
      </c>
      <c r="I51" s="28" t="s">
        <v>40</v>
      </c>
      <c r="J51" s="14" t="s">
        <v>109</v>
      </c>
      <c r="K51" s="28">
        <v>12</v>
      </c>
      <c r="L51" s="89">
        <v>3</v>
      </c>
      <c r="M51" s="89">
        <v>6</v>
      </c>
      <c r="N51" s="89">
        <v>9</v>
      </c>
      <c r="O51" s="89">
        <v>12</v>
      </c>
      <c r="P51" s="58">
        <v>3</v>
      </c>
      <c r="Q51" s="61">
        <f t="shared" si="6"/>
        <v>1</v>
      </c>
      <c r="R51" s="55">
        <f t="shared" si="3"/>
        <v>0.12</v>
      </c>
      <c r="S51" s="218"/>
      <c r="T51" s="172" t="s">
        <v>218</v>
      </c>
      <c r="U51" s="129">
        <v>1</v>
      </c>
    </row>
    <row r="52" spans="1:21" ht="215.25" customHeight="1" x14ac:dyDescent="0.2">
      <c r="A52" s="13" t="s">
        <v>197</v>
      </c>
      <c r="B52" s="13" t="s">
        <v>203</v>
      </c>
      <c r="C52" s="233"/>
      <c r="D52" s="12" t="s">
        <v>219</v>
      </c>
      <c r="E52" s="40">
        <v>0.12</v>
      </c>
      <c r="F52" s="14" t="s">
        <v>220</v>
      </c>
      <c r="G52" s="31" t="s">
        <v>90</v>
      </c>
      <c r="H52" s="28" t="s">
        <v>221</v>
      </c>
      <c r="I52" s="28" t="s">
        <v>40</v>
      </c>
      <c r="J52" s="14" t="s">
        <v>109</v>
      </c>
      <c r="K52" s="28">
        <v>12</v>
      </c>
      <c r="L52" s="89">
        <v>3</v>
      </c>
      <c r="M52" s="89">
        <v>6</v>
      </c>
      <c r="N52" s="89">
        <v>9</v>
      </c>
      <c r="O52" s="89">
        <v>12</v>
      </c>
      <c r="P52" s="58">
        <v>3</v>
      </c>
      <c r="Q52" s="61">
        <f t="shared" si="6"/>
        <v>1</v>
      </c>
      <c r="R52" s="55">
        <f t="shared" si="3"/>
        <v>0.12</v>
      </c>
      <c r="S52" s="218"/>
      <c r="T52" s="173" t="s">
        <v>222</v>
      </c>
      <c r="U52" s="129">
        <v>1</v>
      </c>
    </row>
    <row r="53" spans="1:21" ht="215.25" customHeight="1" x14ac:dyDescent="0.2">
      <c r="A53" s="13" t="s">
        <v>197</v>
      </c>
      <c r="B53" s="13" t="s">
        <v>203</v>
      </c>
      <c r="C53" s="233"/>
      <c r="D53" s="12" t="s">
        <v>223</v>
      </c>
      <c r="E53" s="40">
        <v>0.13</v>
      </c>
      <c r="F53" s="14" t="s">
        <v>224</v>
      </c>
      <c r="G53" s="31" t="s">
        <v>90</v>
      </c>
      <c r="H53" s="28" t="s">
        <v>221</v>
      </c>
      <c r="I53" s="28" t="s">
        <v>40</v>
      </c>
      <c r="J53" s="14" t="s">
        <v>109</v>
      </c>
      <c r="K53" s="28">
        <v>12</v>
      </c>
      <c r="L53" s="28">
        <v>3</v>
      </c>
      <c r="M53" s="28">
        <v>6</v>
      </c>
      <c r="N53" s="28">
        <v>9</v>
      </c>
      <c r="O53" s="28">
        <v>12</v>
      </c>
      <c r="P53" s="58">
        <v>3</v>
      </c>
      <c r="Q53" s="61">
        <f t="shared" si="6"/>
        <v>1</v>
      </c>
      <c r="R53" s="55">
        <f t="shared" si="3"/>
        <v>0.13</v>
      </c>
      <c r="S53" s="218"/>
      <c r="T53" s="174" t="s">
        <v>225</v>
      </c>
      <c r="U53" s="129">
        <v>1</v>
      </c>
    </row>
    <row r="54" spans="1:21" ht="215.25" customHeight="1" x14ac:dyDescent="0.2">
      <c r="A54" s="13" t="s">
        <v>197</v>
      </c>
      <c r="B54" s="13" t="s">
        <v>203</v>
      </c>
      <c r="C54" s="233"/>
      <c r="D54" s="12" t="s">
        <v>226</v>
      </c>
      <c r="E54" s="40">
        <v>0.13</v>
      </c>
      <c r="F54" s="14" t="s">
        <v>227</v>
      </c>
      <c r="G54" s="31" t="s">
        <v>90</v>
      </c>
      <c r="H54" s="28" t="s">
        <v>228</v>
      </c>
      <c r="I54" s="28" t="s">
        <v>40</v>
      </c>
      <c r="J54" s="14" t="s">
        <v>109</v>
      </c>
      <c r="K54" s="28">
        <v>2</v>
      </c>
      <c r="L54" s="28">
        <v>0</v>
      </c>
      <c r="M54" s="28">
        <v>1</v>
      </c>
      <c r="N54" s="28">
        <v>0</v>
      </c>
      <c r="O54" s="28">
        <v>2</v>
      </c>
      <c r="P54" s="58"/>
      <c r="Q54" s="61" t="s">
        <v>42</v>
      </c>
      <c r="R54" s="119" t="s">
        <v>42</v>
      </c>
      <c r="S54" s="218"/>
      <c r="T54" s="163" t="s">
        <v>215</v>
      </c>
      <c r="U54" s="127" t="s">
        <v>42</v>
      </c>
    </row>
    <row r="55" spans="1:21" ht="215.25" customHeight="1" x14ac:dyDescent="0.2">
      <c r="A55" s="13" t="s">
        <v>197</v>
      </c>
      <c r="B55" s="13" t="s">
        <v>203</v>
      </c>
      <c r="C55" s="234"/>
      <c r="D55" s="30" t="s">
        <v>229</v>
      </c>
      <c r="E55" s="40">
        <v>0.13</v>
      </c>
      <c r="F55" s="14" t="s">
        <v>230</v>
      </c>
      <c r="G55" s="31" t="s">
        <v>90</v>
      </c>
      <c r="H55" s="28" t="s">
        <v>231</v>
      </c>
      <c r="I55" s="28" t="s">
        <v>40</v>
      </c>
      <c r="J55" s="14" t="s">
        <v>109</v>
      </c>
      <c r="K55" s="32" t="s">
        <v>232</v>
      </c>
      <c r="L55" s="73">
        <v>0.5</v>
      </c>
      <c r="M55" s="73">
        <v>0.5</v>
      </c>
      <c r="N55" s="73">
        <v>0.5</v>
      </c>
      <c r="O55" s="73">
        <v>0.5</v>
      </c>
      <c r="P55" s="90">
        <v>0.26369999999999999</v>
      </c>
      <c r="Q55" s="189">
        <f t="shared" si="6"/>
        <v>0.52739999999999998</v>
      </c>
      <c r="R55" s="55">
        <f t="shared" si="3"/>
        <v>6.8561999999999998E-2</v>
      </c>
      <c r="S55" s="218"/>
      <c r="T55" s="163" t="s">
        <v>233</v>
      </c>
      <c r="U55" s="129">
        <v>0.52739999999999998</v>
      </c>
    </row>
    <row r="56" spans="1:21" ht="215.25" customHeight="1" x14ac:dyDescent="0.2">
      <c r="A56" s="21" t="s">
        <v>197</v>
      </c>
      <c r="B56" s="21" t="s">
        <v>234</v>
      </c>
      <c r="C56" s="232">
        <v>1</v>
      </c>
      <c r="D56" s="12" t="s">
        <v>235</v>
      </c>
      <c r="E56" s="40">
        <v>0.5</v>
      </c>
      <c r="F56" s="14" t="s">
        <v>236</v>
      </c>
      <c r="G56" s="31" t="s">
        <v>90</v>
      </c>
      <c r="H56" s="28" t="s">
        <v>131</v>
      </c>
      <c r="I56" s="28" t="s">
        <v>40</v>
      </c>
      <c r="J56" s="14" t="s">
        <v>109</v>
      </c>
      <c r="K56" s="28">
        <v>2</v>
      </c>
      <c r="L56" s="28">
        <v>1</v>
      </c>
      <c r="M56" s="28">
        <v>2</v>
      </c>
      <c r="N56" s="28"/>
      <c r="O56" s="28"/>
      <c r="P56" s="28">
        <v>1</v>
      </c>
      <c r="Q56" s="61">
        <f t="shared" si="6"/>
        <v>1</v>
      </c>
      <c r="R56" s="55">
        <f t="shared" si="3"/>
        <v>0.5</v>
      </c>
      <c r="S56" s="217">
        <v>1</v>
      </c>
      <c r="T56" s="163" t="s">
        <v>237</v>
      </c>
      <c r="U56" s="129">
        <v>1</v>
      </c>
    </row>
    <row r="57" spans="1:21" ht="215.25" customHeight="1" x14ac:dyDescent="0.2">
      <c r="A57" s="21" t="s">
        <v>197</v>
      </c>
      <c r="B57" s="21" t="s">
        <v>234</v>
      </c>
      <c r="C57" s="234"/>
      <c r="D57" s="12" t="s">
        <v>238</v>
      </c>
      <c r="E57" s="40">
        <v>0.5</v>
      </c>
      <c r="F57" s="31" t="s">
        <v>239</v>
      </c>
      <c r="G57" s="31" t="s">
        <v>90</v>
      </c>
      <c r="H57" s="28" t="s">
        <v>240</v>
      </c>
      <c r="I57" s="28" t="s">
        <v>40</v>
      </c>
      <c r="J57" s="14" t="s">
        <v>109</v>
      </c>
      <c r="K57" s="28">
        <v>2</v>
      </c>
      <c r="L57" s="28"/>
      <c r="M57" s="28">
        <v>1</v>
      </c>
      <c r="N57" s="28"/>
      <c r="O57" s="28">
        <v>2</v>
      </c>
      <c r="P57" s="28"/>
      <c r="Q57" s="61" t="s">
        <v>42</v>
      </c>
      <c r="R57" s="119" t="s">
        <v>42</v>
      </c>
      <c r="S57" s="217"/>
      <c r="T57" s="163" t="s">
        <v>215</v>
      </c>
      <c r="U57" s="127" t="s">
        <v>42</v>
      </c>
    </row>
    <row r="58" spans="1:21" ht="215.25" customHeight="1" x14ac:dyDescent="0.2">
      <c r="A58" s="13" t="s">
        <v>197</v>
      </c>
      <c r="B58" s="13" t="s">
        <v>241</v>
      </c>
      <c r="C58" s="54">
        <v>1</v>
      </c>
      <c r="D58" s="39" t="s">
        <v>242</v>
      </c>
      <c r="E58" s="40">
        <v>1</v>
      </c>
      <c r="F58" s="14" t="s">
        <v>243</v>
      </c>
      <c r="G58" s="31" t="s">
        <v>38</v>
      </c>
      <c r="H58" s="14" t="s">
        <v>244</v>
      </c>
      <c r="I58" s="28" t="s">
        <v>40</v>
      </c>
      <c r="J58" s="14" t="s">
        <v>245</v>
      </c>
      <c r="K58" s="28">
        <v>1</v>
      </c>
      <c r="L58" s="28"/>
      <c r="M58" s="28">
        <v>2</v>
      </c>
      <c r="N58" s="28"/>
      <c r="O58" s="28"/>
      <c r="P58" s="16"/>
      <c r="Q58" s="61" t="s">
        <v>42</v>
      </c>
      <c r="R58" s="119" t="s">
        <v>42</v>
      </c>
      <c r="S58" s="127"/>
      <c r="T58" s="175"/>
      <c r="U58" s="127" t="s">
        <v>42</v>
      </c>
    </row>
    <row r="59" spans="1:21" ht="215.25" customHeight="1" x14ac:dyDescent="0.2">
      <c r="A59" s="62" t="s">
        <v>246</v>
      </c>
      <c r="B59" s="63" t="s">
        <v>247</v>
      </c>
      <c r="C59" s="54" t="s">
        <v>248</v>
      </c>
      <c r="D59" s="39" t="s">
        <v>249</v>
      </c>
      <c r="E59" s="40" t="s">
        <v>250</v>
      </c>
      <c r="F59" s="40" t="s">
        <v>250</v>
      </c>
      <c r="G59" s="40" t="s">
        <v>250</v>
      </c>
      <c r="H59" s="40" t="s">
        <v>250</v>
      </c>
      <c r="I59" s="40" t="s">
        <v>250</v>
      </c>
      <c r="J59" s="40" t="s">
        <v>250</v>
      </c>
      <c r="K59" s="40" t="s">
        <v>250</v>
      </c>
      <c r="L59" s="40" t="s">
        <v>250</v>
      </c>
      <c r="M59" s="40" t="s">
        <v>250</v>
      </c>
      <c r="N59" s="40" t="s">
        <v>250</v>
      </c>
      <c r="O59" s="40" t="s">
        <v>250</v>
      </c>
      <c r="P59" s="40" t="s">
        <v>250</v>
      </c>
      <c r="Q59" s="40" t="s">
        <v>251</v>
      </c>
      <c r="R59" s="134" t="s">
        <v>251</v>
      </c>
      <c r="S59" s="162" t="s">
        <v>252</v>
      </c>
      <c r="T59" s="176" t="s">
        <v>253</v>
      </c>
      <c r="U59" s="127" t="s">
        <v>251</v>
      </c>
    </row>
    <row r="60" spans="1:21" ht="215.25" customHeight="1" x14ac:dyDescent="0.2">
      <c r="A60" s="21" t="s">
        <v>246</v>
      </c>
      <c r="B60" s="21" t="s">
        <v>254</v>
      </c>
      <c r="C60" s="232">
        <v>1</v>
      </c>
      <c r="D60" s="12" t="s">
        <v>255</v>
      </c>
      <c r="E60" s="40">
        <v>0.06</v>
      </c>
      <c r="F60" s="14" t="s">
        <v>256</v>
      </c>
      <c r="G60" s="31" t="s">
        <v>38</v>
      </c>
      <c r="H60" s="28" t="s">
        <v>257</v>
      </c>
      <c r="I60" s="28" t="s">
        <v>40</v>
      </c>
      <c r="J60" s="31" t="s">
        <v>258</v>
      </c>
      <c r="K60" s="28">
        <v>2</v>
      </c>
      <c r="L60" s="31">
        <v>1</v>
      </c>
      <c r="M60" s="31"/>
      <c r="N60" s="31">
        <v>2</v>
      </c>
      <c r="O60" s="31"/>
      <c r="P60" s="58">
        <v>0</v>
      </c>
      <c r="Q60" s="189">
        <f>+P60/L60</f>
        <v>0</v>
      </c>
      <c r="R60" s="55">
        <f t="shared" ref="R60:R62" si="7">+U60*E60</f>
        <v>0</v>
      </c>
      <c r="S60" s="218">
        <v>0.9</v>
      </c>
      <c r="T60" s="166" t="s">
        <v>259</v>
      </c>
      <c r="U60" s="129">
        <v>0</v>
      </c>
    </row>
    <row r="61" spans="1:21" ht="215.25" customHeight="1" x14ac:dyDescent="0.2">
      <c r="A61" s="21" t="s">
        <v>246</v>
      </c>
      <c r="B61" s="21" t="s">
        <v>254</v>
      </c>
      <c r="C61" s="241"/>
      <c r="D61" s="39" t="s">
        <v>260</v>
      </c>
      <c r="E61" s="40">
        <v>0.06</v>
      </c>
      <c r="F61" s="31" t="s">
        <v>261</v>
      </c>
      <c r="G61" s="36" t="s">
        <v>90</v>
      </c>
      <c r="H61" s="31" t="s">
        <v>262</v>
      </c>
      <c r="I61" s="28" t="s">
        <v>40</v>
      </c>
      <c r="J61" s="31" t="s">
        <v>258</v>
      </c>
      <c r="K61" s="31">
        <v>12</v>
      </c>
      <c r="L61" s="31">
        <v>3</v>
      </c>
      <c r="M61" s="31">
        <v>6</v>
      </c>
      <c r="N61" s="31">
        <v>9</v>
      </c>
      <c r="O61" s="31">
        <v>12</v>
      </c>
      <c r="P61" s="58">
        <v>3</v>
      </c>
      <c r="Q61" s="61">
        <f t="shared" ref="Q61:Q105" si="8">+P61/L61</f>
        <v>1</v>
      </c>
      <c r="R61" s="55">
        <f t="shared" si="7"/>
        <v>0.06</v>
      </c>
      <c r="S61" s="218"/>
      <c r="T61" s="166" t="s">
        <v>263</v>
      </c>
      <c r="U61" s="129">
        <v>1</v>
      </c>
    </row>
    <row r="62" spans="1:21" ht="215.25" customHeight="1" x14ac:dyDescent="0.2">
      <c r="A62" s="38" t="s">
        <v>246</v>
      </c>
      <c r="B62" s="21" t="s">
        <v>254</v>
      </c>
      <c r="C62" s="241"/>
      <c r="D62" s="39" t="s">
        <v>264</v>
      </c>
      <c r="E62" s="40">
        <v>0.06</v>
      </c>
      <c r="F62" s="31" t="s">
        <v>265</v>
      </c>
      <c r="G62" s="36" t="s">
        <v>90</v>
      </c>
      <c r="H62" s="31" t="s">
        <v>266</v>
      </c>
      <c r="I62" s="28" t="s">
        <v>40</v>
      </c>
      <c r="J62" s="31" t="s">
        <v>258</v>
      </c>
      <c r="K62" s="31">
        <v>4</v>
      </c>
      <c r="L62" s="31">
        <v>1</v>
      </c>
      <c r="M62" s="31">
        <v>2</v>
      </c>
      <c r="N62" s="31">
        <v>3</v>
      </c>
      <c r="O62" s="31">
        <v>4</v>
      </c>
      <c r="P62" s="58">
        <v>1</v>
      </c>
      <c r="Q62" s="61">
        <f t="shared" si="8"/>
        <v>1</v>
      </c>
      <c r="R62" s="55">
        <f t="shared" si="7"/>
        <v>0.06</v>
      </c>
      <c r="S62" s="218"/>
      <c r="T62" s="166" t="s">
        <v>267</v>
      </c>
      <c r="U62" s="129">
        <v>1</v>
      </c>
    </row>
    <row r="63" spans="1:21" ht="215.25" customHeight="1" x14ac:dyDescent="0.2">
      <c r="A63" s="38" t="s">
        <v>246</v>
      </c>
      <c r="B63" s="21" t="s">
        <v>254</v>
      </c>
      <c r="C63" s="241"/>
      <c r="D63" s="39" t="s">
        <v>268</v>
      </c>
      <c r="E63" s="40">
        <v>0.06</v>
      </c>
      <c r="F63" s="31" t="s">
        <v>269</v>
      </c>
      <c r="G63" s="36" t="s">
        <v>38</v>
      </c>
      <c r="H63" s="31" t="s">
        <v>270</v>
      </c>
      <c r="I63" s="28" t="s">
        <v>40</v>
      </c>
      <c r="J63" s="31" t="s">
        <v>258</v>
      </c>
      <c r="K63" s="31">
        <v>4</v>
      </c>
      <c r="L63" s="31">
        <v>0</v>
      </c>
      <c r="M63" s="31">
        <v>0</v>
      </c>
      <c r="N63" s="31">
        <v>2</v>
      </c>
      <c r="O63" s="31">
        <v>4</v>
      </c>
      <c r="P63" s="79">
        <v>0</v>
      </c>
      <c r="Q63" s="61" t="s">
        <v>42</v>
      </c>
      <c r="R63" s="119" t="s">
        <v>42</v>
      </c>
      <c r="S63" s="218"/>
      <c r="T63" s="163"/>
      <c r="U63" s="127" t="s">
        <v>42</v>
      </c>
    </row>
    <row r="64" spans="1:21" ht="215.25" customHeight="1" x14ac:dyDescent="0.2">
      <c r="A64" s="33" t="s">
        <v>246</v>
      </c>
      <c r="B64" s="21" t="s">
        <v>254</v>
      </c>
      <c r="C64" s="241"/>
      <c r="D64" s="30" t="s">
        <v>271</v>
      </c>
      <c r="E64" s="40">
        <v>0.06</v>
      </c>
      <c r="F64" s="31" t="s">
        <v>272</v>
      </c>
      <c r="G64" s="36" t="s">
        <v>90</v>
      </c>
      <c r="H64" s="31" t="s">
        <v>273</v>
      </c>
      <c r="I64" s="28" t="s">
        <v>40</v>
      </c>
      <c r="J64" s="31" t="s">
        <v>258</v>
      </c>
      <c r="K64" s="32">
        <v>0.96</v>
      </c>
      <c r="L64" s="32">
        <v>0.96</v>
      </c>
      <c r="M64" s="32">
        <v>0.96</v>
      </c>
      <c r="N64" s="32">
        <v>0.96</v>
      </c>
      <c r="O64" s="32">
        <v>0.96</v>
      </c>
      <c r="P64" s="79">
        <v>1</v>
      </c>
      <c r="Q64" s="61">
        <f t="shared" si="8"/>
        <v>1.0416666666666667</v>
      </c>
      <c r="R64" s="55">
        <f t="shared" ref="R64:R65" si="9">+U64*E64</f>
        <v>0.06</v>
      </c>
      <c r="S64" s="218"/>
      <c r="T64" s="173" t="s">
        <v>274</v>
      </c>
      <c r="U64" s="129">
        <v>1</v>
      </c>
    </row>
    <row r="65" spans="1:21" ht="215.25" customHeight="1" x14ac:dyDescent="0.2">
      <c r="A65" s="33" t="s">
        <v>246</v>
      </c>
      <c r="B65" s="21" t="s">
        <v>254</v>
      </c>
      <c r="C65" s="241"/>
      <c r="D65" s="30" t="s">
        <v>275</v>
      </c>
      <c r="E65" s="40">
        <v>0.06</v>
      </c>
      <c r="F65" s="31" t="s">
        <v>276</v>
      </c>
      <c r="G65" s="36" t="s">
        <v>90</v>
      </c>
      <c r="H65" s="31" t="s">
        <v>277</v>
      </c>
      <c r="I65" s="28" t="s">
        <v>40</v>
      </c>
      <c r="J65" s="31" t="s">
        <v>258</v>
      </c>
      <c r="K65" s="32">
        <v>0.95</v>
      </c>
      <c r="L65" s="32">
        <v>0.95</v>
      </c>
      <c r="M65" s="32">
        <v>0.95</v>
      </c>
      <c r="N65" s="32">
        <v>0.95</v>
      </c>
      <c r="O65" s="32">
        <v>0.95</v>
      </c>
      <c r="P65" s="90">
        <v>0.97</v>
      </c>
      <c r="Q65" s="61">
        <f t="shared" si="8"/>
        <v>1.0210526315789474</v>
      </c>
      <c r="R65" s="55">
        <f t="shared" si="9"/>
        <v>0.06</v>
      </c>
      <c r="S65" s="218"/>
      <c r="T65" s="173" t="s">
        <v>278</v>
      </c>
      <c r="U65" s="129">
        <v>1</v>
      </c>
    </row>
    <row r="66" spans="1:21" ht="215.25" customHeight="1" x14ac:dyDescent="0.2">
      <c r="A66" s="33" t="s">
        <v>246</v>
      </c>
      <c r="B66" s="21" t="s">
        <v>254</v>
      </c>
      <c r="C66" s="241"/>
      <c r="D66" s="12" t="s">
        <v>279</v>
      </c>
      <c r="E66" s="40">
        <v>0.06</v>
      </c>
      <c r="F66" s="14" t="s">
        <v>280</v>
      </c>
      <c r="G66" s="121" t="s">
        <v>90</v>
      </c>
      <c r="H66" s="14" t="s">
        <v>281</v>
      </c>
      <c r="I66" s="28" t="s">
        <v>40</v>
      </c>
      <c r="J66" s="31" t="s">
        <v>258</v>
      </c>
      <c r="K66" s="16">
        <v>1</v>
      </c>
      <c r="L66" s="16">
        <v>0</v>
      </c>
      <c r="M66" s="16">
        <v>0</v>
      </c>
      <c r="N66" s="16">
        <v>0</v>
      </c>
      <c r="O66" s="122">
        <v>1</v>
      </c>
      <c r="P66" s="90"/>
      <c r="Q66" s="61" t="s">
        <v>42</v>
      </c>
      <c r="R66" s="119" t="s">
        <v>42</v>
      </c>
      <c r="S66" s="218"/>
      <c r="T66" s="177" t="s">
        <v>282</v>
      </c>
      <c r="U66" s="127" t="s">
        <v>42</v>
      </c>
    </row>
    <row r="67" spans="1:21" ht="215.25" customHeight="1" x14ac:dyDescent="0.2">
      <c r="A67" s="21" t="s">
        <v>246</v>
      </c>
      <c r="B67" s="21" t="s">
        <v>254</v>
      </c>
      <c r="C67" s="241"/>
      <c r="D67" s="12" t="s">
        <v>283</v>
      </c>
      <c r="E67" s="40">
        <v>0.06</v>
      </c>
      <c r="F67" s="25" t="s">
        <v>284</v>
      </c>
      <c r="G67" s="121" t="s">
        <v>90</v>
      </c>
      <c r="H67" s="14" t="s">
        <v>285</v>
      </c>
      <c r="I67" s="28" t="s">
        <v>40</v>
      </c>
      <c r="J67" s="31" t="s">
        <v>258</v>
      </c>
      <c r="K67" s="14">
        <v>9</v>
      </c>
      <c r="L67" s="31">
        <v>0</v>
      </c>
      <c r="M67" s="31">
        <v>0</v>
      </c>
      <c r="N67" s="31">
        <v>0</v>
      </c>
      <c r="O67" s="31">
        <v>9</v>
      </c>
      <c r="P67" s="79"/>
      <c r="Q67" s="61" t="s">
        <v>42</v>
      </c>
      <c r="R67" s="119" t="s">
        <v>42</v>
      </c>
      <c r="S67" s="218"/>
      <c r="T67" s="173" t="s">
        <v>286</v>
      </c>
      <c r="U67" s="127" t="s">
        <v>42</v>
      </c>
    </row>
    <row r="68" spans="1:21" ht="215.25" customHeight="1" x14ac:dyDescent="0.2">
      <c r="A68" s="21" t="s">
        <v>246</v>
      </c>
      <c r="B68" s="21" t="s">
        <v>254</v>
      </c>
      <c r="C68" s="241"/>
      <c r="D68" s="12" t="s">
        <v>287</v>
      </c>
      <c r="E68" s="40">
        <v>0.06</v>
      </c>
      <c r="F68" s="25" t="s">
        <v>284</v>
      </c>
      <c r="G68" s="121" t="s">
        <v>90</v>
      </c>
      <c r="H68" s="14" t="s">
        <v>288</v>
      </c>
      <c r="I68" s="28" t="s">
        <v>40</v>
      </c>
      <c r="J68" s="31" t="s">
        <v>258</v>
      </c>
      <c r="K68" s="14">
        <v>5</v>
      </c>
      <c r="L68" s="31">
        <v>0</v>
      </c>
      <c r="M68" s="31">
        <v>0</v>
      </c>
      <c r="N68" s="31">
        <v>0</v>
      </c>
      <c r="O68" s="31">
        <v>5</v>
      </c>
      <c r="P68" s="79">
        <v>0</v>
      </c>
      <c r="Q68" s="61" t="s">
        <v>42</v>
      </c>
      <c r="R68" s="119" t="s">
        <v>42</v>
      </c>
      <c r="S68" s="218"/>
      <c r="T68" s="173" t="s">
        <v>289</v>
      </c>
      <c r="U68" s="127" t="s">
        <v>42</v>
      </c>
    </row>
    <row r="69" spans="1:21" ht="215.25" customHeight="1" x14ac:dyDescent="0.2">
      <c r="A69" s="21" t="s">
        <v>246</v>
      </c>
      <c r="B69" s="21" t="s">
        <v>254</v>
      </c>
      <c r="C69" s="241"/>
      <c r="D69" s="39" t="s">
        <v>290</v>
      </c>
      <c r="E69" s="40">
        <v>0.06</v>
      </c>
      <c r="F69" s="31" t="s">
        <v>291</v>
      </c>
      <c r="G69" s="36" t="s">
        <v>38</v>
      </c>
      <c r="H69" s="31" t="s">
        <v>292</v>
      </c>
      <c r="I69" s="28" t="s">
        <v>40</v>
      </c>
      <c r="J69" s="31" t="s">
        <v>258</v>
      </c>
      <c r="K69" s="31">
        <v>4</v>
      </c>
      <c r="L69" s="31">
        <v>1</v>
      </c>
      <c r="M69" s="31">
        <v>2</v>
      </c>
      <c r="N69" s="31">
        <v>3</v>
      </c>
      <c r="O69" s="31">
        <v>4</v>
      </c>
      <c r="P69" s="58">
        <v>1</v>
      </c>
      <c r="Q69" s="61">
        <f t="shared" si="8"/>
        <v>1</v>
      </c>
      <c r="R69" s="55">
        <f t="shared" ref="R69:R70" si="10">+U69*E69</f>
        <v>0.06</v>
      </c>
      <c r="S69" s="218"/>
      <c r="T69" s="163" t="s">
        <v>293</v>
      </c>
      <c r="U69" s="129">
        <v>1</v>
      </c>
    </row>
    <row r="70" spans="1:21" ht="215.25" customHeight="1" x14ac:dyDescent="0.2">
      <c r="A70" s="33" t="s">
        <v>246</v>
      </c>
      <c r="B70" s="21" t="s">
        <v>254</v>
      </c>
      <c r="C70" s="241"/>
      <c r="D70" s="39" t="s">
        <v>294</v>
      </c>
      <c r="E70" s="40">
        <v>0.05</v>
      </c>
      <c r="F70" s="31" t="s">
        <v>295</v>
      </c>
      <c r="G70" s="36" t="s">
        <v>38</v>
      </c>
      <c r="H70" s="31" t="s">
        <v>296</v>
      </c>
      <c r="I70" s="28" t="s">
        <v>40</v>
      </c>
      <c r="J70" s="31" t="s">
        <v>258</v>
      </c>
      <c r="K70" s="31">
        <v>4</v>
      </c>
      <c r="L70" s="31">
        <v>1</v>
      </c>
      <c r="M70" s="31">
        <v>2</v>
      </c>
      <c r="N70" s="31">
        <v>3</v>
      </c>
      <c r="O70" s="31">
        <v>4</v>
      </c>
      <c r="P70" s="58">
        <v>1</v>
      </c>
      <c r="Q70" s="61">
        <f t="shared" si="8"/>
        <v>1</v>
      </c>
      <c r="R70" s="55">
        <f t="shared" si="10"/>
        <v>0.05</v>
      </c>
      <c r="S70" s="218"/>
      <c r="T70" s="163" t="s">
        <v>297</v>
      </c>
      <c r="U70" s="129">
        <v>1</v>
      </c>
    </row>
    <row r="71" spans="1:21" ht="215.25" customHeight="1" x14ac:dyDescent="0.2">
      <c r="A71" s="33" t="s">
        <v>246</v>
      </c>
      <c r="B71" s="21" t="s">
        <v>254</v>
      </c>
      <c r="C71" s="241"/>
      <c r="D71" s="39" t="s">
        <v>298</v>
      </c>
      <c r="E71" s="40">
        <v>0.06</v>
      </c>
      <c r="F71" s="31" t="s">
        <v>299</v>
      </c>
      <c r="G71" s="36" t="s">
        <v>90</v>
      </c>
      <c r="H71" s="31" t="s">
        <v>292</v>
      </c>
      <c r="I71" s="28" t="s">
        <v>40</v>
      </c>
      <c r="J71" s="31" t="s">
        <v>258</v>
      </c>
      <c r="K71" s="31">
        <v>2</v>
      </c>
      <c r="L71" s="31">
        <v>0</v>
      </c>
      <c r="M71" s="31">
        <v>1</v>
      </c>
      <c r="N71" s="31">
        <v>0</v>
      </c>
      <c r="O71" s="31">
        <v>2</v>
      </c>
      <c r="P71" s="58"/>
      <c r="Q71" s="61" t="s">
        <v>42</v>
      </c>
      <c r="R71" s="119" t="s">
        <v>42</v>
      </c>
      <c r="S71" s="218"/>
      <c r="T71" s="163" t="s">
        <v>300</v>
      </c>
      <c r="U71" s="127" t="s">
        <v>42</v>
      </c>
    </row>
    <row r="72" spans="1:21" ht="215.25" customHeight="1" x14ac:dyDescent="0.2">
      <c r="A72" s="33" t="s">
        <v>246</v>
      </c>
      <c r="B72" s="21" t="s">
        <v>254</v>
      </c>
      <c r="C72" s="241"/>
      <c r="D72" s="39" t="s">
        <v>301</v>
      </c>
      <c r="E72" s="40">
        <v>0.05</v>
      </c>
      <c r="F72" s="31" t="s">
        <v>302</v>
      </c>
      <c r="G72" s="36" t="s">
        <v>90</v>
      </c>
      <c r="H72" s="31" t="s">
        <v>303</v>
      </c>
      <c r="I72" s="28" t="s">
        <v>40</v>
      </c>
      <c r="J72" s="31" t="s">
        <v>258</v>
      </c>
      <c r="K72" s="32">
        <v>1</v>
      </c>
      <c r="L72" s="32">
        <v>1</v>
      </c>
      <c r="M72" s="32">
        <v>1</v>
      </c>
      <c r="N72" s="32">
        <v>1</v>
      </c>
      <c r="O72" s="32">
        <v>1</v>
      </c>
      <c r="P72" s="79">
        <v>1</v>
      </c>
      <c r="Q72" s="61">
        <f t="shared" si="8"/>
        <v>1</v>
      </c>
      <c r="R72" s="55">
        <f t="shared" ref="R72" si="11">+U72*E72</f>
        <v>0.05</v>
      </c>
      <c r="S72" s="218"/>
      <c r="T72" s="178" t="s">
        <v>304</v>
      </c>
      <c r="U72" s="129">
        <v>1</v>
      </c>
    </row>
    <row r="73" spans="1:21" ht="215.25" customHeight="1" x14ac:dyDescent="0.2">
      <c r="A73" s="33" t="s">
        <v>246</v>
      </c>
      <c r="B73" s="21" t="s">
        <v>254</v>
      </c>
      <c r="C73" s="241"/>
      <c r="D73" s="39" t="s">
        <v>305</v>
      </c>
      <c r="E73" s="40">
        <v>0.06</v>
      </c>
      <c r="F73" s="31" t="s">
        <v>306</v>
      </c>
      <c r="G73" s="36" t="s">
        <v>90</v>
      </c>
      <c r="H73" s="31" t="s">
        <v>307</v>
      </c>
      <c r="I73" s="28" t="s">
        <v>40</v>
      </c>
      <c r="J73" s="31" t="s">
        <v>258</v>
      </c>
      <c r="K73" s="32">
        <v>1</v>
      </c>
      <c r="L73" s="32">
        <v>1</v>
      </c>
      <c r="M73" s="32">
        <v>1</v>
      </c>
      <c r="N73" s="32">
        <v>1</v>
      </c>
      <c r="O73" s="32">
        <v>1</v>
      </c>
      <c r="P73" s="79" t="s">
        <v>250</v>
      </c>
      <c r="Q73" s="61" t="s">
        <v>251</v>
      </c>
      <c r="R73" s="119" t="s">
        <v>251</v>
      </c>
      <c r="S73" s="218"/>
      <c r="T73" s="163" t="s">
        <v>308</v>
      </c>
      <c r="U73" s="127" t="s">
        <v>251</v>
      </c>
    </row>
    <row r="74" spans="1:21" ht="215.25" customHeight="1" x14ac:dyDescent="0.2">
      <c r="A74" s="33" t="s">
        <v>246</v>
      </c>
      <c r="B74" s="21" t="s">
        <v>254</v>
      </c>
      <c r="C74" s="241"/>
      <c r="D74" s="39" t="s">
        <v>309</v>
      </c>
      <c r="E74" s="40">
        <v>0.06</v>
      </c>
      <c r="F74" s="31" t="s">
        <v>310</v>
      </c>
      <c r="G74" s="36" t="s">
        <v>90</v>
      </c>
      <c r="H74" s="31" t="s">
        <v>311</v>
      </c>
      <c r="I74" s="28" t="s">
        <v>40</v>
      </c>
      <c r="J74" s="31" t="s">
        <v>258</v>
      </c>
      <c r="K74" s="32">
        <v>1</v>
      </c>
      <c r="L74" s="32">
        <v>1</v>
      </c>
      <c r="M74" s="32">
        <v>1</v>
      </c>
      <c r="N74" s="32">
        <v>1</v>
      </c>
      <c r="O74" s="32">
        <v>1</v>
      </c>
      <c r="P74" s="79">
        <v>1</v>
      </c>
      <c r="Q74" s="61">
        <f t="shared" si="8"/>
        <v>1</v>
      </c>
      <c r="R74" s="55">
        <f t="shared" ref="R74" si="12">+U74*E74</f>
        <v>0.06</v>
      </c>
      <c r="S74" s="218"/>
      <c r="T74" s="178" t="s">
        <v>312</v>
      </c>
      <c r="U74" s="129">
        <v>1</v>
      </c>
    </row>
    <row r="75" spans="1:21" ht="215.25" customHeight="1" x14ac:dyDescent="0.2">
      <c r="A75" s="15" t="s">
        <v>246</v>
      </c>
      <c r="B75" s="13" t="s">
        <v>254</v>
      </c>
      <c r="C75" s="241"/>
      <c r="D75" s="39" t="s">
        <v>313</v>
      </c>
      <c r="E75" s="40">
        <v>0.06</v>
      </c>
      <c r="F75" s="31" t="s">
        <v>291</v>
      </c>
      <c r="G75" s="36" t="s">
        <v>90</v>
      </c>
      <c r="H75" s="31" t="s">
        <v>314</v>
      </c>
      <c r="I75" s="28" t="s">
        <v>40</v>
      </c>
      <c r="J75" s="31" t="s">
        <v>258</v>
      </c>
      <c r="K75" s="31">
        <v>4</v>
      </c>
      <c r="L75" s="31">
        <v>0</v>
      </c>
      <c r="M75" s="31">
        <v>2</v>
      </c>
      <c r="N75" s="31"/>
      <c r="O75" s="31">
        <v>4</v>
      </c>
      <c r="P75" s="58"/>
      <c r="Q75" s="61" t="s">
        <v>42</v>
      </c>
      <c r="R75" s="119" t="s">
        <v>42</v>
      </c>
      <c r="S75" s="218"/>
      <c r="T75" s="163" t="s">
        <v>315</v>
      </c>
      <c r="U75" s="127" t="s">
        <v>42</v>
      </c>
    </row>
    <row r="76" spans="1:21" ht="215.25" customHeight="1" x14ac:dyDescent="0.2">
      <c r="A76" s="15" t="s">
        <v>246</v>
      </c>
      <c r="B76" s="13" t="s">
        <v>254</v>
      </c>
      <c r="C76" s="242"/>
      <c r="D76" s="39" t="s">
        <v>316</v>
      </c>
      <c r="E76" s="40">
        <v>0.06</v>
      </c>
      <c r="F76" s="31" t="s">
        <v>317</v>
      </c>
      <c r="G76" s="36" t="s">
        <v>90</v>
      </c>
      <c r="H76" s="31" t="s">
        <v>296</v>
      </c>
      <c r="I76" s="28" t="s">
        <v>40</v>
      </c>
      <c r="J76" s="31" t="s">
        <v>258</v>
      </c>
      <c r="K76" s="31">
        <v>52</v>
      </c>
      <c r="L76" s="31">
        <v>12</v>
      </c>
      <c r="M76" s="31">
        <v>25</v>
      </c>
      <c r="N76" s="31">
        <v>38</v>
      </c>
      <c r="O76" s="31">
        <v>52</v>
      </c>
      <c r="P76" s="58">
        <v>12</v>
      </c>
      <c r="Q76" s="61">
        <f t="shared" si="8"/>
        <v>1</v>
      </c>
      <c r="R76" s="55">
        <f t="shared" ref="R76:R77" si="13">+U76*E76</f>
        <v>0.06</v>
      </c>
      <c r="S76" s="218"/>
      <c r="T76" s="163" t="s">
        <v>318</v>
      </c>
      <c r="U76" s="129">
        <v>1</v>
      </c>
    </row>
    <row r="77" spans="1:21" ht="146.25" customHeight="1" x14ac:dyDescent="0.2">
      <c r="A77" s="21" t="s">
        <v>246</v>
      </c>
      <c r="B77" s="21" t="s">
        <v>319</v>
      </c>
      <c r="C77" s="232">
        <v>1</v>
      </c>
      <c r="D77" s="39" t="s">
        <v>320</v>
      </c>
      <c r="E77" s="40">
        <v>0.08</v>
      </c>
      <c r="F77" s="31" t="s">
        <v>321</v>
      </c>
      <c r="G77" s="31" t="s">
        <v>38</v>
      </c>
      <c r="H77" s="14" t="s">
        <v>322</v>
      </c>
      <c r="I77" s="28" t="s">
        <v>40</v>
      </c>
      <c r="J77" s="14" t="s">
        <v>245</v>
      </c>
      <c r="K77" s="14">
        <v>12</v>
      </c>
      <c r="L77" s="31">
        <v>1</v>
      </c>
      <c r="M77" s="31">
        <v>4</v>
      </c>
      <c r="N77" s="31">
        <v>8</v>
      </c>
      <c r="O77" s="31">
        <v>12</v>
      </c>
      <c r="P77" s="123"/>
      <c r="Q77" s="189">
        <f t="shared" si="8"/>
        <v>0</v>
      </c>
      <c r="R77" s="55">
        <f t="shared" si="13"/>
        <v>0</v>
      </c>
      <c r="S77" s="214"/>
      <c r="T77" s="246" t="s">
        <v>535</v>
      </c>
      <c r="U77" s="129">
        <v>0</v>
      </c>
    </row>
    <row r="78" spans="1:21" ht="215.25" customHeight="1" x14ac:dyDescent="0.2">
      <c r="A78" s="21" t="s">
        <v>246</v>
      </c>
      <c r="B78" s="21" t="s">
        <v>319</v>
      </c>
      <c r="C78" s="233"/>
      <c r="D78" s="39" t="s">
        <v>323</v>
      </c>
      <c r="E78" s="40">
        <v>7.0000000000000007E-2</v>
      </c>
      <c r="F78" s="14" t="s">
        <v>324</v>
      </c>
      <c r="G78" s="31" t="s">
        <v>38</v>
      </c>
      <c r="H78" s="14" t="s">
        <v>325</v>
      </c>
      <c r="I78" s="28" t="s">
        <v>40</v>
      </c>
      <c r="J78" s="14" t="s">
        <v>245</v>
      </c>
      <c r="K78" s="14">
        <v>1</v>
      </c>
      <c r="L78" s="14">
        <v>0</v>
      </c>
      <c r="M78" s="14">
        <v>0</v>
      </c>
      <c r="N78" s="14">
        <v>0</v>
      </c>
      <c r="O78" s="14">
        <v>1</v>
      </c>
      <c r="P78" s="58"/>
      <c r="Q78" s="61" t="s">
        <v>42</v>
      </c>
      <c r="R78" s="119" t="s">
        <v>42</v>
      </c>
      <c r="S78" s="214"/>
      <c r="T78" s="163" t="s">
        <v>326</v>
      </c>
      <c r="U78" s="127" t="s">
        <v>42</v>
      </c>
    </row>
    <row r="79" spans="1:21" ht="215.25" customHeight="1" x14ac:dyDescent="0.2">
      <c r="A79" s="21" t="s">
        <v>246</v>
      </c>
      <c r="B79" s="21" t="s">
        <v>319</v>
      </c>
      <c r="C79" s="233"/>
      <c r="D79" s="124" t="s">
        <v>327</v>
      </c>
      <c r="E79" s="40">
        <v>7.0000000000000007E-2</v>
      </c>
      <c r="F79" s="14" t="s">
        <v>328</v>
      </c>
      <c r="G79" s="31" t="s">
        <v>90</v>
      </c>
      <c r="H79" s="14" t="s">
        <v>329</v>
      </c>
      <c r="I79" s="28" t="s">
        <v>40</v>
      </c>
      <c r="J79" s="14" t="s">
        <v>245</v>
      </c>
      <c r="K79" s="16">
        <v>1</v>
      </c>
      <c r="L79" s="16">
        <v>1</v>
      </c>
      <c r="M79" s="16">
        <v>1</v>
      </c>
      <c r="N79" s="16">
        <v>1</v>
      </c>
      <c r="O79" s="16">
        <v>1</v>
      </c>
      <c r="P79" s="79">
        <v>1</v>
      </c>
      <c r="Q79" s="61">
        <f t="shared" si="8"/>
        <v>1</v>
      </c>
      <c r="R79" s="55">
        <f t="shared" ref="R79:R87" si="14">+U79*E79</f>
        <v>7.0000000000000007E-2</v>
      </c>
      <c r="S79" s="214"/>
      <c r="T79" s="179" t="s">
        <v>330</v>
      </c>
      <c r="U79" s="129">
        <v>1</v>
      </c>
    </row>
    <row r="80" spans="1:21" ht="215.25" customHeight="1" x14ac:dyDescent="0.2">
      <c r="A80" s="21" t="s">
        <v>246</v>
      </c>
      <c r="B80" s="21" t="s">
        <v>319</v>
      </c>
      <c r="C80" s="233"/>
      <c r="D80" s="124" t="s">
        <v>331</v>
      </c>
      <c r="E80" s="40">
        <v>7.0000000000000007E-2</v>
      </c>
      <c r="F80" s="14" t="s">
        <v>332</v>
      </c>
      <c r="G80" s="31" t="s">
        <v>90</v>
      </c>
      <c r="H80" s="14" t="s">
        <v>333</v>
      </c>
      <c r="I80" s="28" t="s">
        <v>40</v>
      </c>
      <c r="J80" s="14" t="s">
        <v>245</v>
      </c>
      <c r="K80" s="14">
        <v>2</v>
      </c>
      <c r="L80" s="14">
        <v>1</v>
      </c>
      <c r="M80" s="14">
        <v>0</v>
      </c>
      <c r="N80" s="14">
        <v>2</v>
      </c>
      <c r="O80" s="14">
        <v>0</v>
      </c>
      <c r="P80" s="58">
        <v>1</v>
      </c>
      <c r="Q80" s="61">
        <f t="shared" si="8"/>
        <v>1</v>
      </c>
      <c r="R80" s="55">
        <f t="shared" si="14"/>
        <v>7.0000000000000007E-2</v>
      </c>
      <c r="S80" s="214"/>
      <c r="T80" s="166" t="s">
        <v>334</v>
      </c>
      <c r="U80" s="129">
        <v>1</v>
      </c>
    </row>
    <row r="81" spans="1:21" ht="215.25" customHeight="1" x14ac:dyDescent="0.2">
      <c r="A81" s="21" t="s">
        <v>246</v>
      </c>
      <c r="B81" s="21" t="s">
        <v>319</v>
      </c>
      <c r="C81" s="233"/>
      <c r="D81" s="124" t="s">
        <v>335</v>
      </c>
      <c r="E81" s="40">
        <v>7.0000000000000007E-2</v>
      </c>
      <c r="F81" s="14" t="s">
        <v>336</v>
      </c>
      <c r="G81" s="31" t="s">
        <v>38</v>
      </c>
      <c r="H81" s="14" t="s">
        <v>333</v>
      </c>
      <c r="I81" s="28" t="s">
        <v>40</v>
      </c>
      <c r="J81" s="14" t="s">
        <v>245</v>
      </c>
      <c r="K81" s="14">
        <v>4</v>
      </c>
      <c r="L81" s="14">
        <v>1</v>
      </c>
      <c r="M81" s="14">
        <v>2</v>
      </c>
      <c r="N81" s="14">
        <v>3</v>
      </c>
      <c r="O81" s="14">
        <v>4</v>
      </c>
      <c r="P81" s="58">
        <v>1</v>
      </c>
      <c r="Q81" s="61">
        <f t="shared" si="8"/>
        <v>1</v>
      </c>
      <c r="R81" s="55">
        <f t="shared" si="14"/>
        <v>7.0000000000000007E-2</v>
      </c>
      <c r="S81" s="214"/>
      <c r="T81" s="166" t="s">
        <v>337</v>
      </c>
      <c r="U81" s="129">
        <v>1</v>
      </c>
    </row>
    <row r="82" spans="1:21" ht="215.25" customHeight="1" x14ac:dyDescent="0.2">
      <c r="A82" s="21" t="s">
        <v>246</v>
      </c>
      <c r="B82" s="21" t="s">
        <v>319</v>
      </c>
      <c r="C82" s="233"/>
      <c r="D82" s="39" t="s">
        <v>338</v>
      </c>
      <c r="E82" s="40">
        <v>7.0000000000000007E-2</v>
      </c>
      <c r="F82" s="14" t="s">
        <v>339</v>
      </c>
      <c r="G82" s="31" t="s">
        <v>90</v>
      </c>
      <c r="H82" s="14" t="s">
        <v>340</v>
      </c>
      <c r="I82" s="28" t="s">
        <v>40</v>
      </c>
      <c r="J82" s="14" t="s">
        <v>245</v>
      </c>
      <c r="K82" s="14">
        <v>67</v>
      </c>
      <c r="L82" s="14">
        <v>10</v>
      </c>
      <c r="M82" s="14">
        <v>20</v>
      </c>
      <c r="N82" s="14">
        <v>67</v>
      </c>
      <c r="O82" s="14">
        <v>0</v>
      </c>
      <c r="P82" s="58">
        <v>14</v>
      </c>
      <c r="Q82" s="61">
        <f t="shared" si="8"/>
        <v>1.4</v>
      </c>
      <c r="R82" s="55">
        <f t="shared" si="14"/>
        <v>7.0000000000000007E-2</v>
      </c>
      <c r="S82" s="214"/>
      <c r="T82" s="166" t="s">
        <v>341</v>
      </c>
      <c r="U82" s="129">
        <v>1</v>
      </c>
    </row>
    <row r="83" spans="1:21" ht="215.25" customHeight="1" x14ac:dyDescent="0.2">
      <c r="A83" s="21" t="s">
        <v>246</v>
      </c>
      <c r="B83" s="21" t="s">
        <v>319</v>
      </c>
      <c r="C83" s="233"/>
      <c r="D83" s="39" t="s">
        <v>342</v>
      </c>
      <c r="E83" s="40">
        <v>7.0000000000000007E-2</v>
      </c>
      <c r="F83" s="31" t="s">
        <v>343</v>
      </c>
      <c r="G83" s="31" t="s">
        <v>90</v>
      </c>
      <c r="H83" s="31" t="s">
        <v>344</v>
      </c>
      <c r="I83" s="28" t="s">
        <v>40</v>
      </c>
      <c r="J83" s="14" t="s">
        <v>245</v>
      </c>
      <c r="K83" s="31" t="s">
        <v>143</v>
      </c>
      <c r="L83" s="32">
        <v>0.1</v>
      </c>
      <c r="M83" s="32">
        <v>0.4</v>
      </c>
      <c r="N83" s="32">
        <v>0.7</v>
      </c>
      <c r="O83" s="32">
        <v>1</v>
      </c>
      <c r="P83" s="79">
        <v>0.1</v>
      </c>
      <c r="Q83" s="61">
        <f t="shared" si="8"/>
        <v>1</v>
      </c>
      <c r="R83" s="55">
        <f t="shared" si="14"/>
        <v>7.0000000000000007E-2</v>
      </c>
      <c r="S83" s="214"/>
      <c r="T83" s="180" t="s">
        <v>345</v>
      </c>
      <c r="U83" s="129">
        <v>1</v>
      </c>
    </row>
    <row r="84" spans="1:21" ht="215.25" customHeight="1" x14ac:dyDescent="0.2">
      <c r="A84" s="21" t="s">
        <v>246</v>
      </c>
      <c r="B84" s="21" t="s">
        <v>319</v>
      </c>
      <c r="C84" s="233"/>
      <c r="D84" s="39" t="s">
        <v>346</v>
      </c>
      <c r="E84" s="40">
        <v>0.08</v>
      </c>
      <c r="F84" s="14" t="s">
        <v>347</v>
      </c>
      <c r="G84" s="31" t="s">
        <v>38</v>
      </c>
      <c r="H84" s="14" t="s">
        <v>348</v>
      </c>
      <c r="I84" s="28" t="s">
        <v>40</v>
      </c>
      <c r="J84" s="14" t="s">
        <v>245</v>
      </c>
      <c r="K84" s="16">
        <v>0.74</v>
      </c>
      <c r="L84" s="16">
        <v>0.1</v>
      </c>
      <c r="M84" s="16">
        <v>0.2</v>
      </c>
      <c r="N84" s="16">
        <v>0.4</v>
      </c>
      <c r="O84" s="16">
        <v>0.74</v>
      </c>
      <c r="P84" s="79">
        <v>0.1</v>
      </c>
      <c r="Q84" s="61">
        <f t="shared" si="8"/>
        <v>1</v>
      </c>
      <c r="R84" s="55">
        <f t="shared" si="14"/>
        <v>0.08</v>
      </c>
      <c r="S84" s="214"/>
      <c r="T84" s="166" t="s">
        <v>349</v>
      </c>
      <c r="U84" s="129">
        <v>1</v>
      </c>
    </row>
    <row r="85" spans="1:21" ht="215.25" customHeight="1" x14ac:dyDescent="0.2">
      <c r="A85" s="21" t="s">
        <v>246</v>
      </c>
      <c r="B85" s="21" t="s">
        <v>319</v>
      </c>
      <c r="C85" s="233"/>
      <c r="D85" s="39" t="s">
        <v>350</v>
      </c>
      <c r="E85" s="40">
        <v>7.0000000000000007E-2</v>
      </c>
      <c r="F85" s="14" t="s">
        <v>351</v>
      </c>
      <c r="G85" s="31" t="s">
        <v>90</v>
      </c>
      <c r="H85" s="14" t="s">
        <v>262</v>
      </c>
      <c r="I85" s="28" t="s">
        <v>40</v>
      </c>
      <c r="J85" s="14" t="s">
        <v>245</v>
      </c>
      <c r="K85" s="14">
        <v>4</v>
      </c>
      <c r="L85" s="14">
        <v>1</v>
      </c>
      <c r="M85" s="14">
        <v>2</v>
      </c>
      <c r="N85" s="14">
        <v>3</v>
      </c>
      <c r="O85" s="14">
        <v>4</v>
      </c>
      <c r="P85" s="58">
        <v>1</v>
      </c>
      <c r="Q85" s="61">
        <f t="shared" si="8"/>
        <v>1</v>
      </c>
      <c r="R85" s="55">
        <f t="shared" si="14"/>
        <v>7.0000000000000007E-2</v>
      </c>
      <c r="S85" s="214"/>
      <c r="T85" s="163" t="s">
        <v>352</v>
      </c>
      <c r="U85" s="129">
        <v>1</v>
      </c>
    </row>
    <row r="86" spans="1:21" ht="215.25" customHeight="1" x14ac:dyDescent="0.2">
      <c r="A86" s="21" t="s">
        <v>246</v>
      </c>
      <c r="B86" s="21" t="s">
        <v>319</v>
      </c>
      <c r="C86" s="233"/>
      <c r="D86" s="30" t="s">
        <v>353</v>
      </c>
      <c r="E86" s="40">
        <v>7.0000000000000007E-2</v>
      </c>
      <c r="F86" s="14" t="s">
        <v>354</v>
      </c>
      <c r="G86" s="36" t="s">
        <v>38</v>
      </c>
      <c r="H86" s="14" t="s">
        <v>355</v>
      </c>
      <c r="I86" s="28" t="s">
        <v>40</v>
      </c>
      <c r="J86" s="14" t="s">
        <v>245</v>
      </c>
      <c r="K86" s="16">
        <v>1</v>
      </c>
      <c r="L86" s="16">
        <v>0.25</v>
      </c>
      <c r="M86" s="16">
        <v>0.5</v>
      </c>
      <c r="N86" s="16">
        <v>0.75</v>
      </c>
      <c r="O86" s="16">
        <v>1</v>
      </c>
      <c r="P86" s="79">
        <v>0.25</v>
      </c>
      <c r="Q86" s="61">
        <f t="shared" si="8"/>
        <v>1</v>
      </c>
      <c r="R86" s="55">
        <f t="shared" si="14"/>
        <v>7.0000000000000007E-2</v>
      </c>
      <c r="S86" s="214"/>
      <c r="T86" s="166" t="s">
        <v>356</v>
      </c>
      <c r="U86" s="129">
        <v>1</v>
      </c>
    </row>
    <row r="87" spans="1:21" ht="215.25" customHeight="1" x14ac:dyDescent="0.2">
      <c r="A87" s="33" t="s">
        <v>246</v>
      </c>
      <c r="B87" s="21" t="s">
        <v>319</v>
      </c>
      <c r="C87" s="233"/>
      <c r="D87" s="30" t="s">
        <v>357</v>
      </c>
      <c r="E87" s="40">
        <v>7.0000000000000007E-2</v>
      </c>
      <c r="F87" s="31" t="s">
        <v>358</v>
      </c>
      <c r="G87" s="31" t="s">
        <v>38</v>
      </c>
      <c r="H87" s="31" t="s">
        <v>359</v>
      </c>
      <c r="I87" s="28" t="s">
        <v>40</v>
      </c>
      <c r="J87" s="31" t="s">
        <v>360</v>
      </c>
      <c r="K87" s="32">
        <v>1</v>
      </c>
      <c r="L87" s="32">
        <v>1</v>
      </c>
      <c r="M87" s="32">
        <v>1</v>
      </c>
      <c r="N87" s="32">
        <v>1</v>
      </c>
      <c r="O87" s="32">
        <v>1</v>
      </c>
      <c r="P87" s="80">
        <v>1</v>
      </c>
      <c r="Q87" s="61">
        <f t="shared" si="8"/>
        <v>1</v>
      </c>
      <c r="R87" s="55">
        <f t="shared" si="14"/>
        <v>7.0000000000000007E-2</v>
      </c>
      <c r="S87" s="214"/>
      <c r="T87" s="167" t="s">
        <v>361</v>
      </c>
      <c r="U87" s="129">
        <v>1</v>
      </c>
    </row>
    <row r="88" spans="1:21" ht="215.25" customHeight="1" x14ac:dyDescent="0.2">
      <c r="A88" s="21" t="s">
        <v>246</v>
      </c>
      <c r="B88" s="21" t="s">
        <v>319</v>
      </c>
      <c r="C88" s="233"/>
      <c r="D88" s="12" t="s">
        <v>362</v>
      </c>
      <c r="E88" s="40">
        <v>7.0000000000000007E-2</v>
      </c>
      <c r="F88" s="31" t="s">
        <v>363</v>
      </c>
      <c r="G88" s="36" t="s">
        <v>90</v>
      </c>
      <c r="H88" s="31" t="s">
        <v>292</v>
      </c>
      <c r="I88" s="28" t="s">
        <v>40</v>
      </c>
      <c r="J88" s="14" t="s">
        <v>364</v>
      </c>
      <c r="K88" s="28">
        <v>3</v>
      </c>
      <c r="L88" s="125">
        <v>0</v>
      </c>
      <c r="M88" s="125">
        <v>1</v>
      </c>
      <c r="N88" s="125">
        <v>2</v>
      </c>
      <c r="O88" s="125">
        <v>3</v>
      </c>
      <c r="P88" s="34"/>
      <c r="Q88" s="61" t="s">
        <v>42</v>
      </c>
      <c r="R88" s="119" t="s">
        <v>42</v>
      </c>
      <c r="S88" s="214"/>
      <c r="T88" s="164" t="s">
        <v>365</v>
      </c>
      <c r="U88" s="127" t="s">
        <v>42</v>
      </c>
    </row>
    <row r="89" spans="1:21" ht="215.25" customHeight="1" x14ac:dyDescent="0.2">
      <c r="A89" s="21" t="s">
        <v>246</v>
      </c>
      <c r="B89" s="21" t="s">
        <v>319</v>
      </c>
      <c r="C89" s="233"/>
      <c r="D89" s="51" t="s">
        <v>366</v>
      </c>
      <c r="E89" s="40">
        <v>7.0000000000000007E-2</v>
      </c>
      <c r="F89" s="31" t="s">
        <v>367</v>
      </c>
      <c r="G89" s="36" t="s">
        <v>90</v>
      </c>
      <c r="H89" s="31" t="s">
        <v>368</v>
      </c>
      <c r="I89" s="28" t="s">
        <v>40</v>
      </c>
      <c r="J89" s="14" t="s">
        <v>364</v>
      </c>
      <c r="K89" s="29">
        <v>1</v>
      </c>
      <c r="L89" s="29">
        <v>1</v>
      </c>
      <c r="M89" s="29">
        <v>1</v>
      </c>
      <c r="N89" s="29">
        <v>1</v>
      </c>
      <c r="O89" s="29">
        <v>1</v>
      </c>
      <c r="P89" s="29">
        <v>1</v>
      </c>
      <c r="Q89" s="61">
        <f t="shared" si="8"/>
        <v>1</v>
      </c>
      <c r="R89" s="55">
        <f t="shared" ref="R89" si="15">+U89*E89</f>
        <v>7.0000000000000007E-2</v>
      </c>
      <c r="S89" s="214"/>
      <c r="T89" s="167" t="s">
        <v>369</v>
      </c>
      <c r="U89" s="129">
        <v>1</v>
      </c>
    </row>
    <row r="90" spans="1:21" ht="215.25" customHeight="1" x14ac:dyDescent="0.2">
      <c r="A90" s="13" t="s">
        <v>246</v>
      </c>
      <c r="B90" s="13" t="s">
        <v>319</v>
      </c>
      <c r="C90" s="234"/>
      <c r="D90" s="12" t="s">
        <v>370</v>
      </c>
      <c r="E90" s="40">
        <v>7.0000000000000007E-2</v>
      </c>
      <c r="F90" s="31" t="s">
        <v>371</v>
      </c>
      <c r="G90" s="36" t="s">
        <v>38</v>
      </c>
      <c r="H90" s="31" t="s">
        <v>372</v>
      </c>
      <c r="I90" s="28" t="s">
        <v>40</v>
      </c>
      <c r="J90" s="14" t="s">
        <v>364</v>
      </c>
      <c r="K90" s="28">
        <v>3</v>
      </c>
      <c r="L90" s="125">
        <v>0</v>
      </c>
      <c r="M90" s="125">
        <v>1</v>
      </c>
      <c r="N90" s="125">
        <v>2</v>
      </c>
      <c r="O90" s="125">
        <v>3</v>
      </c>
      <c r="P90" s="125">
        <v>0</v>
      </c>
      <c r="Q90" s="61" t="s">
        <v>42</v>
      </c>
      <c r="R90" s="119" t="s">
        <v>42</v>
      </c>
      <c r="S90" s="214"/>
      <c r="T90" s="164" t="s">
        <v>365</v>
      </c>
      <c r="U90" s="127" t="s">
        <v>42</v>
      </c>
    </row>
    <row r="91" spans="1:21" s="35" customFormat="1" ht="179.25" customHeight="1" x14ac:dyDescent="0.25">
      <c r="A91" s="15" t="s">
        <v>246</v>
      </c>
      <c r="B91" s="15" t="s">
        <v>373</v>
      </c>
      <c r="C91" s="238">
        <v>1</v>
      </c>
      <c r="D91" s="39" t="s">
        <v>374</v>
      </c>
      <c r="E91" s="40">
        <v>0.12</v>
      </c>
      <c r="F91" s="31" t="s">
        <v>375</v>
      </c>
      <c r="G91" s="31" t="s">
        <v>38</v>
      </c>
      <c r="H91" s="31" t="s">
        <v>376</v>
      </c>
      <c r="I91" s="28" t="s">
        <v>40</v>
      </c>
      <c r="J91" s="31" t="s">
        <v>258</v>
      </c>
      <c r="K91" s="32">
        <v>1</v>
      </c>
      <c r="L91" s="32">
        <v>0.15</v>
      </c>
      <c r="M91" s="32">
        <v>0.5</v>
      </c>
      <c r="N91" s="32">
        <v>0.75</v>
      </c>
      <c r="O91" s="32">
        <v>1</v>
      </c>
      <c r="P91" s="80">
        <v>0.22</v>
      </c>
      <c r="Q91" s="61">
        <f t="shared" si="8"/>
        <v>1.4666666666666668</v>
      </c>
      <c r="R91" s="55">
        <f t="shared" ref="R91:R97" si="16">+U91*E91</f>
        <v>0.12</v>
      </c>
      <c r="S91" s="214"/>
      <c r="T91" s="169" t="s">
        <v>377</v>
      </c>
      <c r="U91" s="129">
        <v>1</v>
      </c>
    </row>
    <row r="92" spans="1:21" s="35" customFormat="1" ht="179.25" customHeight="1" x14ac:dyDescent="0.25">
      <c r="A92" s="15" t="s">
        <v>246</v>
      </c>
      <c r="B92" s="15" t="s">
        <v>373</v>
      </c>
      <c r="C92" s="243"/>
      <c r="D92" s="39" t="s">
        <v>378</v>
      </c>
      <c r="E92" s="40">
        <v>0.11</v>
      </c>
      <c r="F92" s="31" t="s">
        <v>379</v>
      </c>
      <c r="G92" s="36" t="s">
        <v>90</v>
      </c>
      <c r="H92" s="31" t="s">
        <v>380</v>
      </c>
      <c r="I92" s="28" t="s">
        <v>40</v>
      </c>
      <c r="J92" s="31" t="s">
        <v>258</v>
      </c>
      <c r="K92" s="31">
        <v>4</v>
      </c>
      <c r="L92" s="31">
        <v>1</v>
      </c>
      <c r="M92" s="31">
        <v>2</v>
      </c>
      <c r="N92" s="31">
        <v>3</v>
      </c>
      <c r="O92" s="31">
        <v>4</v>
      </c>
      <c r="P92" s="58">
        <v>1</v>
      </c>
      <c r="Q92" s="61">
        <f t="shared" si="8"/>
        <v>1</v>
      </c>
      <c r="R92" s="55">
        <f t="shared" si="16"/>
        <v>0.11</v>
      </c>
      <c r="S92" s="214"/>
      <c r="T92" s="163" t="s">
        <v>381</v>
      </c>
      <c r="U92" s="129">
        <v>1</v>
      </c>
    </row>
    <row r="93" spans="1:21" s="35" customFormat="1" ht="179.25" customHeight="1" x14ac:dyDescent="0.25">
      <c r="A93" s="15" t="s">
        <v>246</v>
      </c>
      <c r="B93" s="15" t="s">
        <v>373</v>
      </c>
      <c r="C93" s="243"/>
      <c r="D93" s="39" t="s">
        <v>382</v>
      </c>
      <c r="E93" s="40">
        <v>0.11</v>
      </c>
      <c r="F93" s="31" t="s">
        <v>383</v>
      </c>
      <c r="G93" s="36" t="s">
        <v>38</v>
      </c>
      <c r="H93" s="31" t="s">
        <v>376</v>
      </c>
      <c r="I93" s="28" t="s">
        <v>40</v>
      </c>
      <c r="J93" s="31" t="s">
        <v>258</v>
      </c>
      <c r="K93" s="32">
        <v>0.9</v>
      </c>
      <c r="L93" s="32">
        <v>0.1</v>
      </c>
      <c r="M93" s="32">
        <v>0.2</v>
      </c>
      <c r="N93" s="32">
        <v>0.5</v>
      </c>
      <c r="O93" s="32">
        <v>0.9</v>
      </c>
      <c r="P93" s="79">
        <v>0.1</v>
      </c>
      <c r="Q93" s="61">
        <f t="shared" si="8"/>
        <v>1</v>
      </c>
      <c r="R93" s="55">
        <f t="shared" si="16"/>
        <v>0.11</v>
      </c>
      <c r="S93" s="214"/>
      <c r="T93" s="163" t="s">
        <v>384</v>
      </c>
      <c r="U93" s="129">
        <v>1</v>
      </c>
    </row>
    <row r="94" spans="1:21" s="35" customFormat="1" ht="179.25" customHeight="1" x14ac:dyDescent="0.25">
      <c r="A94" s="31" t="s">
        <v>246</v>
      </c>
      <c r="B94" s="15" t="s">
        <v>373</v>
      </c>
      <c r="C94" s="243"/>
      <c r="D94" s="39" t="s">
        <v>385</v>
      </c>
      <c r="E94" s="40">
        <v>0.11</v>
      </c>
      <c r="F94" s="31" t="s">
        <v>386</v>
      </c>
      <c r="G94" s="36" t="s">
        <v>38</v>
      </c>
      <c r="H94" s="31" t="s">
        <v>376</v>
      </c>
      <c r="I94" s="28" t="s">
        <v>40</v>
      </c>
      <c r="J94" s="31" t="s">
        <v>258</v>
      </c>
      <c r="K94" s="32">
        <v>1</v>
      </c>
      <c r="L94" s="44">
        <v>0.15</v>
      </c>
      <c r="M94" s="44">
        <v>0.5</v>
      </c>
      <c r="N94" s="44">
        <v>0.75</v>
      </c>
      <c r="O94" s="44">
        <v>1</v>
      </c>
      <c r="P94" s="64">
        <v>0.23</v>
      </c>
      <c r="Q94" s="61">
        <f t="shared" si="8"/>
        <v>1.5333333333333334</v>
      </c>
      <c r="R94" s="55">
        <f t="shared" si="16"/>
        <v>0.11</v>
      </c>
      <c r="S94" s="214"/>
      <c r="T94" s="166" t="s">
        <v>387</v>
      </c>
      <c r="U94" s="129">
        <v>1</v>
      </c>
    </row>
    <row r="95" spans="1:21" s="35" customFormat="1" ht="179.25" customHeight="1" x14ac:dyDescent="0.25">
      <c r="A95" s="31" t="s">
        <v>246</v>
      </c>
      <c r="B95" s="15" t="s">
        <v>373</v>
      </c>
      <c r="C95" s="243"/>
      <c r="D95" s="39" t="s">
        <v>388</v>
      </c>
      <c r="E95" s="40">
        <v>0.11</v>
      </c>
      <c r="F95" s="31" t="s">
        <v>389</v>
      </c>
      <c r="G95" s="36" t="s">
        <v>38</v>
      </c>
      <c r="H95" s="31" t="s">
        <v>376</v>
      </c>
      <c r="I95" s="28" t="s">
        <v>40</v>
      </c>
      <c r="J95" s="31" t="s">
        <v>258</v>
      </c>
      <c r="K95" s="32">
        <v>1</v>
      </c>
      <c r="L95" s="44">
        <v>0.15</v>
      </c>
      <c r="M95" s="44">
        <v>0.5</v>
      </c>
      <c r="N95" s="44">
        <v>0.75</v>
      </c>
      <c r="O95" s="44">
        <v>1</v>
      </c>
      <c r="P95" s="64">
        <v>0.2</v>
      </c>
      <c r="Q95" s="61">
        <f t="shared" si="8"/>
        <v>1.3333333333333335</v>
      </c>
      <c r="R95" s="55">
        <f t="shared" si="16"/>
        <v>0.11</v>
      </c>
      <c r="S95" s="214"/>
      <c r="T95" s="166" t="s">
        <v>390</v>
      </c>
      <c r="U95" s="129">
        <v>1</v>
      </c>
    </row>
    <row r="96" spans="1:21" s="35" customFormat="1" ht="179.25" customHeight="1" x14ac:dyDescent="0.25">
      <c r="A96" s="31" t="s">
        <v>246</v>
      </c>
      <c r="B96" s="15" t="s">
        <v>373</v>
      </c>
      <c r="C96" s="243"/>
      <c r="D96" s="39" t="s">
        <v>391</v>
      </c>
      <c r="E96" s="40">
        <v>0.11</v>
      </c>
      <c r="F96" s="31" t="s">
        <v>392</v>
      </c>
      <c r="G96" s="36" t="s">
        <v>38</v>
      </c>
      <c r="H96" s="31" t="s">
        <v>376</v>
      </c>
      <c r="I96" s="28" t="s">
        <v>40</v>
      </c>
      <c r="J96" s="31" t="s">
        <v>258</v>
      </c>
      <c r="K96" s="32">
        <v>1</v>
      </c>
      <c r="L96" s="44">
        <v>0.15</v>
      </c>
      <c r="M96" s="44">
        <v>0.5</v>
      </c>
      <c r="N96" s="44">
        <v>0.75</v>
      </c>
      <c r="O96" s="44">
        <v>1</v>
      </c>
      <c r="P96" s="64">
        <v>0.1</v>
      </c>
      <c r="Q96" s="61">
        <f t="shared" si="8"/>
        <v>0.66666666666666674</v>
      </c>
      <c r="R96" s="55">
        <f t="shared" si="16"/>
        <v>7.3333333333333348E-2</v>
      </c>
      <c r="S96" s="214"/>
      <c r="T96" s="166" t="s">
        <v>393</v>
      </c>
      <c r="U96" s="129">
        <v>0.66666666666666674</v>
      </c>
    </row>
    <row r="97" spans="1:21" s="35" customFormat="1" ht="147.75" customHeight="1" x14ac:dyDescent="0.25">
      <c r="A97" s="31" t="s">
        <v>246</v>
      </c>
      <c r="B97" s="15" t="s">
        <v>373</v>
      </c>
      <c r="C97" s="243"/>
      <c r="D97" s="39" t="s">
        <v>394</v>
      </c>
      <c r="E97" s="40">
        <v>0.11</v>
      </c>
      <c r="F97" s="31" t="s">
        <v>395</v>
      </c>
      <c r="G97" s="36" t="s">
        <v>38</v>
      </c>
      <c r="H97" s="31" t="s">
        <v>376</v>
      </c>
      <c r="I97" s="28" t="s">
        <v>40</v>
      </c>
      <c r="J97" s="31" t="s">
        <v>258</v>
      </c>
      <c r="K97" s="32">
        <v>1</v>
      </c>
      <c r="L97" s="44">
        <v>0.15</v>
      </c>
      <c r="M97" s="44">
        <v>0.5</v>
      </c>
      <c r="N97" s="44">
        <v>0.75</v>
      </c>
      <c r="O97" s="44">
        <v>1</v>
      </c>
      <c r="P97" s="64">
        <v>0.22</v>
      </c>
      <c r="Q97" s="61">
        <f t="shared" si="8"/>
        <v>1.4666666666666668</v>
      </c>
      <c r="R97" s="55">
        <f t="shared" si="16"/>
        <v>0.11</v>
      </c>
      <c r="S97" s="214"/>
      <c r="T97" s="166" t="s">
        <v>396</v>
      </c>
      <c r="U97" s="129">
        <v>1</v>
      </c>
    </row>
    <row r="98" spans="1:21" s="35" customFormat="1" ht="147.75" customHeight="1" x14ac:dyDescent="0.25">
      <c r="A98" s="15" t="s">
        <v>246</v>
      </c>
      <c r="B98" s="15" t="s">
        <v>373</v>
      </c>
      <c r="C98" s="243"/>
      <c r="D98" s="39" t="s">
        <v>397</v>
      </c>
      <c r="E98" s="40">
        <v>0.11</v>
      </c>
      <c r="F98" s="31" t="s">
        <v>398</v>
      </c>
      <c r="G98" s="36" t="s">
        <v>38</v>
      </c>
      <c r="H98" s="31" t="s">
        <v>399</v>
      </c>
      <c r="I98" s="28" t="s">
        <v>40</v>
      </c>
      <c r="J98" s="31" t="s">
        <v>258</v>
      </c>
      <c r="K98" s="31">
        <v>1</v>
      </c>
      <c r="L98" s="31" t="s">
        <v>400</v>
      </c>
      <c r="M98" s="31" t="s">
        <v>401</v>
      </c>
      <c r="N98" s="31" t="s">
        <v>401</v>
      </c>
      <c r="O98" s="31">
        <v>1</v>
      </c>
      <c r="P98" s="58"/>
      <c r="Q98" s="61" t="s">
        <v>42</v>
      </c>
      <c r="R98" s="119" t="s">
        <v>42</v>
      </c>
      <c r="S98" s="214"/>
      <c r="T98" s="178" t="s">
        <v>402</v>
      </c>
      <c r="U98" s="127" t="s">
        <v>42</v>
      </c>
    </row>
    <row r="99" spans="1:21" s="35" customFormat="1" ht="147.75" customHeight="1" x14ac:dyDescent="0.25">
      <c r="A99" s="15" t="s">
        <v>246</v>
      </c>
      <c r="B99" s="15" t="s">
        <v>373</v>
      </c>
      <c r="C99" s="244"/>
      <c r="D99" s="39" t="s">
        <v>403</v>
      </c>
      <c r="E99" s="40">
        <v>0.11</v>
      </c>
      <c r="F99" s="31" t="s">
        <v>404</v>
      </c>
      <c r="G99" s="36" t="s">
        <v>90</v>
      </c>
      <c r="H99" s="31" t="s">
        <v>405</v>
      </c>
      <c r="I99" s="28" t="s">
        <v>40</v>
      </c>
      <c r="J99" s="31" t="s">
        <v>258</v>
      </c>
      <c r="K99" s="31">
        <v>4</v>
      </c>
      <c r="L99" s="31">
        <v>1</v>
      </c>
      <c r="M99" s="31">
        <v>2</v>
      </c>
      <c r="N99" s="31">
        <v>3</v>
      </c>
      <c r="O99" s="31">
        <v>4</v>
      </c>
      <c r="P99" s="58">
        <v>1</v>
      </c>
      <c r="Q99" s="61">
        <f t="shared" si="8"/>
        <v>1</v>
      </c>
      <c r="R99" s="55">
        <f t="shared" ref="R99" si="17">+U99*E99</f>
        <v>0.11</v>
      </c>
      <c r="S99" s="214"/>
      <c r="T99" s="181" t="s">
        <v>406</v>
      </c>
      <c r="U99" s="129">
        <v>1</v>
      </c>
    </row>
    <row r="100" spans="1:21" s="35" customFormat="1" ht="145.5" customHeight="1" x14ac:dyDescent="0.25">
      <c r="A100" s="13" t="s">
        <v>246</v>
      </c>
      <c r="B100" s="13" t="s">
        <v>407</v>
      </c>
      <c r="C100" s="245">
        <v>1</v>
      </c>
      <c r="D100" s="39" t="s">
        <v>408</v>
      </c>
      <c r="E100" s="45">
        <v>0.5</v>
      </c>
      <c r="F100" s="14" t="s">
        <v>409</v>
      </c>
      <c r="G100" s="31" t="s">
        <v>38</v>
      </c>
      <c r="H100" s="14" t="s">
        <v>410</v>
      </c>
      <c r="I100" s="28" t="s">
        <v>40</v>
      </c>
      <c r="J100" s="14" t="s">
        <v>411</v>
      </c>
      <c r="K100" s="14">
        <v>1</v>
      </c>
      <c r="L100" s="14" t="s">
        <v>412</v>
      </c>
      <c r="M100" s="14">
        <v>1</v>
      </c>
      <c r="N100" s="14" t="s">
        <v>412</v>
      </c>
      <c r="O100" s="14" t="s">
        <v>412</v>
      </c>
      <c r="P100" s="14">
        <v>0</v>
      </c>
      <c r="Q100" s="61" t="s">
        <v>42</v>
      </c>
      <c r="R100" s="119" t="s">
        <v>42</v>
      </c>
      <c r="S100" s="215"/>
      <c r="T100" s="130" t="s">
        <v>413</v>
      </c>
      <c r="U100" s="127" t="s">
        <v>42</v>
      </c>
    </row>
    <row r="101" spans="1:21" s="35" customFormat="1" ht="145.5" customHeight="1" x14ac:dyDescent="0.25">
      <c r="A101" s="13" t="s">
        <v>246</v>
      </c>
      <c r="B101" s="13" t="s">
        <v>407</v>
      </c>
      <c r="C101" s="245"/>
      <c r="D101" s="39" t="s">
        <v>414</v>
      </c>
      <c r="E101" s="45">
        <v>0.5</v>
      </c>
      <c r="F101" s="14" t="s">
        <v>415</v>
      </c>
      <c r="G101" s="36" t="s">
        <v>90</v>
      </c>
      <c r="H101" s="14" t="s">
        <v>329</v>
      </c>
      <c r="I101" s="28" t="s">
        <v>40</v>
      </c>
      <c r="J101" s="14" t="s">
        <v>411</v>
      </c>
      <c r="K101" s="14">
        <v>16</v>
      </c>
      <c r="L101" s="14">
        <v>4</v>
      </c>
      <c r="M101" s="14">
        <v>7</v>
      </c>
      <c r="N101" s="14">
        <v>8</v>
      </c>
      <c r="O101" s="14">
        <v>16</v>
      </c>
      <c r="P101" s="14">
        <v>4</v>
      </c>
      <c r="Q101" s="61">
        <f t="shared" si="8"/>
        <v>1</v>
      </c>
      <c r="R101" s="55">
        <f t="shared" ref="R101:R104" si="18">+U101*E101</f>
        <v>0.5</v>
      </c>
      <c r="S101" s="215"/>
      <c r="T101" s="131" t="s">
        <v>416</v>
      </c>
      <c r="U101" s="129">
        <v>1</v>
      </c>
    </row>
    <row r="102" spans="1:21" s="43" customFormat="1" ht="168" customHeight="1" x14ac:dyDescent="0.25">
      <c r="A102" s="42" t="s">
        <v>246</v>
      </c>
      <c r="B102" s="42" t="s">
        <v>417</v>
      </c>
      <c r="C102" s="238">
        <v>1</v>
      </c>
      <c r="D102" s="12" t="s">
        <v>418</v>
      </c>
      <c r="E102" s="45">
        <v>0.25</v>
      </c>
      <c r="F102" s="14" t="s">
        <v>419</v>
      </c>
      <c r="G102" s="36" t="s">
        <v>38</v>
      </c>
      <c r="H102" s="28" t="s">
        <v>420</v>
      </c>
      <c r="I102" s="28" t="s">
        <v>40</v>
      </c>
      <c r="J102" s="14" t="s">
        <v>421</v>
      </c>
      <c r="K102" s="125">
        <v>5</v>
      </c>
      <c r="L102" s="47">
        <v>1</v>
      </c>
      <c r="M102" s="47">
        <v>2</v>
      </c>
      <c r="N102" s="47">
        <v>3</v>
      </c>
      <c r="O102" s="47">
        <v>5</v>
      </c>
      <c r="P102" s="66">
        <v>2</v>
      </c>
      <c r="Q102" s="61">
        <f t="shared" si="8"/>
        <v>2</v>
      </c>
      <c r="R102" s="55">
        <f t="shared" si="18"/>
        <v>0.25</v>
      </c>
      <c r="S102" s="214"/>
      <c r="T102" s="182" t="s">
        <v>422</v>
      </c>
      <c r="U102" s="129">
        <v>1</v>
      </c>
    </row>
    <row r="103" spans="1:21" s="43" customFormat="1" ht="162.75" customHeight="1" x14ac:dyDescent="0.25">
      <c r="A103" s="42" t="s">
        <v>246</v>
      </c>
      <c r="B103" s="42" t="s">
        <v>417</v>
      </c>
      <c r="C103" s="239"/>
      <c r="D103" s="12" t="s">
        <v>423</v>
      </c>
      <c r="E103" s="45">
        <v>0.25</v>
      </c>
      <c r="F103" s="14" t="s">
        <v>424</v>
      </c>
      <c r="G103" s="36" t="s">
        <v>38</v>
      </c>
      <c r="H103" s="28" t="s">
        <v>425</v>
      </c>
      <c r="I103" s="28" t="s">
        <v>40</v>
      </c>
      <c r="J103" s="14" t="s">
        <v>421</v>
      </c>
      <c r="K103" s="125">
        <v>4</v>
      </c>
      <c r="L103" s="47">
        <v>1</v>
      </c>
      <c r="M103" s="47">
        <v>2</v>
      </c>
      <c r="N103" s="47">
        <v>3</v>
      </c>
      <c r="O103" s="47">
        <v>4</v>
      </c>
      <c r="P103" s="67">
        <v>1</v>
      </c>
      <c r="Q103" s="61">
        <f t="shared" si="8"/>
        <v>1</v>
      </c>
      <c r="R103" s="55">
        <f t="shared" si="18"/>
        <v>0.25</v>
      </c>
      <c r="S103" s="214"/>
      <c r="T103" s="182" t="s">
        <v>426</v>
      </c>
      <c r="U103" s="129">
        <v>1</v>
      </c>
    </row>
    <row r="104" spans="1:21" s="43" customFormat="1" ht="162" customHeight="1" x14ac:dyDescent="0.25">
      <c r="A104" s="42" t="s">
        <v>246</v>
      </c>
      <c r="B104" s="42" t="s">
        <v>417</v>
      </c>
      <c r="C104" s="239"/>
      <c r="D104" s="12" t="s">
        <v>427</v>
      </c>
      <c r="E104" s="45">
        <v>0.25</v>
      </c>
      <c r="F104" s="14" t="s">
        <v>428</v>
      </c>
      <c r="G104" s="36" t="s">
        <v>429</v>
      </c>
      <c r="H104" s="28" t="s">
        <v>430</v>
      </c>
      <c r="I104" s="28" t="s">
        <v>40</v>
      </c>
      <c r="J104" s="14" t="s">
        <v>421</v>
      </c>
      <c r="K104" s="29">
        <v>0.32</v>
      </c>
      <c r="L104" s="32">
        <v>0.08</v>
      </c>
      <c r="M104" s="32">
        <v>0.16</v>
      </c>
      <c r="N104" s="32">
        <v>0.24</v>
      </c>
      <c r="O104" s="32">
        <v>0.32</v>
      </c>
      <c r="P104" s="68">
        <v>0.16</v>
      </c>
      <c r="Q104" s="190">
        <f t="shared" si="8"/>
        <v>2</v>
      </c>
      <c r="R104" s="55">
        <f t="shared" si="18"/>
        <v>0.25</v>
      </c>
      <c r="S104" s="214"/>
      <c r="T104" s="182" t="s">
        <v>431</v>
      </c>
      <c r="U104" s="129">
        <v>1</v>
      </c>
    </row>
    <row r="105" spans="1:21" s="43" customFormat="1" ht="141.75" customHeight="1" x14ac:dyDescent="0.25">
      <c r="A105" s="42" t="s">
        <v>246</v>
      </c>
      <c r="B105" s="42" t="s">
        <v>417</v>
      </c>
      <c r="C105" s="240"/>
      <c r="D105" s="12" t="s">
        <v>432</v>
      </c>
      <c r="E105" s="45">
        <v>0.25</v>
      </c>
      <c r="F105" s="14" t="s">
        <v>433</v>
      </c>
      <c r="G105" s="36" t="s">
        <v>38</v>
      </c>
      <c r="H105" s="28" t="s">
        <v>434</v>
      </c>
      <c r="I105" s="28" t="s">
        <v>40</v>
      </c>
      <c r="J105" s="14" t="s">
        <v>421</v>
      </c>
      <c r="K105" s="29">
        <v>0.95</v>
      </c>
      <c r="L105" s="32">
        <v>0.95</v>
      </c>
      <c r="M105" s="32">
        <v>0.95</v>
      </c>
      <c r="N105" s="32">
        <v>0.95</v>
      </c>
      <c r="O105" s="32">
        <v>0.95</v>
      </c>
      <c r="P105" s="73">
        <v>1</v>
      </c>
      <c r="Q105" s="190">
        <f t="shared" si="8"/>
        <v>1.0526315789473684</v>
      </c>
      <c r="R105" s="55">
        <f>+U105*E105</f>
        <v>0.25</v>
      </c>
      <c r="S105" s="214"/>
      <c r="T105" s="183" t="s">
        <v>435</v>
      </c>
      <c r="U105" s="129">
        <v>1</v>
      </c>
    </row>
    <row r="106" spans="1:21" x14ac:dyDescent="0.2">
      <c r="R106" s="91"/>
      <c r="S106" s="91"/>
      <c r="U106" s="91"/>
    </row>
    <row r="107" spans="1:21" x14ac:dyDescent="0.2">
      <c r="R107" s="91"/>
      <c r="S107" s="91"/>
      <c r="U107" s="91"/>
    </row>
    <row r="108" spans="1:21" ht="15" hidden="1" customHeight="1" x14ac:dyDescent="0.2">
      <c r="A108" s="38" t="s">
        <v>246</v>
      </c>
      <c r="B108" s="33" t="s">
        <v>373</v>
      </c>
      <c r="U108" s="91"/>
    </row>
    <row r="109" spans="1:21" ht="15" hidden="1" customHeight="1" x14ac:dyDescent="0.2">
      <c r="U109" s="91"/>
    </row>
    <row r="110" spans="1:21" x14ac:dyDescent="0.2">
      <c r="U110" s="91"/>
    </row>
    <row r="111" spans="1:21" x14ac:dyDescent="0.2">
      <c r="U111" s="91"/>
    </row>
    <row r="112" spans="1:21" x14ac:dyDescent="0.2">
      <c r="U112" s="93"/>
    </row>
    <row r="113" spans="21:21" x14ac:dyDescent="0.2">
      <c r="U113" s="93"/>
    </row>
  </sheetData>
  <mergeCells count="42">
    <mergeCell ref="C102:C105"/>
    <mergeCell ref="C60:C76"/>
    <mergeCell ref="C77:C90"/>
    <mergeCell ref="C91:C99"/>
    <mergeCell ref="C100:C101"/>
    <mergeCell ref="C38:C40"/>
    <mergeCell ref="C42:C43"/>
    <mergeCell ref="C48:C55"/>
    <mergeCell ref="C56:C57"/>
    <mergeCell ref="C16:C18"/>
    <mergeCell ref="C20:C21"/>
    <mergeCell ref="C22:C25"/>
    <mergeCell ref="C26:C27"/>
    <mergeCell ref="C28:C36"/>
    <mergeCell ref="T10:T12"/>
    <mergeCell ref="K10:P11"/>
    <mergeCell ref="C5:P5"/>
    <mergeCell ref="A10:A12"/>
    <mergeCell ref="C10:C12"/>
    <mergeCell ref="F10:F12"/>
    <mergeCell ref="G10:G12"/>
    <mergeCell ref="H10:H12"/>
    <mergeCell ref="I10:I12"/>
    <mergeCell ref="J10:J12"/>
    <mergeCell ref="C8:F8"/>
    <mergeCell ref="B10:B12"/>
    <mergeCell ref="D10:D12"/>
    <mergeCell ref="E10:E12"/>
    <mergeCell ref="S16:S18"/>
    <mergeCell ref="S20:S21"/>
    <mergeCell ref="S22:S25"/>
    <mergeCell ref="S26:S27"/>
    <mergeCell ref="S28:S36"/>
    <mergeCell ref="S77:S90"/>
    <mergeCell ref="S91:S99"/>
    <mergeCell ref="S100:S101"/>
    <mergeCell ref="S102:S105"/>
    <mergeCell ref="S38:S40"/>
    <mergeCell ref="S42:S43"/>
    <mergeCell ref="S48:S55"/>
    <mergeCell ref="S56:S57"/>
    <mergeCell ref="S60:S76"/>
  </mergeCells>
  <pageMargins left="0.82677165354330717" right="0.70866141732283472" top="0.74803149606299213" bottom="0.74803149606299213" header="0.31496062992125984" footer="0.31496062992125984"/>
  <pageSetup scale="10" orientation="portrait" r:id="rId1"/>
  <headerFooter>
    <oddFooter>&amp;R&amp;G</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EC90-E75F-4D01-94E0-C53274EE1FEC}">
  <dimension ref="A3:B22"/>
  <sheetViews>
    <sheetView workbookViewId="0">
      <selection activeCell="B31" sqref="B31"/>
    </sheetView>
  </sheetViews>
  <sheetFormatPr baseColWidth="10" defaultColWidth="11.42578125" defaultRowHeight="15" x14ac:dyDescent="0.25"/>
  <cols>
    <col min="1" max="1" width="31.85546875" bestFit="1" customWidth="1"/>
    <col min="2" max="2" width="28.28515625" bestFit="1" customWidth="1"/>
  </cols>
  <sheetData>
    <row r="3" spans="1:2" x14ac:dyDescent="0.25">
      <c r="A3" s="114" t="s">
        <v>436</v>
      </c>
      <c r="B3" t="s">
        <v>437</v>
      </c>
    </row>
    <row r="4" spans="1:2" x14ac:dyDescent="0.25">
      <c r="A4" s="99" t="s">
        <v>438</v>
      </c>
      <c r="B4">
        <v>3</v>
      </c>
    </row>
    <row r="5" spans="1:2" x14ac:dyDescent="0.25">
      <c r="A5" s="99" t="s">
        <v>439</v>
      </c>
      <c r="B5">
        <v>1</v>
      </c>
    </row>
    <row r="6" spans="1:2" x14ac:dyDescent="0.25">
      <c r="A6" s="99" t="s">
        <v>440</v>
      </c>
      <c r="B6">
        <v>1</v>
      </c>
    </row>
    <row r="7" spans="1:2" x14ac:dyDescent="0.25">
      <c r="A7" s="99" t="s">
        <v>441</v>
      </c>
      <c r="B7">
        <v>7</v>
      </c>
    </row>
    <row r="8" spans="1:2" x14ac:dyDescent="0.25">
      <c r="A8" s="99" t="s">
        <v>442</v>
      </c>
      <c r="B8">
        <v>1</v>
      </c>
    </row>
    <row r="9" spans="1:2" x14ac:dyDescent="0.25">
      <c r="A9" s="99" t="s">
        <v>443</v>
      </c>
      <c r="B9">
        <v>3</v>
      </c>
    </row>
    <row r="10" spans="1:2" x14ac:dyDescent="0.25">
      <c r="A10" s="99" t="s">
        <v>444</v>
      </c>
      <c r="B10">
        <v>1</v>
      </c>
    </row>
    <row r="11" spans="1:2" x14ac:dyDescent="0.25">
      <c r="A11" s="99" t="s">
        <v>445</v>
      </c>
      <c r="B11">
        <v>2</v>
      </c>
    </row>
    <row r="12" spans="1:2" x14ac:dyDescent="0.25">
      <c r="A12" s="99" t="s">
        <v>446</v>
      </c>
      <c r="B12">
        <v>1</v>
      </c>
    </row>
    <row r="13" spans="1:2" x14ac:dyDescent="0.25">
      <c r="A13" s="99" t="s">
        <v>447</v>
      </c>
      <c r="B13">
        <v>1</v>
      </c>
    </row>
    <row r="14" spans="1:2" x14ac:dyDescent="0.25">
      <c r="A14" s="99" t="s">
        <v>448</v>
      </c>
      <c r="B14">
        <v>1</v>
      </c>
    </row>
    <row r="15" spans="1:2" x14ac:dyDescent="0.25">
      <c r="A15" s="99" t="s">
        <v>449</v>
      </c>
      <c r="B15">
        <v>6</v>
      </c>
    </row>
    <row r="16" spans="1:2" x14ac:dyDescent="0.25">
      <c r="A16" s="99" t="s">
        <v>450</v>
      </c>
      <c r="B16">
        <v>1</v>
      </c>
    </row>
    <row r="17" spans="1:2" x14ac:dyDescent="0.25">
      <c r="A17" s="99" t="s">
        <v>451</v>
      </c>
      <c r="B17">
        <v>10</v>
      </c>
    </row>
    <row r="18" spans="1:2" x14ac:dyDescent="0.25">
      <c r="A18" s="99" t="s">
        <v>452</v>
      </c>
      <c r="B18">
        <v>11</v>
      </c>
    </row>
    <row r="19" spans="1:2" x14ac:dyDescent="0.25">
      <c r="A19" s="99" t="s">
        <v>453</v>
      </c>
      <c r="B19">
        <v>8</v>
      </c>
    </row>
    <row r="20" spans="1:2" x14ac:dyDescent="0.25">
      <c r="A20" s="99" t="s">
        <v>454</v>
      </c>
      <c r="B20">
        <v>1</v>
      </c>
    </row>
    <row r="21" spans="1:2" x14ac:dyDescent="0.25">
      <c r="A21" s="99" t="s">
        <v>455</v>
      </c>
      <c r="B21">
        <v>4</v>
      </c>
    </row>
    <row r="22" spans="1:2" x14ac:dyDescent="0.25">
      <c r="A22" s="99" t="s">
        <v>456</v>
      </c>
      <c r="B22">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F488-AEFD-4202-A345-3F15E3679F09}">
  <dimension ref="A1:I64"/>
  <sheetViews>
    <sheetView zoomScale="85" zoomScaleNormal="85" workbookViewId="0">
      <selection activeCell="A5" sqref="A5"/>
    </sheetView>
  </sheetViews>
  <sheetFormatPr baseColWidth="10" defaultColWidth="9.140625" defaultRowHeight="15" x14ac:dyDescent="0.25"/>
  <cols>
    <col min="1" max="1" width="35.5703125" customWidth="1"/>
    <col min="2" max="2" width="45.28515625" customWidth="1"/>
    <col min="3" max="3" width="55.28515625" customWidth="1"/>
    <col min="4" max="4" width="13" customWidth="1"/>
    <col min="5" max="5" width="30.7109375" customWidth="1"/>
    <col min="6" max="6" width="16.42578125" customWidth="1"/>
    <col min="7" max="7" width="16.85546875" customWidth="1"/>
    <col min="8" max="8" width="24.28515625" customWidth="1"/>
    <col min="9" max="9" width="14.85546875" style="99" customWidth="1"/>
  </cols>
  <sheetData>
    <row r="1" spans="1:9" s="105" customFormat="1" ht="75.75" customHeight="1" x14ac:dyDescent="0.2">
      <c r="A1" s="100" t="s">
        <v>12</v>
      </c>
      <c r="B1" s="101" t="s">
        <v>13</v>
      </c>
      <c r="C1" s="101" t="s">
        <v>457</v>
      </c>
      <c r="D1" s="106" t="s">
        <v>14</v>
      </c>
      <c r="E1" s="106" t="s">
        <v>15</v>
      </c>
      <c r="F1" s="102" t="s">
        <v>16</v>
      </c>
      <c r="G1" s="102" t="s">
        <v>21</v>
      </c>
      <c r="H1" s="103" t="s">
        <v>458</v>
      </c>
      <c r="I1" s="104" t="s">
        <v>33</v>
      </c>
    </row>
    <row r="2" spans="1:9" ht="128.25" x14ac:dyDescent="0.25">
      <c r="A2" s="23" t="s">
        <v>54</v>
      </c>
      <c r="B2" s="26" t="s">
        <v>438</v>
      </c>
      <c r="C2" s="109" t="s">
        <v>459</v>
      </c>
      <c r="D2" s="235">
        <v>1</v>
      </c>
      <c r="E2" s="30" t="s">
        <v>56</v>
      </c>
      <c r="F2" s="32">
        <v>0.5</v>
      </c>
      <c r="G2" s="31" t="s">
        <v>59</v>
      </c>
      <c r="H2" s="55">
        <f t="shared" ref="H2:H33" si="0">+I2*F2</f>
        <v>0.5</v>
      </c>
      <c r="I2" s="97">
        <v>1</v>
      </c>
    </row>
    <row r="3" spans="1:9" ht="128.25" x14ac:dyDescent="0.25">
      <c r="A3" s="23" t="s">
        <v>54</v>
      </c>
      <c r="B3" s="26" t="s">
        <v>438</v>
      </c>
      <c r="C3" s="110" t="s">
        <v>460</v>
      </c>
      <c r="D3" s="236"/>
      <c r="E3" s="30" t="s">
        <v>61</v>
      </c>
      <c r="F3" s="29">
        <v>0.2</v>
      </c>
      <c r="G3" s="31" t="s">
        <v>59</v>
      </c>
      <c r="H3" s="55">
        <f t="shared" si="0"/>
        <v>0.2</v>
      </c>
      <c r="I3" s="98">
        <v>1</v>
      </c>
    </row>
    <row r="4" spans="1:9" ht="128.25" x14ac:dyDescent="0.25">
      <c r="A4" s="23" t="s">
        <v>54</v>
      </c>
      <c r="B4" s="26" t="s">
        <v>438</v>
      </c>
      <c r="C4" s="111" t="s">
        <v>460</v>
      </c>
      <c r="D4" s="237"/>
      <c r="E4" s="30" t="s">
        <v>65</v>
      </c>
      <c r="F4" s="29">
        <v>0.3</v>
      </c>
      <c r="G4" s="31" t="s">
        <v>59</v>
      </c>
      <c r="H4" s="55">
        <f t="shared" si="0"/>
        <v>0.3</v>
      </c>
      <c r="I4" s="98">
        <v>1</v>
      </c>
    </row>
    <row r="5" spans="1:9" ht="126.75" customHeight="1" x14ac:dyDescent="0.25">
      <c r="A5" s="25" t="s">
        <v>54</v>
      </c>
      <c r="B5" s="26" t="s">
        <v>439</v>
      </c>
      <c r="C5" s="112" t="s">
        <v>461</v>
      </c>
      <c r="D5" s="96"/>
      <c r="E5" s="12" t="s">
        <v>106</v>
      </c>
      <c r="F5" s="78">
        <v>0.5</v>
      </c>
      <c r="G5" s="14" t="s">
        <v>109</v>
      </c>
      <c r="H5" s="55">
        <f t="shared" si="0"/>
        <v>0.5</v>
      </c>
      <c r="I5" s="98">
        <v>1</v>
      </c>
    </row>
    <row r="6" spans="1:9" ht="99.75" x14ac:dyDescent="0.25">
      <c r="A6" s="13" t="s">
        <v>111</v>
      </c>
      <c r="B6" s="26" t="s">
        <v>441</v>
      </c>
      <c r="C6" s="26" t="s">
        <v>462</v>
      </c>
      <c r="D6" s="235">
        <v>1</v>
      </c>
      <c r="E6" s="12" t="s">
        <v>113</v>
      </c>
      <c r="F6" s="78">
        <v>0.11</v>
      </c>
      <c r="G6" s="14" t="s">
        <v>41</v>
      </c>
      <c r="H6" s="55">
        <f t="shared" si="0"/>
        <v>0</v>
      </c>
      <c r="I6" s="98">
        <v>0</v>
      </c>
    </row>
    <row r="7" spans="1:9" ht="120" x14ac:dyDescent="0.25">
      <c r="A7" s="13" t="s">
        <v>111</v>
      </c>
      <c r="B7" s="26" t="s">
        <v>441</v>
      </c>
      <c r="C7" s="113" t="s">
        <v>462</v>
      </c>
      <c r="D7" s="236"/>
      <c r="E7" s="30" t="s">
        <v>117</v>
      </c>
      <c r="F7" s="78">
        <v>0.11</v>
      </c>
      <c r="G7" s="14" t="s">
        <v>41</v>
      </c>
      <c r="H7" s="55">
        <f t="shared" si="0"/>
        <v>0.11</v>
      </c>
      <c r="I7" s="98">
        <v>1</v>
      </c>
    </row>
    <row r="8" spans="1:9" ht="105" x14ac:dyDescent="0.25">
      <c r="A8" s="13" t="s">
        <v>111</v>
      </c>
      <c r="B8" s="26" t="s">
        <v>441</v>
      </c>
      <c r="C8" s="113" t="s">
        <v>462</v>
      </c>
      <c r="D8" s="236"/>
      <c r="E8" s="12" t="s">
        <v>121</v>
      </c>
      <c r="F8" s="78">
        <v>0.11</v>
      </c>
      <c r="G8" s="14" t="s">
        <v>41</v>
      </c>
      <c r="H8" s="55">
        <f t="shared" si="0"/>
        <v>0.11</v>
      </c>
      <c r="I8" s="98">
        <v>1</v>
      </c>
    </row>
    <row r="9" spans="1:9" ht="105" x14ac:dyDescent="0.25">
      <c r="A9" s="13" t="s">
        <v>111</v>
      </c>
      <c r="B9" s="26" t="s">
        <v>441</v>
      </c>
      <c r="C9" s="113" t="s">
        <v>463</v>
      </c>
      <c r="D9" s="236"/>
      <c r="E9" s="12" t="s">
        <v>125</v>
      </c>
      <c r="F9" s="78">
        <v>0.11</v>
      </c>
      <c r="G9" s="14" t="s">
        <v>41</v>
      </c>
      <c r="H9" s="55">
        <f t="shared" si="0"/>
        <v>0.11</v>
      </c>
      <c r="I9" s="98">
        <v>1</v>
      </c>
    </row>
    <row r="10" spans="1:9" ht="99.75" x14ac:dyDescent="0.25">
      <c r="A10" s="13" t="s">
        <v>111</v>
      </c>
      <c r="B10" s="26" t="s">
        <v>441</v>
      </c>
      <c r="C10" s="113" t="s">
        <v>463</v>
      </c>
      <c r="D10" s="236"/>
      <c r="E10" s="12" t="s">
        <v>129</v>
      </c>
      <c r="F10" s="78">
        <v>0.11</v>
      </c>
      <c r="G10" s="14" t="s">
        <v>41</v>
      </c>
      <c r="H10" s="55">
        <f t="shared" si="0"/>
        <v>0.11</v>
      </c>
      <c r="I10" s="98">
        <v>1</v>
      </c>
    </row>
    <row r="11" spans="1:9" ht="120" x14ac:dyDescent="0.25">
      <c r="A11" s="13" t="s">
        <v>111</v>
      </c>
      <c r="B11" s="26" t="s">
        <v>441</v>
      </c>
      <c r="C11" s="113" t="s">
        <v>462</v>
      </c>
      <c r="D11" s="236"/>
      <c r="E11" s="12" t="s">
        <v>133</v>
      </c>
      <c r="F11" s="78">
        <v>0.11</v>
      </c>
      <c r="G11" s="14" t="s">
        <v>41</v>
      </c>
      <c r="H11" s="55">
        <f t="shared" si="0"/>
        <v>0</v>
      </c>
      <c r="I11" s="98">
        <v>0</v>
      </c>
    </row>
    <row r="12" spans="1:9" ht="105" x14ac:dyDescent="0.25">
      <c r="A12" s="13" t="s">
        <v>111</v>
      </c>
      <c r="B12" s="26" t="s">
        <v>441</v>
      </c>
      <c r="C12" s="113" t="s">
        <v>462</v>
      </c>
      <c r="D12" s="236"/>
      <c r="E12" s="12" t="s">
        <v>136</v>
      </c>
      <c r="F12" s="78">
        <v>0.11</v>
      </c>
      <c r="G12" s="14" t="s">
        <v>41</v>
      </c>
      <c r="H12" s="55">
        <f t="shared" si="0"/>
        <v>0.11</v>
      </c>
      <c r="I12" s="98">
        <v>1</v>
      </c>
    </row>
    <row r="13" spans="1:9" ht="135" x14ac:dyDescent="0.25">
      <c r="A13" s="13" t="s">
        <v>111</v>
      </c>
      <c r="B13" s="26" t="s">
        <v>441</v>
      </c>
      <c r="C13" s="113" t="s">
        <v>462</v>
      </c>
      <c r="D13" s="236"/>
      <c r="E13" s="30" t="s">
        <v>140</v>
      </c>
      <c r="F13" s="78">
        <v>0.11</v>
      </c>
      <c r="G13" s="14" t="s">
        <v>41</v>
      </c>
      <c r="H13" s="55">
        <f t="shared" si="0"/>
        <v>0.11</v>
      </c>
      <c r="I13" s="98">
        <v>1</v>
      </c>
    </row>
    <row r="14" spans="1:9" ht="99.75" x14ac:dyDescent="0.25">
      <c r="A14" s="13" t="s">
        <v>111</v>
      </c>
      <c r="B14" s="26" t="s">
        <v>442</v>
      </c>
      <c r="C14" s="13" t="s">
        <v>464</v>
      </c>
      <c r="D14" s="40">
        <v>1</v>
      </c>
      <c r="E14" s="12" t="s">
        <v>150</v>
      </c>
      <c r="F14" s="40">
        <v>1</v>
      </c>
      <c r="G14" s="14" t="s">
        <v>109</v>
      </c>
      <c r="H14" s="55">
        <f t="shared" si="0"/>
        <v>1</v>
      </c>
      <c r="I14" s="98">
        <v>1</v>
      </c>
    </row>
    <row r="15" spans="1:9" ht="99.75" x14ac:dyDescent="0.25">
      <c r="A15" s="13" t="s">
        <v>111</v>
      </c>
      <c r="B15" s="26" t="s">
        <v>443</v>
      </c>
      <c r="C15" s="26" t="s">
        <v>465</v>
      </c>
      <c r="D15" s="232">
        <v>1</v>
      </c>
      <c r="E15" s="12" t="s">
        <v>155</v>
      </c>
      <c r="F15" s="40">
        <v>0.33</v>
      </c>
      <c r="G15" s="14" t="s">
        <v>41</v>
      </c>
      <c r="H15" s="55">
        <f t="shared" si="0"/>
        <v>0.33</v>
      </c>
      <c r="I15" s="98">
        <v>1</v>
      </c>
    </row>
    <row r="16" spans="1:9" ht="99.75" x14ac:dyDescent="0.25">
      <c r="A16" s="13" t="s">
        <v>111</v>
      </c>
      <c r="B16" s="26" t="s">
        <v>443</v>
      </c>
      <c r="C16" s="26" t="s">
        <v>465</v>
      </c>
      <c r="D16" s="233"/>
      <c r="E16" s="12" t="s">
        <v>159</v>
      </c>
      <c r="F16" s="40">
        <v>0.33</v>
      </c>
      <c r="G16" s="14" t="s">
        <v>41</v>
      </c>
      <c r="H16" s="55">
        <f t="shared" si="0"/>
        <v>0.33</v>
      </c>
      <c r="I16" s="98">
        <v>1</v>
      </c>
    </row>
    <row r="17" spans="1:9" ht="99.75" x14ac:dyDescent="0.25">
      <c r="A17" s="13" t="s">
        <v>111</v>
      </c>
      <c r="B17" s="26" t="s">
        <v>443</v>
      </c>
      <c r="C17" s="26" t="s">
        <v>465</v>
      </c>
      <c r="D17" s="234"/>
      <c r="E17" s="12" t="s">
        <v>163</v>
      </c>
      <c r="F17" s="40">
        <v>0.34</v>
      </c>
      <c r="G17" s="14" t="s">
        <v>41</v>
      </c>
      <c r="H17" s="55">
        <f t="shared" si="0"/>
        <v>0.20400000000000001</v>
      </c>
      <c r="I17" s="98">
        <v>0.6</v>
      </c>
    </row>
    <row r="18" spans="1:9" ht="114.75" x14ac:dyDescent="0.25">
      <c r="A18" s="60" t="s">
        <v>166</v>
      </c>
      <c r="B18" s="26" t="s">
        <v>444</v>
      </c>
      <c r="C18" s="26" t="s">
        <v>466</v>
      </c>
      <c r="D18" s="54">
        <v>1</v>
      </c>
      <c r="E18" s="12" t="s">
        <v>168</v>
      </c>
      <c r="F18" s="40">
        <v>1</v>
      </c>
      <c r="G18" s="14" t="s">
        <v>171</v>
      </c>
      <c r="H18" s="55">
        <f t="shared" si="0"/>
        <v>0</v>
      </c>
      <c r="I18" s="98">
        <v>0</v>
      </c>
    </row>
    <row r="19" spans="1:9" ht="114.75" x14ac:dyDescent="0.25">
      <c r="A19" s="21" t="s">
        <v>166</v>
      </c>
      <c r="B19" s="26" t="s">
        <v>445</v>
      </c>
      <c r="C19" s="26" t="s">
        <v>467</v>
      </c>
      <c r="D19" s="232">
        <v>1</v>
      </c>
      <c r="E19" s="12" t="s">
        <v>174</v>
      </c>
      <c r="F19" s="40">
        <v>0.5</v>
      </c>
      <c r="G19" s="14" t="s">
        <v>171</v>
      </c>
      <c r="H19" s="55">
        <f t="shared" si="0"/>
        <v>0.5</v>
      </c>
      <c r="I19" s="98">
        <v>1</v>
      </c>
    </row>
    <row r="20" spans="1:9" ht="114" x14ac:dyDescent="0.25">
      <c r="A20" s="13" t="s">
        <v>166</v>
      </c>
      <c r="B20" s="26" t="s">
        <v>445</v>
      </c>
      <c r="C20" s="26" t="s">
        <v>467</v>
      </c>
      <c r="D20" s="234"/>
      <c r="E20" s="12" t="s">
        <v>178</v>
      </c>
      <c r="F20" s="40">
        <v>0.5</v>
      </c>
      <c r="G20" s="14" t="s">
        <v>171</v>
      </c>
      <c r="H20" s="55">
        <f t="shared" si="0"/>
        <v>0.5</v>
      </c>
      <c r="I20" s="98">
        <v>1</v>
      </c>
    </row>
    <row r="21" spans="1:9" ht="114" x14ac:dyDescent="0.25">
      <c r="A21" s="15" t="s">
        <v>166</v>
      </c>
      <c r="B21" s="26" t="s">
        <v>446</v>
      </c>
      <c r="C21" s="26" t="s">
        <v>468</v>
      </c>
      <c r="D21" s="54">
        <v>1</v>
      </c>
      <c r="E21" s="30" t="s">
        <v>183</v>
      </c>
      <c r="F21" s="40">
        <v>1</v>
      </c>
      <c r="G21" s="14" t="s">
        <v>171</v>
      </c>
      <c r="H21" s="55">
        <f t="shared" si="0"/>
        <v>1</v>
      </c>
      <c r="I21" s="98">
        <v>1</v>
      </c>
    </row>
    <row r="22" spans="1:9" ht="150" x14ac:dyDescent="0.25">
      <c r="A22" s="13" t="s">
        <v>166</v>
      </c>
      <c r="B22" s="26" t="s">
        <v>447</v>
      </c>
      <c r="C22" s="26" t="s">
        <v>469</v>
      </c>
      <c r="D22" s="54">
        <v>1</v>
      </c>
      <c r="E22" s="12" t="s">
        <v>188</v>
      </c>
      <c r="F22" s="40">
        <v>1</v>
      </c>
      <c r="G22" s="14" t="s">
        <v>171</v>
      </c>
      <c r="H22" s="55">
        <f t="shared" si="0"/>
        <v>1</v>
      </c>
      <c r="I22" s="98">
        <v>1</v>
      </c>
    </row>
    <row r="23" spans="1:9" ht="150" x14ac:dyDescent="0.25">
      <c r="A23" s="13" t="s">
        <v>197</v>
      </c>
      <c r="B23" s="26" t="s">
        <v>448</v>
      </c>
      <c r="C23" s="26" t="s">
        <v>470</v>
      </c>
      <c r="D23" s="87">
        <v>1</v>
      </c>
      <c r="E23" s="12" t="s">
        <v>199</v>
      </c>
      <c r="F23" s="40">
        <v>1</v>
      </c>
      <c r="G23" s="14" t="s">
        <v>109</v>
      </c>
      <c r="H23" s="55">
        <f t="shared" si="0"/>
        <v>0</v>
      </c>
      <c r="I23" s="98">
        <v>0</v>
      </c>
    </row>
    <row r="24" spans="1:9" ht="165" x14ac:dyDescent="0.25">
      <c r="A24" s="13" t="s">
        <v>197</v>
      </c>
      <c r="B24" s="26" t="s">
        <v>449</v>
      </c>
      <c r="C24" s="26" t="s">
        <v>464</v>
      </c>
      <c r="D24" s="232">
        <v>1</v>
      </c>
      <c r="E24" s="30" t="s">
        <v>204</v>
      </c>
      <c r="F24" s="40">
        <v>0.13</v>
      </c>
      <c r="G24" s="14" t="s">
        <v>109</v>
      </c>
      <c r="H24" s="55">
        <f t="shared" si="0"/>
        <v>0.13</v>
      </c>
      <c r="I24" s="98">
        <v>1</v>
      </c>
    </row>
    <row r="25" spans="1:9" ht="195" x14ac:dyDescent="0.25">
      <c r="A25" s="13" t="s">
        <v>197</v>
      </c>
      <c r="B25" s="26" t="s">
        <v>449</v>
      </c>
      <c r="C25" s="26" t="s">
        <v>464</v>
      </c>
      <c r="D25" s="233"/>
      <c r="E25" s="12" t="s">
        <v>208</v>
      </c>
      <c r="F25" s="40">
        <v>0.12</v>
      </c>
      <c r="G25" s="14" t="s">
        <v>109</v>
      </c>
      <c r="H25" s="55">
        <f t="shared" si="0"/>
        <v>0.12</v>
      </c>
      <c r="I25" s="98">
        <v>1</v>
      </c>
    </row>
    <row r="26" spans="1:9" ht="120" x14ac:dyDescent="0.25">
      <c r="A26" s="13" t="s">
        <v>197</v>
      </c>
      <c r="B26" s="26" t="s">
        <v>449</v>
      </c>
      <c r="C26" s="26" t="s">
        <v>464</v>
      </c>
      <c r="D26" s="233"/>
      <c r="E26" s="12" t="s">
        <v>216</v>
      </c>
      <c r="F26" s="40">
        <v>0.12</v>
      </c>
      <c r="G26" s="14" t="s">
        <v>109</v>
      </c>
      <c r="H26" s="55">
        <f t="shared" si="0"/>
        <v>0.12</v>
      </c>
      <c r="I26" s="98">
        <v>1</v>
      </c>
    </row>
    <row r="27" spans="1:9" ht="114" x14ac:dyDescent="0.25">
      <c r="A27" s="13" t="s">
        <v>197</v>
      </c>
      <c r="B27" s="26" t="s">
        <v>449</v>
      </c>
      <c r="C27" s="26" t="s">
        <v>464</v>
      </c>
      <c r="D27" s="233"/>
      <c r="E27" s="12" t="s">
        <v>219</v>
      </c>
      <c r="F27" s="40">
        <v>0.12</v>
      </c>
      <c r="G27" s="14" t="s">
        <v>109</v>
      </c>
      <c r="H27" s="55">
        <f t="shared" si="0"/>
        <v>0.12</v>
      </c>
      <c r="I27" s="98">
        <v>1</v>
      </c>
    </row>
    <row r="28" spans="1:9" ht="114" x14ac:dyDescent="0.25">
      <c r="A28" s="13" t="s">
        <v>197</v>
      </c>
      <c r="B28" s="26" t="s">
        <v>449</v>
      </c>
      <c r="C28" s="26" t="s">
        <v>464</v>
      </c>
      <c r="D28" s="233"/>
      <c r="E28" s="12" t="s">
        <v>223</v>
      </c>
      <c r="F28" s="40">
        <v>0.13</v>
      </c>
      <c r="G28" s="14" t="s">
        <v>109</v>
      </c>
      <c r="H28" s="55">
        <f t="shared" si="0"/>
        <v>0.13</v>
      </c>
      <c r="I28" s="98">
        <v>1</v>
      </c>
    </row>
    <row r="29" spans="1:9" ht="165" x14ac:dyDescent="0.25">
      <c r="A29" s="13" t="s">
        <v>197</v>
      </c>
      <c r="B29" s="26" t="s">
        <v>449</v>
      </c>
      <c r="C29" s="26" t="s">
        <v>464</v>
      </c>
      <c r="D29" s="234"/>
      <c r="E29" s="30" t="s">
        <v>229</v>
      </c>
      <c r="F29" s="40">
        <v>0.13</v>
      </c>
      <c r="G29" s="14" t="s">
        <v>109</v>
      </c>
      <c r="H29" s="55">
        <f t="shared" si="0"/>
        <v>6.8561999999999998E-2</v>
      </c>
      <c r="I29" s="98">
        <v>0.52739999999999998</v>
      </c>
    </row>
    <row r="30" spans="1:9" ht="153" customHeight="1" x14ac:dyDescent="0.25">
      <c r="A30" s="21" t="s">
        <v>197</v>
      </c>
      <c r="B30" s="26" t="s">
        <v>450</v>
      </c>
      <c r="C30" s="26" t="s">
        <v>471</v>
      </c>
      <c r="D30" s="94">
        <v>1</v>
      </c>
      <c r="E30" s="12" t="s">
        <v>235</v>
      </c>
      <c r="F30" s="40">
        <v>0.5</v>
      </c>
      <c r="G30" s="14" t="s">
        <v>109</v>
      </c>
      <c r="H30" s="55">
        <f t="shared" si="0"/>
        <v>0.5</v>
      </c>
      <c r="I30" s="98">
        <v>1</v>
      </c>
    </row>
    <row r="31" spans="1:9" ht="129" x14ac:dyDescent="0.25">
      <c r="A31" s="21" t="s">
        <v>246</v>
      </c>
      <c r="B31" s="26" t="s">
        <v>451</v>
      </c>
      <c r="C31" s="26" t="s">
        <v>472</v>
      </c>
      <c r="D31" s="232">
        <v>1</v>
      </c>
      <c r="E31" s="12" t="s">
        <v>255</v>
      </c>
      <c r="F31" s="40">
        <v>0.06</v>
      </c>
      <c r="G31" s="31" t="s">
        <v>258</v>
      </c>
      <c r="H31" s="55">
        <f t="shared" si="0"/>
        <v>0</v>
      </c>
      <c r="I31" s="98">
        <v>0</v>
      </c>
    </row>
    <row r="32" spans="1:9" ht="165" x14ac:dyDescent="0.25">
      <c r="A32" s="21" t="s">
        <v>246</v>
      </c>
      <c r="B32" s="26" t="s">
        <v>451</v>
      </c>
      <c r="C32" s="26" t="s">
        <v>472</v>
      </c>
      <c r="D32" s="241"/>
      <c r="E32" s="39" t="s">
        <v>260</v>
      </c>
      <c r="F32" s="22">
        <v>0.06</v>
      </c>
      <c r="G32" s="15" t="s">
        <v>258</v>
      </c>
      <c r="H32" s="55">
        <f t="shared" si="0"/>
        <v>0.06</v>
      </c>
      <c r="I32" s="98">
        <v>1</v>
      </c>
    </row>
    <row r="33" spans="1:9" ht="129" x14ac:dyDescent="0.25">
      <c r="A33" s="38" t="s">
        <v>246</v>
      </c>
      <c r="B33" s="26" t="s">
        <v>451</v>
      </c>
      <c r="C33" s="26" t="s">
        <v>472</v>
      </c>
      <c r="D33" s="241"/>
      <c r="E33" s="39" t="s">
        <v>264</v>
      </c>
      <c r="F33" s="22">
        <v>0.06</v>
      </c>
      <c r="G33" s="15" t="s">
        <v>258</v>
      </c>
      <c r="H33" s="55">
        <f t="shared" si="0"/>
        <v>0.06</v>
      </c>
      <c r="I33" s="98">
        <v>1</v>
      </c>
    </row>
    <row r="34" spans="1:9" ht="129" x14ac:dyDescent="0.25">
      <c r="A34" s="33" t="s">
        <v>246</v>
      </c>
      <c r="B34" s="26" t="s">
        <v>451</v>
      </c>
      <c r="C34" s="26" t="s">
        <v>472</v>
      </c>
      <c r="D34" s="241"/>
      <c r="E34" s="27" t="s">
        <v>271</v>
      </c>
      <c r="F34" s="22">
        <v>0.06</v>
      </c>
      <c r="G34" s="15" t="s">
        <v>258</v>
      </c>
      <c r="H34" s="55">
        <f t="shared" ref="H34:H64" si="1">+I34*F34</f>
        <v>0.06</v>
      </c>
      <c r="I34" s="98">
        <v>1</v>
      </c>
    </row>
    <row r="35" spans="1:9" ht="150" x14ac:dyDescent="0.25">
      <c r="A35" s="33" t="s">
        <v>246</v>
      </c>
      <c r="B35" s="26" t="s">
        <v>451</v>
      </c>
      <c r="C35" s="26" t="s">
        <v>472</v>
      </c>
      <c r="D35" s="241"/>
      <c r="E35" s="27" t="s">
        <v>275</v>
      </c>
      <c r="F35" s="22">
        <v>0.06</v>
      </c>
      <c r="G35" s="15" t="s">
        <v>258</v>
      </c>
      <c r="H35" s="55">
        <f t="shared" si="1"/>
        <v>0.06</v>
      </c>
      <c r="I35" s="98">
        <v>1</v>
      </c>
    </row>
    <row r="36" spans="1:9" ht="129" x14ac:dyDescent="0.25">
      <c r="A36" s="21" t="s">
        <v>246</v>
      </c>
      <c r="B36" s="26" t="s">
        <v>451</v>
      </c>
      <c r="C36" s="26" t="s">
        <v>472</v>
      </c>
      <c r="D36" s="241"/>
      <c r="E36" s="39" t="s">
        <v>290</v>
      </c>
      <c r="F36" s="22">
        <v>0.06</v>
      </c>
      <c r="G36" s="15" t="s">
        <v>258</v>
      </c>
      <c r="H36" s="55">
        <f t="shared" si="1"/>
        <v>0.06</v>
      </c>
      <c r="I36" s="98">
        <v>1</v>
      </c>
    </row>
    <row r="37" spans="1:9" ht="129" x14ac:dyDescent="0.25">
      <c r="A37" s="33" t="s">
        <v>246</v>
      </c>
      <c r="B37" s="26" t="s">
        <v>451</v>
      </c>
      <c r="C37" s="26" t="s">
        <v>472</v>
      </c>
      <c r="D37" s="241"/>
      <c r="E37" s="39" t="s">
        <v>294</v>
      </c>
      <c r="F37" s="22">
        <v>0.05</v>
      </c>
      <c r="G37" s="15" t="s">
        <v>258</v>
      </c>
      <c r="H37" s="55">
        <f t="shared" si="1"/>
        <v>0.05</v>
      </c>
      <c r="I37" s="98">
        <v>1</v>
      </c>
    </row>
    <row r="38" spans="1:9" ht="129" x14ac:dyDescent="0.25">
      <c r="A38" s="33" t="s">
        <v>246</v>
      </c>
      <c r="B38" s="26" t="s">
        <v>451</v>
      </c>
      <c r="C38" s="26" t="s">
        <v>472</v>
      </c>
      <c r="D38" s="241"/>
      <c r="E38" s="37" t="s">
        <v>301</v>
      </c>
      <c r="F38" s="22">
        <v>0.05</v>
      </c>
      <c r="G38" s="15" t="s">
        <v>258</v>
      </c>
      <c r="H38" s="55">
        <f t="shared" si="1"/>
        <v>0.05</v>
      </c>
      <c r="I38" s="98">
        <v>1</v>
      </c>
    </row>
    <row r="39" spans="1:9" ht="129" x14ac:dyDescent="0.25">
      <c r="A39" s="33" t="s">
        <v>246</v>
      </c>
      <c r="B39" s="26" t="s">
        <v>451</v>
      </c>
      <c r="C39" s="26" t="s">
        <v>472</v>
      </c>
      <c r="D39" s="241"/>
      <c r="E39" s="37" t="s">
        <v>309</v>
      </c>
      <c r="F39" s="22">
        <v>0.06</v>
      </c>
      <c r="G39" s="15" t="s">
        <v>258</v>
      </c>
      <c r="H39" s="55">
        <f t="shared" si="1"/>
        <v>0.06</v>
      </c>
      <c r="I39" s="98">
        <v>1</v>
      </c>
    </row>
    <row r="40" spans="1:9" ht="128.25" x14ac:dyDescent="0.25">
      <c r="A40" s="15" t="s">
        <v>246</v>
      </c>
      <c r="B40" s="26" t="s">
        <v>451</v>
      </c>
      <c r="C40" s="26" t="s">
        <v>472</v>
      </c>
      <c r="D40" s="242"/>
      <c r="E40" s="37" t="s">
        <v>316</v>
      </c>
      <c r="F40" s="22">
        <v>0.06</v>
      </c>
      <c r="G40" s="15" t="s">
        <v>258</v>
      </c>
      <c r="H40" s="55">
        <f t="shared" si="1"/>
        <v>0.06</v>
      </c>
      <c r="I40" s="98">
        <v>1</v>
      </c>
    </row>
    <row r="41" spans="1:9" ht="129" x14ac:dyDescent="0.25">
      <c r="A41" s="21" t="s">
        <v>246</v>
      </c>
      <c r="B41" s="26" t="s">
        <v>452</v>
      </c>
      <c r="C41" s="26" t="s">
        <v>473</v>
      </c>
      <c r="D41" s="232">
        <v>1</v>
      </c>
      <c r="E41" s="37" t="s">
        <v>320</v>
      </c>
      <c r="F41" s="50">
        <v>0.08</v>
      </c>
      <c r="G41" s="13" t="s">
        <v>245</v>
      </c>
      <c r="H41" s="55">
        <f t="shared" si="1"/>
        <v>0</v>
      </c>
      <c r="I41" s="98">
        <v>0</v>
      </c>
    </row>
    <row r="42" spans="1:9" ht="129" x14ac:dyDescent="0.25">
      <c r="A42" s="21" t="s">
        <v>246</v>
      </c>
      <c r="B42" s="26" t="s">
        <v>452</v>
      </c>
      <c r="C42" s="26" t="s">
        <v>473</v>
      </c>
      <c r="D42" s="233"/>
      <c r="E42" s="41" t="s">
        <v>327</v>
      </c>
      <c r="F42" s="50">
        <v>7.0000000000000007E-2</v>
      </c>
      <c r="G42" s="13" t="s">
        <v>245</v>
      </c>
      <c r="H42" s="55">
        <f t="shared" si="1"/>
        <v>7.0000000000000007E-2</v>
      </c>
      <c r="I42" s="98">
        <v>1</v>
      </c>
    </row>
    <row r="43" spans="1:9" ht="129" x14ac:dyDescent="0.25">
      <c r="A43" s="21" t="s">
        <v>246</v>
      </c>
      <c r="B43" s="26" t="s">
        <v>452</v>
      </c>
      <c r="C43" s="26" t="s">
        <v>473</v>
      </c>
      <c r="D43" s="233"/>
      <c r="E43" s="41" t="s">
        <v>331</v>
      </c>
      <c r="F43" s="50">
        <v>7.0000000000000007E-2</v>
      </c>
      <c r="G43" s="13" t="s">
        <v>245</v>
      </c>
      <c r="H43" s="55">
        <f t="shared" si="1"/>
        <v>7.0000000000000007E-2</v>
      </c>
      <c r="I43" s="98">
        <v>1</v>
      </c>
    </row>
    <row r="44" spans="1:9" ht="129" x14ac:dyDescent="0.25">
      <c r="A44" s="21" t="s">
        <v>246</v>
      </c>
      <c r="B44" s="26" t="s">
        <v>452</v>
      </c>
      <c r="C44" s="26" t="s">
        <v>473</v>
      </c>
      <c r="D44" s="233"/>
      <c r="E44" s="41" t="s">
        <v>335</v>
      </c>
      <c r="F44" s="50">
        <v>7.0000000000000007E-2</v>
      </c>
      <c r="G44" s="13" t="s">
        <v>245</v>
      </c>
      <c r="H44" s="55">
        <f t="shared" si="1"/>
        <v>7.0000000000000007E-2</v>
      </c>
      <c r="I44" s="98">
        <v>1</v>
      </c>
    </row>
    <row r="45" spans="1:9" ht="129" x14ac:dyDescent="0.25">
      <c r="A45" s="21" t="s">
        <v>246</v>
      </c>
      <c r="B45" s="26" t="s">
        <v>452</v>
      </c>
      <c r="C45" s="26" t="s">
        <v>473</v>
      </c>
      <c r="D45" s="233"/>
      <c r="E45" s="37" t="s">
        <v>338</v>
      </c>
      <c r="F45" s="50">
        <v>7.0000000000000007E-2</v>
      </c>
      <c r="G45" s="13" t="s">
        <v>245</v>
      </c>
      <c r="H45" s="55">
        <f t="shared" si="1"/>
        <v>7.0000000000000007E-2</v>
      </c>
      <c r="I45" s="98">
        <v>1</v>
      </c>
    </row>
    <row r="46" spans="1:9" ht="129" x14ac:dyDescent="0.25">
      <c r="A46" s="21" t="s">
        <v>246</v>
      </c>
      <c r="B46" s="26" t="s">
        <v>452</v>
      </c>
      <c r="C46" s="26" t="s">
        <v>473</v>
      </c>
      <c r="D46" s="233"/>
      <c r="E46" s="39" t="s">
        <v>342</v>
      </c>
      <c r="F46" s="50">
        <v>7.0000000000000007E-2</v>
      </c>
      <c r="G46" s="13" t="s">
        <v>245</v>
      </c>
      <c r="H46" s="55">
        <f t="shared" si="1"/>
        <v>7.0000000000000007E-2</v>
      </c>
      <c r="I46" s="98">
        <v>1</v>
      </c>
    </row>
    <row r="47" spans="1:9" ht="129" x14ac:dyDescent="0.25">
      <c r="A47" s="21" t="s">
        <v>246</v>
      </c>
      <c r="B47" s="26" t="s">
        <v>452</v>
      </c>
      <c r="C47" s="26" t="s">
        <v>473</v>
      </c>
      <c r="D47" s="233"/>
      <c r="E47" s="37" t="s">
        <v>346</v>
      </c>
      <c r="F47" s="50">
        <v>0.08</v>
      </c>
      <c r="G47" s="13" t="s">
        <v>245</v>
      </c>
      <c r="H47" s="55">
        <f t="shared" si="1"/>
        <v>0.08</v>
      </c>
      <c r="I47" s="98">
        <v>1</v>
      </c>
    </row>
    <row r="48" spans="1:9" ht="129" x14ac:dyDescent="0.25">
      <c r="A48" s="21" t="s">
        <v>246</v>
      </c>
      <c r="B48" s="26" t="s">
        <v>452</v>
      </c>
      <c r="C48" s="26" t="s">
        <v>473</v>
      </c>
      <c r="D48" s="233"/>
      <c r="E48" s="37" t="s">
        <v>350</v>
      </c>
      <c r="F48" s="50">
        <v>7.0000000000000007E-2</v>
      </c>
      <c r="G48" s="13" t="s">
        <v>245</v>
      </c>
      <c r="H48" s="55">
        <f t="shared" si="1"/>
        <v>7.0000000000000007E-2</v>
      </c>
      <c r="I48" s="98">
        <v>1</v>
      </c>
    </row>
    <row r="49" spans="1:9" ht="129" x14ac:dyDescent="0.25">
      <c r="A49" s="21" t="s">
        <v>246</v>
      </c>
      <c r="B49" s="26" t="s">
        <v>452</v>
      </c>
      <c r="C49" s="26" t="s">
        <v>473</v>
      </c>
      <c r="D49" s="233"/>
      <c r="E49" s="27" t="s">
        <v>353</v>
      </c>
      <c r="F49" s="50">
        <v>7.0000000000000007E-2</v>
      </c>
      <c r="G49" s="13" t="s">
        <v>245</v>
      </c>
      <c r="H49" s="55">
        <f t="shared" si="1"/>
        <v>7.0000000000000007E-2</v>
      </c>
      <c r="I49" s="98">
        <v>1</v>
      </c>
    </row>
    <row r="50" spans="1:9" ht="129" x14ac:dyDescent="0.25">
      <c r="A50" s="33" t="s">
        <v>246</v>
      </c>
      <c r="B50" s="26" t="s">
        <v>452</v>
      </c>
      <c r="C50" s="26" t="s">
        <v>473</v>
      </c>
      <c r="D50" s="233"/>
      <c r="E50" s="27" t="s">
        <v>357</v>
      </c>
      <c r="F50" s="50">
        <v>7.0000000000000007E-2</v>
      </c>
      <c r="G50" s="49" t="s">
        <v>360</v>
      </c>
      <c r="H50" s="55">
        <f t="shared" si="1"/>
        <v>7.0000000000000007E-2</v>
      </c>
      <c r="I50" s="98">
        <v>1</v>
      </c>
    </row>
    <row r="51" spans="1:9" ht="129" x14ac:dyDescent="0.25">
      <c r="A51" s="21" t="s">
        <v>246</v>
      </c>
      <c r="B51" s="26" t="s">
        <v>452</v>
      </c>
      <c r="C51" s="26" t="s">
        <v>473</v>
      </c>
      <c r="D51" s="233"/>
      <c r="E51" s="51" t="s">
        <v>366</v>
      </c>
      <c r="F51" s="50">
        <v>7.0000000000000007E-2</v>
      </c>
      <c r="G51" s="48" t="s">
        <v>364</v>
      </c>
      <c r="H51" s="55">
        <f t="shared" si="1"/>
        <v>7.0000000000000007E-2</v>
      </c>
      <c r="I51" s="98">
        <v>1</v>
      </c>
    </row>
    <row r="52" spans="1:9" ht="128.25" x14ac:dyDescent="0.25">
      <c r="A52" s="15" t="s">
        <v>246</v>
      </c>
      <c r="B52" s="26" t="s">
        <v>453</v>
      </c>
      <c r="C52" s="26" t="s">
        <v>474</v>
      </c>
      <c r="D52" s="238">
        <v>1</v>
      </c>
      <c r="E52" s="37" t="s">
        <v>374</v>
      </c>
      <c r="F52" s="22">
        <v>0.12</v>
      </c>
      <c r="G52" s="31" t="s">
        <v>258</v>
      </c>
      <c r="H52" s="55">
        <f t="shared" si="1"/>
        <v>0.12</v>
      </c>
      <c r="I52" s="98">
        <v>1</v>
      </c>
    </row>
    <row r="53" spans="1:9" ht="128.25" x14ac:dyDescent="0.25">
      <c r="A53" s="15" t="s">
        <v>246</v>
      </c>
      <c r="B53" s="26" t="s">
        <v>453</v>
      </c>
      <c r="C53" s="26" t="s">
        <v>474</v>
      </c>
      <c r="D53" s="243"/>
      <c r="E53" s="37" t="s">
        <v>378</v>
      </c>
      <c r="F53" s="22">
        <v>0.11</v>
      </c>
      <c r="G53" s="31" t="s">
        <v>258</v>
      </c>
      <c r="H53" s="55">
        <f t="shared" si="1"/>
        <v>0.11</v>
      </c>
      <c r="I53" s="98">
        <v>1</v>
      </c>
    </row>
    <row r="54" spans="1:9" ht="128.25" x14ac:dyDescent="0.25">
      <c r="A54" s="15" t="s">
        <v>246</v>
      </c>
      <c r="B54" s="26" t="s">
        <v>453</v>
      </c>
      <c r="C54" s="26" t="s">
        <v>474</v>
      </c>
      <c r="D54" s="243"/>
      <c r="E54" s="37" t="s">
        <v>382</v>
      </c>
      <c r="F54" s="22">
        <v>0.11</v>
      </c>
      <c r="G54" s="31" t="s">
        <v>258</v>
      </c>
      <c r="H54" s="55">
        <f t="shared" si="1"/>
        <v>0.11</v>
      </c>
      <c r="I54" s="98">
        <v>1</v>
      </c>
    </row>
    <row r="55" spans="1:9" ht="128.25" x14ac:dyDescent="0.25">
      <c r="A55" s="31" t="s">
        <v>246</v>
      </c>
      <c r="B55" s="26" t="s">
        <v>453</v>
      </c>
      <c r="C55" s="26" t="s">
        <v>474</v>
      </c>
      <c r="D55" s="243"/>
      <c r="E55" s="39" t="s">
        <v>385</v>
      </c>
      <c r="F55" s="22">
        <v>0.11</v>
      </c>
      <c r="G55" s="31" t="s">
        <v>258</v>
      </c>
      <c r="H55" s="55">
        <f t="shared" si="1"/>
        <v>0.11</v>
      </c>
      <c r="I55" s="98">
        <v>1</v>
      </c>
    </row>
    <row r="56" spans="1:9" ht="128.25" x14ac:dyDescent="0.25">
      <c r="A56" s="31" t="s">
        <v>246</v>
      </c>
      <c r="B56" s="26" t="s">
        <v>453</v>
      </c>
      <c r="C56" s="26" t="s">
        <v>474</v>
      </c>
      <c r="D56" s="243"/>
      <c r="E56" s="39" t="s">
        <v>388</v>
      </c>
      <c r="F56" s="22">
        <v>0.11</v>
      </c>
      <c r="G56" s="31" t="s">
        <v>258</v>
      </c>
      <c r="H56" s="55">
        <f t="shared" si="1"/>
        <v>0.11</v>
      </c>
      <c r="I56" s="98">
        <v>1</v>
      </c>
    </row>
    <row r="57" spans="1:9" ht="128.25" x14ac:dyDescent="0.25">
      <c r="A57" s="31" t="s">
        <v>246</v>
      </c>
      <c r="B57" s="26" t="s">
        <v>453</v>
      </c>
      <c r="C57" s="26" t="s">
        <v>474</v>
      </c>
      <c r="D57" s="243"/>
      <c r="E57" s="39" t="s">
        <v>391</v>
      </c>
      <c r="F57" s="22">
        <v>0.11</v>
      </c>
      <c r="G57" s="31" t="s">
        <v>258</v>
      </c>
      <c r="H57" s="55">
        <f t="shared" si="1"/>
        <v>7.3333333333333348E-2</v>
      </c>
      <c r="I57" s="98">
        <v>0.66666666666666674</v>
      </c>
    </row>
    <row r="58" spans="1:9" ht="128.25" x14ac:dyDescent="0.25">
      <c r="A58" s="31" t="s">
        <v>246</v>
      </c>
      <c r="B58" s="26" t="s">
        <v>453</v>
      </c>
      <c r="C58" s="26" t="s">
        <v>474</v>
      </c>
      <c r="D58" s="243"/>
      <c r="E58" s="39" t="s">
        <v>394</v>
      </c>
      <c r="F58" s="22">
        <v>0.11</v>
      </c>
      <c r="G58" s="31" t="s">
        <v>258</v>
      </c>
      <c r="H58" s="55">
        <f t="shared" si="1"/>
        <v>0.11</v>
      </c>
      <c r="I58" s="98">
        <v>1</v>
      </c>
    </row>
    <row r="59" spans="1:9" ht="128.25" x14ac:dyDescent="0.25">
      <c r="A59" s="15" t="s">
        <v>246</v>
      </c>
      <c r="B59" s="26" t="s">
        <v>453</v>
      </c>
      <c r="C59" s="26" t="s">
        <v>474</v>
      </c>
      <c r="D59" s="244"/>
      <c r="E59" s="39" t="s">
        <v>403</v>
      </c>
      <c r="F59" s="22">
        <v>0.11</v>
      </c>
      <c r="G59" s="31" t="s">
        <v>258</v>
      </c>
      <c r="H59" s="55">
        <f t="shared" si="1"/>
        <v>0.11</v>
      </c>
      <c r="I59" s="98">
        <v>1</v>
      </c>
    </row>
    <row r="60" spans="1:9" ht="112.5" customHeight="1" x14ac:dyDescent="0.25">
      <c r="A60" s="13" t="s">
        <v>246</v>
      </c>
      <c r="B60" s="26" t="s">
        <v>454</v>
      </c>
      <c r="C60" s="26" t="s">
        <v>475</v>
      </c>
      <c r="D60" s="95"/>
      <c r="E60" s="37" t="s">
        <v>414</v>
      </c>
      <c r="F60" s="46">
        <v>0.5</v>
      </c>
      <c r="G60" s="13" t="s">
        <v>411</v>
      </c>
      <c r="H60" s="55">
        <f t="shared" si="1"/>
        <v>0.5</v>
      </c>
      <c r="I60" s="98">
        <v>1</v>
      </c>
    </row>
    <row r="61" spans="1:9" ht="128.25" x14ac:dyDescent="0.25">
      <c r="A61" s="42" t="s">
        <v>246</v>
      </c>
      <c r="B61" s="26" t="s">
        <v>455</v>
      </c>
      <c r="C61" s="26" t="s">
        <v>476</v>
      </c>
      <c r="D61" s="238">
        <v>1</v>
      </c>
      <c r="E61" s="11" t="s">
        <v>418</v>
      </c>
      <c r="F61" s="46">
        <v>0.25</v>
      </c>
      <c r="G61" s="13" t="s">
        <v>421</v>
      </c>
      <c r="H61" s="55">
        <f t="shared" si="1"/>
        <v>0.25</v>
      </c>
      <c r="I61" s="98">
        <v>1</v>
      </c>
    </row>
    <row r="62" spans="1:9" ht="128.25" x14ac:dyDescent="0.25">
      <c r="A62" s="42" t="s">
        <v>246</v>
      </c>
      <c r="B62" s="26" t="s">
        <v>455</v>
      </c>
      <c r="C62" s="26" t="s">
        <v>476</v>
      </c>
      <c r="D62" s="239"/>
      <c r="E62" s="11" t="s">
        <v>423</v>
      </c>
      <c r="F62" s="46">
        <v>0.25</v>
      </c>
      <c r="G62" s="13" t="s">
        <v>421</v>
      </c>
      <c r="H62" s="55">
        <f t="shared" si="1"/>
        <v>0.25</v>
      </c>
      <c r="I62" s="98">
        <v>1</v>
      </c>
    </row>
    <row r="63" spans="1:9" ht="128.25" x14ac:dyDescent="0.25">
      <c r="A63" s="42" t="s">
        <v>246</v>
      </c>
      <c r="B63" s="26" t="s">
        <v>455</v>
      </c>
      <c r="C63" s="26" t="s">
        <v>476</v>
      </c>
      <c r="D63" s="239"/>
      <c r="E63" s="11" t="s">
        <v>427</v>
      </c>
      <c r="F63" s="46">
        <v>0.25</v>
      </c>
      <c r="G63" s="13" t="s">
        <v>421</v>
      </c>
      <c r="H63" s="55">
        <f t="shared" si="1"/>
        <v>0.25</v>
      </c>
      <c r="I63" s="98">
        <v>1</v>
      </c>
    </row>
    <row r="64" spans="1:9" ht="128.25" x14ac:dyDescent="0.25">
      <c r="A64" s="42" t="s">
        <v>246</v>
      </c>
      <c r="B64" s="26" t="s">
        <v>455</v>
      </c>
      <c r="C64" s="26" t="s">
        <v>476</v>
      </c>
      <c r="D64" s="240"/>
      <c r="E64" s="11" t="s">
        <v>432</v>
      </c>
      <c r="F64" s="46">
        <v>0.25</v>
      </c>
      <c r="G64" s="13" t="s">
        <v>421</v>
      </c>
      <c r="H64" s="55">
        <f t="shared" si="1"/>
        <v>0.25</v>
      </c>
      <c r="I64" s="98">
        <v>1</v>
      </c>
    </row>
  </sheetData>
  <mergeCells count="9">
    <mergeCell ref="D2:D4"/>
    <mergeCell ref="D6:D13"/>
    <mergeCell ref="D15:D17"/>
    <mergeCell ref="D61:D64"/>
    <mergeCell ref="D19:D20"/>
    <mergeCell ref="D24:D29"/>
    <mergeCell ref="D31:D40"/>
    <mergeCell ref="D41:D51"/>
    <mergeCell ref="D52:D59"/>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EF1F8-73B0-4CEC-9DDD-382809F438A7}">
  <dimension ref="A1:F28"/>
  <sheetViews>
    <sheetView zoomScale="70" zoomScaleNormal="70" workbookViewId="0">
      <selection activeCell="B20" sqref="B20"/>
    </sheetView>
  </sheetViews>
  <sheetFormatPr baseColWidth="10" defaultColWidth="9.140625" defaultRowHeight="15" x14ac:dyDescent="0.25"/>
  <cols>
    <col min="1" max="1" width="30.140625" style="115" customWidth="1"/>
    <col min="2" max="2" width="114.140625" style="118" customWidth="1"/>
    <col min="3" max="4" width="27.140625" style="116" hidden="1" customWidth="1"/>
    <col min="5" max="5" width="24.42578125" style="117" customWidth="1"/>
    <col min="6" max="6" width="57.85546875" style="115" customWidth="1"/>
  </cols>
  <sheetData>
    <row r="1" spans="1:6" s="105" customFormat="1" ht="12.75" x14ac:dyDescent="0.2">
      <c r="A1" s="197"/>
      <c r="B1" s="210"/>
      <c r="C1" s="199"/>
      <c r="D1" s="199"/>
      <c r="E1" s="200"/>
      <c r="F1" s="197"/>
    </row>
    <row r="2" spans="1:6" s="197" customFormat="1" ht="51" x14ac:dyDescent="0.25">
      <c r="A2" s="211" t="s">
        <v>13</v>
      </c>
      <c r="B2" s="212" t="s">
        <v>477</v>
      </c>
      <c r="C2" s="212" t="s">
        <v>478</v>
      </c>
      <c r="D2" s="212" t="s">
        <v>479</v>
      </c>
      <c r="E2" s="213" t="s">
        <v>32</v>
      </c>
      <c r="F2" s="213" t="s">
        <v>480</v>
      </c>
    </row>
    <row r="3" spans="1:6" s="105" customFormat="1" ht="30" customHeight="1" x14ac:dyDescent="0.2">
      <c r="A3" s="201" t="s">
        <v>481</v>
      </c>
      <c r="B3" s="202" t="s">
        <v>482</v>
      </c>
      <c r="C3" s="203" t="s">
        <v>483</v>
      </c>
      <c r="D3" s="203" t="s">
        <v>483</v>
      </c>
      <c r="E3" s="203" t="s">
        <v>483</v>
      </c>
      <c r="F3" s="204" t="s">
        <v>484</v>
      </c>
    </row>
    <row r="4" spans="1:6" s="105" customFormat="1" ht="25.5" x14ac:dyDescent="0.2">
      <c r="A4" s="201" t="s">
        <v>485</v>
      </c>
      <c r="B4" s="202" t="s">
        <v>486</v>
      </c>
      <c r="C4" s="203" t="s">
        <v>483</v>
      </c>
      <c r="D4" s="203" t="s">
        <v>483</v>
      </c>
      <c r="E4" s="203" t="s">
        <v>483</v>
      </c>
      <c r="F4" s="204" t="s">
        <v>484</v>
      </c>
    </row>
    <row r="5" spans="1:6" s="105" customFormat="1" ht="25.5" x14ac:dyDescent="0.2">
      <c r="A5" s="201" t="s">
        <v>487</v>
      </c>
      <c r="B5" s="202" t="s">
        <v>488</v>
      </c>
      <c r="C5" s="203" t="s">
        <v>483</v>
      </c>
      <c r="D5" s="203" t="s">
        <v>483</v>
      </c>
      <c r="E5" s="203" t="s">
        <v>483</v>
      </c>
      <c r="F5" s="204" t="s">
        <v>484</v>
      </c>
    </row>
    <row r="6" spans="1:6" s="105" customFormat="1" ht="25.5" x14ac:dyDescent="0.2">
      <c r="A6" s="201" t="s">
        <v>438</v>
      </c>
      <c r="B6" s="202" t="s">
        <v>459</v>
      </c>
      <c r="C6" s="203">
        <f>+SUMIFS(BASE!F:F,BASE!B:B,A6)</f>
        <v>1</v>
      </c>
      <c r="D6" s="203">
        <f>SUMIFS(BASE!H2:H64,BASE!B2:B64,A6)</f>
        <v>1</v>
      </c>
      <c r="E6" s="205">
        <f>+D6/C6</f>
        <v>1</v>
      </c>
      <c r="F6" s="204" t="s">
        <v>489</v>
      </c>
    </row>
    <row r="7" spans="1:6" s="105" customFormat="1" ht="28.5" customHeight="1" x14ac:dyDescent="0.2">
      <c r="A7" s="201" t="s">
        <v>490</v>
      </c>
      <c r="B7" s="202" t="s">
        <v>491</v>
      </c>
      <c r="C7" s="203" t="s">
        <v>483</v>
      </c>
      <c r="D7" s="203" t="s">
        <v>483</v>
      </c>
      <c r="E7" s="203" t="s">
        <v>483</v>
      </c>
      <c r="F7" s="204" t="s">
        <v>484</v>
      </c>
    </row>
    <row r="8" spans="1:6" s="105" customFormat="1" ht="28.5" customHeight="1" x14ac:dyDescent="0.2">
      <c r="A8" s="201" t="s">
        <v>492</v>
      </c>
      <c r="B8" s="202" t="s">
        <v>493</v>
      </c>
      <c r="C8" s="203" t="s">
        <v>483</v>
      </c>
      <c r="D8" s="203" t="s">
        <v>483</v>
      </c>
      <c r="E8" s="203" t="s">
        <v>483</v>
      </c>
      <c r="F8" s="204" t="s">
        <v>484</v>
      </c>
    </row>
    <row r="9" spans="1:6" s="105" customFormat="1" ht="28.5" customHeight="1" x14ac:dyDescent="0.2">
      <c r="A9" s="201" t="s">
        <v>494</v>
      </c>
      <c r="B9" s="202" t="s">
        <v>495</v>
      </c>
      <c r="C9" s="203" t="s">
        <v>483</v>
      </c>
      <c r="D9" s="203" t="s">
        <v>483</v>
      </c>
      <c r="E9" s="203" t="s">
        <v>483</v>
      </c>
      <c r="F9" s="204" t="s">
        <v>484</v>
      </c>
    </row>
    <row r="10" spans="1:6" s="105" customFormat="1" ht="28.5" customHeight="1" x14ac:dyDescent="0.2">
      <c r="A10" s="201" t="s">
        <v>439</v>
      </c>
      <c r="B10" s="209" t="s">
        <v>496</v>
      </c>
      <c r="C10" s="203">
        <f>+SUMIFS(BASE!F:F,BASE!B:B,A10)</f>
        <v>0.5</v>
      </c>
      <c r="D10" s="203">
        <f>SUMIFS(BASE!H2:H64,BASE!B2:B64,A10)</f>
        <v>0.5</v>
      </c>
      <c r="E10" s="205">
        <f>+D10/C10</f>
        <v>1</v>
      </c>
      <c r="F10" s="204" t="s">
        <v>497</v>
      </c>
    </row>
    <row r="11" spans="1:6" s="198" customFormat="1" ht="28.5" customHeight="1" x14ac:dyDescent="0.25">
      <c r="A11" s="201" t="s">
        <v>441</v>
      </c>
      <c r="B11" s="202" t="s">
        <v>463</v>
      </c>
      <c r="C11" s="203">
        <f>+SUMIFS(BASE!F:F,BASE!B:B,A11)</f>
        <v>0.88</v>
      </c>
      <c r="D11" s="203">
        <f>SUMIFS(BASE!H3:H65,BASE!B3:B65,A11)</f>
        <v>0.66</v>
      </c>
      <c r="E11" s="206">
        <f t="shared" ref="E11:E17" si="0">+D11/C11</f>
        <v>0.75</v>
      </c>
      <c r="F11" s="204" t="s">
        <v>498</v>
      </c>
    </row>
    <row r="12" spans="1:6" s="105" customFormat="1" ht="28.5" customHeight="1" x14ac:dyDescent="0.2">
      <c r="A12" s="201" t="s">
        <v>442</v>
      </c>
      <c r="B12" s="202" t="s">
        <v>499</v>
      </c>
      <c r="C12" s="203">
        <f>+SUMIFS(BASE!F:F,BASE!B:B,A12)</f>
        <v>1</v>
      </c>
      <c r="D12" s="203">
        <f>SUMIFS(BASE!H4:H66,BASE!B4:B66,A12)</f>
        <v>1</v>
      </c>
      <c r="E12" s="205">
        <f t="shared" si="0"/>
        <v>1</v>
      </c>
      <c r="F12" s="204" t="s">
        <v>500</v>
      </c>
    </row>
    <row r="13" spans="1:6" s="105" customFormat="1" ht="28.5" customHeight="1" x14ac:dyDescent="0.2">
      <c r="A13" s="201" t="s">
        <v>443</v>
      </c>
      <c r="B13" s="202" t="s">
        <v>501</v>
      </c>
      <c r="C13" s="203">
        <f>+SUMIFS(BASE!F:F,BASE!B:B,A13)</f>
        <v>1</v>
      </c>
      <c r="D13" s="203">
        <f>SUMIFS(BASE!H5:H67,BASE!B5:B67,A13)</f>
        <v>0.8640000000000001</v>
      </c>
      <c r="E13" s="206">
        <f t="shared" si="0"/>
        <v>0.8640000000000001</v>
      </c>
      <c r="F13" s="204" t="s">
        <v>498</v>
      </c>
    </row>
    <row r="14" spans="1:6" s="105" customFormat="1" ht="28.5" customHeight="1" x14ac:dyDescent="0.2">
      <c r="A14" s="201" t="s">
        <v>444</v>
      </c>
      <c r="B14" s="202" t="s">
        <v>502</v>
      </c>
      <c r="C14" s="203">
        <f>+SUMIFS(BASE!F:F,BASE!B:B,A14)</f>
        <v>1</v>
      </c>
      <c r="D14" s="203">
        <f>SUMIFS(BASE!H6:H68,BASE!B6:B68,A14)</f>
        <v>0</v>
      </c>
      <c r="E14" s="207">
        <f t="shared" si="0"/>
        <v>0</v>
      </c>
      <c r="F14" s="204" t="s">
        <v>503</v>
      </c>
    </row>
    <row r="15" spans="1:6" s="105" customFormat="1" ht="28.5" customHeight="1" x14ac:dyDescent="0.2">
      <c r="A15" s="201" t="s">
        <v>445</v>
      </c>
      <c r="B15" s="202" t="s">
        <v>504</v>
      </c>
      <c r="C15" s="203">
        <f>+SUMIFS(BASE!F:F,BASE!B:B,A15)</f>
        <v>1</v>
      </c>
      <c r="D15" s="203">
        <f>SUMIFS(BASE!H7:H69,BASE!B7:B69,A15)</f>
        <v>1</v>
      </c>
      <c r="E15" s="205">
        <f t="shared" si="0"/>
        <v>1</v>
      </c>
      <c r="F15" s="204" t="s">
        <v>503</v>
      </c>
    </row>
    <row r="16" spans="1:6" s="105" customFormat="1" ht="28.5" customHeight="1" x14ac:dyDescent="0.2">
      <c r="A16" s="201" t="s">
        <v>446</v>
      </c>
      <c r="B16" s="202" t="s">
        <v>505</v>
      </c>
      <c r="C16" s="203">
        <f>+SUMIFS(BASE!F:F,BASE!B:B,A16)</f>
        <v>1</v>
      </c>
      <c r="D16" s="203">
        <f>SUMIFS(BASE!H8:H70,BASE!B8:B70,A16)</f>
        <v>1</v>
      </c>
      <c r="E16" s="205">
        <f t="shared" si="0"/>
        <v>1</v>
      </c>
      <c r="F16" s="204" t="s">
        <v>503</v>
      </c>
    </row>
    <row r="17" spans="1:6" s="105" customFormat="1" ht="28.5" customHeight="1" x14ac:dyDescent="0.2">
      <c r="A17" s="201" t="s">
        <v>447</v>
      </c>
      <c r="B17" s="202" t="s">
        <v>506</v>
      </c>
      <c r="C17" s="203">
        <f>+SUMIFS(BASE!F:F,BASE!B:B,A17)</f>
        <v>1</v>
      </c>
      <c r="D17" s="203">
        <f>SUMIFS(BASE!H9:H71,BASE!B9:B71,A17)</f>
        <v>1</v>
      </c>
      <c r="E17" s="205">
        <f t="shared" si="0"/>
        <v>1</v>
      </c>
      <c r="F17" s="204" t="s">
        <v>503</v>
      </c>
    </row>
    <row r="18" spans="1:6" s="105" customFormat="1" ht="28.5" customHeight="1" x14ac:dyDescent="0.2">
      <c r="A18" s="202" t="s">
        <v>507</v>
      </c>
      <c r="B18" s="202" t="s">
        <v>508</v>
      </c>
      <c r="C18" s="203" t="s">
        <v>483</v>
      </c>
      <c r="D18" s="203" t="s">
        <v>483</v>
      </c>
      <c r="E18" s="203" t="s">
        <v>483</v>
      </c>
      <c r="F18" s="204" t="s">
        <v>503</v>
      </c>
    </row>
    <row r="19" spans="1:6" s="105" customFormat="1" ht="28.5" customHeight="1" x14ac:dyDescent="0.2">
      <c r="A19" s="201" t="s">
        <v>448</v>
      </c>
      <c r="B19" s="202" t="s">
        <v>509</v>
      </c>
      <c r="C19" s="203">
        <f>+SUMIFS(BASE!F:F,BASE!B:B,A19)</f>
        <v>1</v>
      </c>
      <c r="D19" s="203">
        <f>+SUMIFS(BASE!H18:H80,BASE!B18:B80,A19)</f>
        <v>0</v>
      </c>
      <c r="E19" s="207">
        <f>+D19/C19</f>
        <v>0</v>
      </c>
      <c r="F19" s="204" t="s">
        <v>500</v>
      </c>
    </row>
    <row r="20" spans="1:6" s="105" customFormat="1" ht="28.5" customHeight="1" x14ac:dyDescent="0.2">
      <c r="A20" s="201" t="s">
        <v>449</v>
      </c>
      <c r="B20" s="202" t="s">
        <v>499</v>
      </c>
      <c r="C20" s="203">
        <f>+SUMIFS(BASE!F:F,BASE!B:B,A20)</f>
        <v>0.75</v>
      </c>
      <c r="D20" s="203">
        <f>+SUMIFS(BASE!H19:H81,BASE!B19:B81,A20)</f>
        <v>0.68856200000000001</v>
      </c>
      <c r="E20" s="208">
        <f>+D20/C20</f>
        <v>0.91808266666666671</v>
      </c>
      <c r="F20" s="204" t="s">
        <v>500</v>
      </c>
    </row>
    <row r="21" spans="1:6" s="105" customFormat="1" ht="28.5" customHeight="1" x14ac:dyDescent="0.2">
      <c r="A21" s="201" t="s">
        <v>450</v>
      </c>
      <c r="B21" s="202" t="s">
        <v>510</v>
      </c>
      <c r="C21" s="203">
        <f>+SUMIFS(BASE!F:F,BASE!B:B,A21)</f>
        <v>0.5</v>
      </c>
      <c r="D21" s="203">
        <f>+SUMIFS(BASE!H20:H82,BASE!B20:B82,A21)</f>
        <v>0.5</v>
      </c>
      <c r="E21" s="205">
        <f>+D21/C21</f>
        <v>1</v>
      </c>
      <c r="F21" s="204" t="s">
        <v>500</v>
      </c>
    </row>
    <row r="22" spans="1:6" s="105" customFormat="1" ht="28.5" customHeight="1" x14ac:dyDescent="0.2">
      <c r="A22" s="201" t="s">
        <v>511</v>
      </c>
      <c r="B22" s="202" t="s">
        <v>512</v>
      </c>
      <c r="C22" s="203" t="s">
        <v>483</v>
      </c>
      <c r="D22" s="203" t="s">
        <v>483</v>
      </c>
      <c r="E22" s="203" t="s">
        <v>483</v>
      </c>
      <c r="F22" s="204" t="s">
        <v>513</v>
      </c>
    </row>
    <row r="23" spans="1:6" s="105" customFormat="1" ht="28.5" customHeight="1" x14ac:dyDescent="0.2">
      <c r="A23" s="201" t="s">
        <v>514</v>
      </c>
      <c r="B23" s="202" t="s">
        <v>515</v>
      </c>
      <c r="C23" s="203" t="s">
        <v>516</v>
      </c>
      <c r="D23" s="203" t="s">
        <v>516</v>
      </c>
      <c r="E23" s="203" t="s">
        <v>516</v>
      </c>
      <c r="F23" s="204" t="s">
        <v>517</v>
      </c>
    </row>
    <row r="24" spans="1:6" s="105" customFormat="1" ht="28.5" customHeight="1" x14ac:dyDescent="0.2">
      <c r="A24" s="201" t="s">
        <v>451</v>
      </c>
      <c r="B24" s="202" t="s">
        <v>518</v>
      </c>
      <c r="C24" s="203">
        <f>+SUMIFS(BASE!F:F,BASE!B:B,A24)</f>
        <v>0.58000000000000007</v>
      </c>
      <c r="D24" s="203">
        <f>+SUMIFS(BASE!H23:H85,BASE!B23:B85,A24)</f>
        <v>0.52</v>
      </c>
      <c r="E24" s="208">
        <f>+D24/C24</f>
        <v>0.89655172413793094</v>
      </c>
      <c r="F24" s="204" t="s">
        <v>519</v>
      </c>
    </row>
    <row r="25" spans="1:6" s="105" customFormat="1" ht="28.5" customHeight="1" x14ac:dyDescent="0.2">
      <c r="A25" s="201" t="s">
        <v>452</v>
      </c>
      <c r="B25" s="202" t="s">
        <v>520</v>
      </c>
      <c r="C25" s="203">
        <f>+SUMIFS(BASE!F:F,BASE!B:B,A25)</f>
        <v>0.79000000000000026</v>
      </c>
      <c r="D25" s="203">
        <f>+SUMIFS(BASE!H24:H86,BASE!B24:B86,A25)</f>
        <v>0.71000000000000019</v>
      </c>
      <c r="E25" s="208">
        <f>+D25/C25</f>
        <v>0.89873417721518978</v>
      </c>
      <c r="F25" s="204" t="s">
        <v>521</v>
      </c>
    </row>
    <row r="26" spans="1:6" s="105" customFormat="1" ht="28.5" customHeight="1" x14ac:dyDescent="0.2">
      <c r="A26" s="201" t="s">
        <v>453</v>
      </c>
      <c r="B26" s="202" t="s">
        <v>522</v>
      </c>
      <c r="C26" s="203">
        <f>+SUMIFS(BASE!F:F,BASE!B:B,A26)</f>
        <v>0.8899999999999999</v>
      </c>
      <c r="D26" s="203">
        <f>+SUMIFS(BASE!H25:H87,BASE!B25:B87,A26)</f>
        <v>0.85333333333333328</v>
      </c>
      <c r="E26" s="208">
        <f>+D26/C26</f>
        <v>0.95880149812734083</v>
      </c>
      <c r="F26" s="204" t="s">
        <v>519</v>
      </c>
    </row>
    <row r="27" spans="1:6" s="105" customFormat="1" ht="28.5" customHeight="1" x14ac:dyDescent="0.2">
      <c r="A27" s="201" t="s">
        <v>454</v>
      </c>
      <c r="B27" s="202" t="s">
        <v>523</v>
      </c>
      <c r="C27" s="203">
        <f>+SUMIFS(BASE!F:F,BASE!B:B,A27)</f>
        <v>0.5</v>
      </c>
      <c r="D27" s="203">
        <f>+SUMIFS(BASE!H26:H88,BASE!B26:B88,A27)</f>
        <v>0.5</v>
      </c>
      <c r="E27" s="205">
        <f>+D27/C27</f>
        <v>1</v>
      </c>
      <c r="F27" s="204" t="s">
        <v>513</v>
      </c>
    </row>
    <row r="28" spans="1:6" s="105" customFormat="1" ht="28.5" customHeight="1" x14ac:dyDescent="0.2">
      <c r="A28" s="201" t="s">
        <v>455</v>
      </c>
      <c r="B28" s="202" t="s">
        <v>524</v>
      </c>
      <c r="C28" s="203">
        <f>+SUMIFS(BASE!F:F,BASE!B:B,A28)</f>
        <v>1</v>
      </c>
      <c r="D28" s="203">
        <f>+SUMIFS(BASE!H27:H89,BASE!B27:B89,A28)</f>
        <v>1</v>
      </c>
      <c r="E28" s="205">
        <f>+D28/C28</f>
        <v>1</v>
      </c>
      <c r="F28" s="204" t="s">
        <v>525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79ee7df-2f77-403d-8537-026757c209ed">
      <Terms xmlns="http://schemas.microsoft.com/office/infopath/2007/PartnerControls"/>
    </lcf76f155ced4ddcb4097134ff3c332f>
    <TaxCatchAll xmlns="954d8b88-66fa-41a0-8629-83d1f9f1be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6" ma:contentTypeDescription="Crear nuevo documento." ma:contentTypeScope="" ma:versionID="e7c5285516d9d9e1c0ce4c937fa95877">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f3bf46f7a5061079153424ff8a18a8b3"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25965b-a4d5-42e8-a4c6-b9438d0d75fb}" ma:internalName="TaxCatchAll" ma:showField="CatchAllData" ma:web="954d8b88-66fa-41a0-8629-83d1f9f1be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9FAD84-D3A6-44D6-8147-8C4CCF6054CC}">
  <ds:schemaRefs>
    <ds:schemaRef ds:uri="http://schemas.microsoft.com/sharepoint/v3/contenttype/forms"/>
  </ds:schemaRefs>
</ds:datastoreItem>
</file>

<file path=customXml/itemProps2.xml><?xml version="1.0" encoding="utf-8"?>
<ds:datastoreItem xmlns:ds="http://schemas.openxmlformats.org/officeDocument/2006/customXml" ds:itemID="{CC108F44-BA3F-4BB3-9630-9A1A3F31C23C}">
  <ds:schemaRefs>
    <ds:schemaRef ds:uri="http://schemas.microsoft.com/office/2006/metadata/properties"/>
    <ds:schemaRef ds:uri="http://schemas.microsoft.com/office/infopath/2007/PartnerControls"/>
    <ds:schemaRef ds:uri="c79ee7df-2f77-403d-8537-026757c209ed"/>
    <ds:schemaRef ds:uri="954d8b88-66fa-41a0-8629-83d1f9f1be58"/>
  </ds:schemaRefs>
</ds:datastoreItem>
</file>

<file path=customXml/itemProps3.xml><?xml version="1.0" encoding="utf-8"?>
<ds:datastoreItem xmlns:ds="http://schemas.openxmlformats.org/officeDocument/2006/customXml" ds:itemID="{E9010B82-F74B-461F-B506-412213C7D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MATRIZ</vt:lpstr>
      <vt:lpstr>TD</vt:lpstr>
      <vt:lpstr>BASE</vt:lpstr>
      <vt:lpstr>RESUMEN DE CUMPLIMIENTO</vt:lpstr>
      <vt:lpstr>MATRIZ!Área_de_impresión</vt:lpstr>
      <vt:lpstr>MATRIZ!Títulos_a_imprimir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Gonzalez</dc:creator>
  <cp:keywords/>
  <dc:description/>
  <cp:lastModifiedBy>Diana Lopez Coronado</cp:lastModifiedBy>
  <cp:revision/>
  <dcterms:created xsi:type="dcterms:W3CDTF">2016-10-24T15:54:09Z</dcterms:created>
  <dcterms:modified xsi:type="dcterms:W3CDTF">2025-05-06T18:49:21Z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