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ThisWorkbook"/>
  <mc:AlternateContent xmlns:mc="http://schemas.openxmlformats.org/markup-compatibility/2006">
    <mc:Choice Requires="x15">
      <x15ac:absPath xmlns:x15ac="http://schemas.microsoft.com/office/spreadsheetml/2010/11/ac" url="C:\Users\MAURODRON\Downloads\"/>
    </mc:Choice>
  </mc:AlternateContent>
  <xr:revisionPtr revIDLastSave="0" documentId="13_ncr:1_{D09DA6D8-E31E-4A53-918F-CD741152ECB1}" xr6:coauthVersionLast="47" xr6:coauthVersionMax="47" xr10:uidLastSave="{00000000-0000-0000-0000-000000000000}"/>
  <bookViews>
    <workbookView xWindow="-120" yWindow="-120" windowWidth="29040" windowHeight="15840" firstSheet="3" activeTab="4" xr2:uid="{00000000-000D-0000-FFFF-FFFF00000000}"/>
  </bookViews>
  <sheets>
    <sheet name="SDSCJ" sheetId="10" r:id="rId1"/>
    <sheet name="LISTADO DE ACTIVOS - ICC" sheetId="13" r:id="rId2"/>
    <sheet name="HOJA RESUMEN" sheetId="8" r:id="rId3"/>
    <sheet name="RIESGO INHERENTE" sheetId="3" r:id="rId4"/>
    <sheet name="TRATAMIENTO DE RIESGO" sheetId="5" r:id="rId5"/>
    <sheet name="VALORACIÓN CON CONTROLES" sheetId="6" r:id="rId6"/>
    <sheet name="TRATAMIENTO DE RIESGO RESIDUAL" sheetId="9" r:id="rId7"/>
    <sheet name="TABLAS DE INFORMACIÓN" sheetId="1" state="hidden" r:id="rId8"/>
  </sheets>
  <externalReferences>
    <externalReference r:id="rId9"/>
    <externalReference r:id="rId10"/>
    <externalReference r:id="rId11"/>
    <externalReference r:id="rId12"/>
  </externalReferences>
  <definedNames>
    <definedName name="_xlnm._FilterDatabase" localSheetId="1" hidden="1">'LISTADO DE ACTIVOS - ICC'!$A$7:$AJ$339</definedName>
    <definedName name="_xlnm._FilterDatabase" localSheetId="3" hidden="1">'RIESGO INHERENTE'!$A$4:$M$4</definedName>
    <definedName name="_xlnm._FilterDatabase" localSheetId="4" hidden="1">'TRATAMIENTO DE RIESGO'!$A$5:$U$5</definedName>
    <definedName name="analogo">[1]Valores!$A$11:$A$13</definedName>
    <definedName name="_xlnm.Print_Area" localSheetId="2">'HOJA RESUMEN'!$A$1:$M$45</definedName>
    <definedName name="_xlnm.Print_Area" localSheetId="1">'LISTADO DE ACTIVOS - ICC'!$A$1:$AJ$339</definedName>
    <definedName name="_xlnm.Print_Area" localSheetId="3">'RIESGO INHERENTE'!$A$1:$M$32</definedName>
    <definedName name="_xlnm.Print_Area" localSheetId="0">SDSCJ!$A$1:$E$13</definedName>
    <definedName name="_xlnm.Print_Area" localSheetId="4">'TRATAMIENTO DE RIESGO'!$A$1:$U$39</definedName>
    <definedName name="_xlnm.Print_Area" localSheetId="6">'TRATAMIENTO DE RIESGO RESIDUAL'!$A$1:$G$33</definedName>
    <definedName name="_xlnm.Print_Area" localSheetId="5">'VALORACIÓN CON CONTROLES'!$A$1:$H$33</definedName>
    <definedName name="Clasificación">[1]Valores!$G$1:$G$3</definedName>
    <definedName name="electronico">[1]Valores!$B$11:$B$16</definedName>
    <definedName name="NA">[1]Valores!$C$11</definedName>
    <definedName name="PROCESOS">[2]Hoja2!$A$2:$A$5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8" l="1"/>
  <c r="F27" i="8"/>
  <c r="G27" i="8"/>
  <c r="E28" i="8"/>
  <c r="F28" i="8"/>
  <c r="G28" i="8"/>
  <c r="E29" i="8"/>
  <c r="F29" i="8"/>
  <c r="G29" i="8"/>
  <c r="E30" i="8"/>
  <c r="F30" i="8"/>
  <c r="G30" i="8"/>
  <c r="E31" i="8"/>
  <c r="F31" i="8"/>
  <c r="G31" i="8"/>
  <c r="E32" i="8"/>
  <c r="F32" i="8"/>
  <c r="G32" i="8"/>
  <c r="F26" i="8"/>
  <c r="E26" i="8"/>
  <c r="G26" i="8"/>
  <c r="F20" i="8"/>
  <c r="F21" i="8"/>
  <c r="F22" i="8"/>
  <c r="F23" i="8"/>
  <c r="F24" i="8"/>
  <c r="F25" i="8"/>
  <c r="E20" i="8"/>
  <c r="E21" i="8"/>
  <c r="E22" i="8"/>
  <c r="E23" i="8"/>
  <c r="E24" i="8"/>
  <c r="E25" i="8"/>
  <c r="E19" i="8"/>
  <c r="F19" i="8"/>
  <c r="G21" i="8"/>
  <c r="G22" i="8"/>
  <c r="G23" i="8"/>
  <c r="G24" i="8"/>
  <c r="G25" i="8"/>
  <c r="G20" i="8"/>
  <c r="G19" i="8"/>
  <c r="G18" i="8"/>
  <c r="D23" i="8"/>
  <c r="C23" i="8"/>
  <c r="D25" i="8"/>
  <c r="C25" i="8"/>
  <c r="B25" i="8"/>
  <c r="D26" i="8"/>
  <c r="C26" i="8"/>
  <c r="B26" i="8"/>
  <c r="D22" i="8"/>
  <c r="C22" i="8"/>
  <c r="B23" i="8"/>
  <c r="B22" i="8"/>
  <c r="D21" i="8"/>
  <c r="D20" i="8"/>
  <c r="D19" i="8"/>
  <c r="C21" i="8"/>
  <c r="C20" i="8"/>
  <c r="B21" i="8"/>
  <c r="B20" i="8"/>
  <c r="B19" i="8"/>
  <c r="C19" i="8"/>
  <c r="B18" i="8"/>
  <c r="C18" i="8"/>
  <c r="G16" i="6"/>
  <c r="F16" i="6"/>
  <c r="F25" i="5"/>
  <c r="E25" i="5"/>
  <c r="G17" i="8"/>
  <c r="F17" i="8"/>
  <c r="C17" i="8"/>
  <c r="B17" i="8"/>
  <c r="A17" i="8"/>
  <c r="M21" i="3"/>
  <c r="P25" i="5"/>
  <c r="Q25" i="5" s="1"/>
  <c r="S25" i="5" s="1"/>
  <c r="T25" i="5" s="1"/>
  <c r="K17" i="8" l="1"/>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8" i="8"/>
  <c r="M7" i="8"/>
  <c r="I7" i="8"/>
  <c r="I40" i="8"/>
  <c r="I39" i="8"/>
  <c r="I38" i="8"/>
  <c r="I37" i="8"/>
  <c r="I36" i="8"/>
  <c r="I35" i="8"/>
  <c r="I34" i="8"/>
  <c r="I29" i="8"/>
  <c r="I30" i="8"/>
  <c r="I31" i="8"/>
  <c r="I32" i="8"/>
  <c r="I33" i="8"/>
  <c r="I28" i="8"/>
  <c r="I27" i="8"/>
  <c r="I26" i="8"/>
  <c r="I25" i="8"/>
  <c r="I24" i="8"/>
  <c r="I23" i="8"/>
  <c r="I22" i="8"/>
  <c r="I21" i="8"/>
  <c r="I8" i="8"/>
  <c r="I9" i="8"/>
  <c r="I10" i="8"/>
  <c r="I11" i="8"/>
  <c r="I12" i="8"/>
  <c r="I13" i="8"/>
  <c r="I14" i="8"/>
  <c r="I15" i="8"/>
  <c r="I16" i="8"/>
  <c r="I17" i="8"/>
  <c r="I18" i="8"/>
  <c r="I19" i="8"/>
  <c r="I20" i="8"/>
  <c r="G8" i="8"/>
  <c r="G9" i="8"/>
  <c r="G10" i="8"/>
  <c r="G11" i="8"/>
  <c r="G12" i="8"/>
  <c r="G13" i="8"/>
  <c r="G14" i="8"/>
  <c r="G15" i="8"/>
  <c r="G16" i="8"/>
  <c r="G33" i="8"/>
  <c r="G34" i="8"/>
  <c r="G35" i="8"/>
  <c r="G36" i="8"/>
  <c r="G37" i="8"/>
  <c r="G38" i="8"/>
  <c r="G39" i="8"/>
  <c r="G40" i="8"/>
  <c r="F8" i="8"/>
  <c r="F9" i="8"/>
  <c r="F10" i="8"/>
  <c r="F11" i="8"/>
  <c r="F12" i="8"/>
  <c r="F13" i="8"/>
  <c r="F14" i="8"/>
  <c r="F15" i="8"/>
  <c r="F16" i="8"/>
  <c r="F18" i="8"/>
  <c r="F33" i="8"/>
  <c r="F34" i="8"/>
  <c r="F35" i="8"/>
  <c r="F36" i="8"/>
  <c r="F37" i="8"/>
  <c r="F38" i="8"/>
  <c r="F39" i="8"/>
  <c r="F40" i="8"/>
  <c r="E33" i="8"/>
  <c r="E34" i="8"/>
  <c r="E35" i="8"/>
  <c r="E36" i="8"/>
  <c r="C38" i="8"/>
  <c r="C35" i="8"/>
  <c r="C34" i="8"/>
  <c r="C33" i="8"/>
  <c r="C27" i="8"/>
  <c r="C24" i="8"/>
  <c r="B40" i="8"/>
  <c r="B39" i="8"/>
  <c r="B37" i="8"/>
  <c r="B38" i="8"/>
  <c r="B36" i="8"/>
  <c r="B35" i="8"/>
  <c r="B34" i="8"/>
  <c r="B30" i="8"/>
  <c r="B31" i="8"/>
  <c r="B32" i="8"/>
  <c r="B33" i="8"/>
  <c r="B29" i="8"/>
  <c r="B28" i="8"/>
  <c r="B27" i="8"/>
  <c r="B24" i="8"/>
  <c r="B10" i="8"/>
  <c r="B11" i="8"/>
  <c r="B12" i="8"/>
  <c r="B13" i="8"/>
  <c r="B14" i="8"/>
  <c r="B15" i="8"/>
  <c r="B16" i="8"/>
  <c r="B9" i="8"/>
  <c r="B7" i="8"/>
  <c r="B8" i="8"/>
  <c r="A7" i="8" l="1"/>
  <c r="A8" i="8"/>
  <c r="A9" i="8"/>
  <c r="A10" i="8"/>
  <c r="A11" i="8"/>
  <c r="A12" i="8"/>
  <c r="A13" i="8"/>
  <c r="A14" i="8"/>
  <c r="A15" i="8"/>
  <c r="A16" i="8"/>
  <c r="A28" i="8"/>
  <c r="A29" i="8"/>
  <c r="A30" i="8"/>
  <c r="A31" i="8"/>
  <c r="A32" i="8"/>
  <c r="A33" i="8"/>
  <c r="A36" i="8"/>
  <c r="A37" i="8"/>
  <c r="A39" i="8"/>
  <c r="A40" i="8"/>
  <c r="P7" i="5" l="1"/>
  <c r="P8" i="5"/>
  <c r="P9" i="5"/>
  <c r="K10" i="8" s="1"/>
  <c r="P10" i="5"/>
  <c r="K11" i="8" s="1"/>
  <c r="P11" i="5"/>
  <c r="P12" i="5"/>
  <c r="P13" i="5"/>
  <c r="K14" i="8" s="1"/>
  <c r="P14" i="5"/>
  <c r="K15" i="8" s="1"/>
  <c r="P15" i="5"/>
  <c r="P16" i="5"/>
  <c r="K18" i="8" s="1"/>
  <c r="P17" i="5"/>
  <c r="K19" i="8" s="1"/>
  <c r="P18" i="5"/>
  <c r="P19" i="5"/>
  <c r="P20" i="5"/>
  <c r="K22" i="8" s="1"/>
  <c r="P21" i="5"/>
  <c r="K23" i="8" s="1"/>
  <c r="P22" i="5"/>
  <c r="P23" i="5"/>
  <c r="P24" i="5"/>
  <c r="K26" i="8" s="1"/>
  <c r="P26" i="5"/>
  <c r="K27" i="8" s="1"/>
  <c r="P27" i="5"/>
  <c r="P28" i="5"/>
  <c r="K29" i="8" s="1"/>
  <c r="P29" i="5"/>
  <c r="P30" i="5"/>
  <c r="Q30" i="5" s="1"/>
  <c r="S30" i="5" s="1"/>
  <c r="T30" i="5" s="1"/>
  <c r="P31" i="5"/>
  <c r="K32" i="8" s="1"/>
  <c r="P32" i="5"/>
  <c r="K33" i="8" s="1"/>
  <c r="P33" i="5"/>
  <c r="K34" i="8" s="1"/>
  <c r="P34" i="5"/>
  <c r="K35" i="8" s="1"/>
  <c r="P35" i="5"/>
  <c r="P36" i="5"/>
  <c r="K37" i="8" s="1"/>
  <c r="P37" i="5"/>
  <c r="K38" i="8" s="1"/>
  <c r="P38" i="5"/>
  <c r="P39" i="5"/>
  <c r="K40" i="8" s="1"/>
  <c r="F39" i="5"/>
  <c r="F38" i="5"/>
  <c r="F37" i="5"/>
  <c r="F36" i="5"/>
  <c r="F35" i="5"/>
  <c r="F34" i="5"/>
  <c r="F33" i="5"/>
  <c r="F32" i="5"/>
  <c r="F29" i="5"/>
  <c r="F30" i="5"/>
  <c r="F31" i="5"/>
  <c r="F28" i="5"/>
  <c r="F27" i="5"/>
  <c r="F26" i="5"/>
  <c r="F24" i="5"/>
  <c r="F23" i="5"/>
  <c r="F22" i="5"/>
  <c r="F21" i="5"/>
  <c r="F20" i="5"/>
  <c r="F19" i="5"/>
  <c r="F18" i="5"/>
  <c r="F7" i="5"/>
  <c r="F8" i="5"/>
  <c r="F9" i="5"/>
  <c r="F10" i="5"/>
  <c r="F11" i="5"/>
  <c r="F12" i="5"/>
  <c r="F13" i="5"/>
  <c r="F14" i="5"/>
  <c r="F15" i="5"/>
  <c r="F16" i="5"/>
  <c r="F17" i="5"/>
  <c r="E39" i="5"/>
  <c r="E40" i="8" s="1"/>
  <c r="E38" i="5"/>
  <c r="E39" i="8" s="1"/>
  <c r="E37" i="5"/>
  <c r="E38" i="8" s="1"/>
  <c r="E36" i="5"/>
  <c r="E37" i="8" s="1"/>
  <c r="E31" i="5"/>
  <c r="E29" i="5"/>
  <c r="E30" i="5"/>
  <c r="E28" i="5"/>
  <c r="E24" i="5"/>
  <c r="E21" i="5"/>
  <c r="E17" i="5"/>
  <c r="E16" i="5"/>
  <c r="E7" i="5"/>
  <c r="E8" i="8" s="1"/>
  <c r="E8" i="5"/>
  <c r="E9" i="8" s="1"/>
  <c r="E9" i="5"/>
  <c r="E10" i="8" s="1"/>
  <c r="E10" i="5"/>
  <c r="E11" i="8" s="1"/>
  <c r="E11" i="5"/>
  <c r="E12" i="8" s="1"/>
  <c r="E12" i="5"/>
  <c r="E13" i="8" s="1"/>
  <c r="E13" i="5"/>
  <c r="E14" i="8" s="1"/>
  <c r="E14" i="5"/>
  <c r="E15" i="8" s="1"/>
  <c r="E15" i="5"/>
  <c r="E16" i="8" s="1"/>
  <c r="C9" i="8"/>
  <c r="C10" i="8"/>
  <c r="C11" i="8"/>
  <c r="C12" i="8"/>
  <c r="C13" i="8"/>
  <c r="C14" i="8"/>
  <c r="C15" i="8"/>
  <c r="C16" i="8"/>
  <c r="C28" i="8"/>
  <c r="C29" i="8"/>
  <c r="C30" i="8"/>
  <c r="C31" i="8"/>
  <c r="C32" i="8"/>
  <c r="C36" i="8"/>
  <c r="C37" i="8"/>
  <c r="C39" i="8"/>
  <c r="C40" i="8"/>
  <c r="C8" i="8"/>
  <c r="E18" i="8" l="1"/>
  <c r="E17" i="8"/>
  <c r="Q9" i="5"/>
  <c r="S9" i="5" s="1"/>
  <c r="T9" i="5" s="1"/>
  <c r="Q37" i="5"/>
  <c r="S37" i="5" s="1"/>
  <c r="T37" i="5" s="1"/>
  <c r="Q24" i="5"/>
  <c r="S24" i="5" s="1"/>
  <c r="T24" i="5" s="1"/>
  <c r="Q21" i="5"/>
  <c r="S21" i="5" s="1"/>
  <c r="T21" i="5" s="1"/>
  <c r="Q14" i="5"/>
  <c r="S14" i="5" s="1"/>
  <c r="T14" i="5" s="1"/>
  <c r="Q16" i="5"/>
  <c r="S16" i="5" s="1"/>
  <c r="T16" i="5" s="1"/>
  <c r="D25" i="6"/>
  <c r="E25" i="6" s="1"/>
  <c r="G25" i="6" s="1"/>
  <c r="K30" i="8"/>
  <c r="Q22" i="5"/>
  <c r="S22" i="5" s="1"/>
  <c r="T22" i="5" s="1"/>
  <c r="K24" i="8"/>
  <c r="Q12" i="5"/>
  <c r="S12" i="5" s="1"/>
  <c r="T12" i="5" s="1"/>
  <c r="K13" i="8"/>
  <c r="Q38" i="5"/>
  <c r="S38" i="5" s="1"/>
  <c r="T38" i="5" s="1"/>
  <c r="K39" i="8"/>
  <c r="Q35" i="5"/>
  <c r="S35" i="5" s="1"/>
  <c r="T35" i="5" s="1"/>
  <c r="K36" i="8"/>
  <c r="Q33" i="5"/>
  <c r="S33" i="5" s="1"/>
  <c r="T33" i="5" s="1"/>
  <c r="Q19" i="5"/>
  <c r="S19" i="5" s="1"/>
  <c r="T19" i="5" s="1"/>
  <c r="K21" i="8"/>
  <c r="Q11" i="5"/>
  <c r="S11" i="5" s="1"/>
  <c r="T11" i="5" s="1"/>
  <c r="K12" i="8"/>
  <c r="D26" i="6"/>
  <c r="E26" i="6" s="1"/>
  <c r="G26" i="6" s="1"/>
  <c r="K31" i="8"/>
  <c r="Q27" i="5"/>
  <c r="S27" i="5" s="1"/>
  <c r="T27" i="5" s="1"/>
  <c r="K28" i="8"/>
  <c r="Q18" i="5"/>
  <c r="S18" i="5" s="1"/>
  <c r="T18" i="5" s="1"/>
  <c r="K20" i="8"/>
  <c r="Q13" i="5"/>
  <c r="S13" i="5" s="1"/>
  <c r="T13" i="5" s="1"/>
  <c r="Q10" i="5"/>
  <c r="S10" i="5" s="1"/>
  <c r="T10" i="5" s="1"/>
  <c r="Q8" i="5"/>
  <c r="S8" i="5" s="1"/>
  <c r="T8" i="5" s="1"/>
  <c r="K9" i="8"/>
  <c r="Q34" i="5"/>
  <c r="S34" i="5" s="1"/>
  <c r="T34" i="5" s="1"/>
  <c r="Q29" i="5"/>
  <c r="S29" i="5" s="1"/>
  <c r="T29" i="5" s="1"/>
  <c r="Q26" i="5"/>
  <c r="S26" i="5" s="1"/>
  <c r="T26" i="5" s="1"/>
  <c r="Q23" i="5"/>
  <c r="S23" i="5" s="1"/>
  <c r="T23" i="5" s="1"/>
  <c r="K25" i="8"/>
  <c r="Q20" i="5"/>
  <c r="S20" i="5" s="1"/>
  <c r="T20" i="5" s="1"/>
  <c r="Q17" i="5"/>
  <c r="S17" i="5" s="1"/>
  <c r="T17" i="5" s="1"/>
  <c r="Q15" i="5"/>
  <c r="S15" i="5" s="1"/>
  <c r="T15" i="5" s="1"/>
  <c r="K16" i="8"/>
  <c r="Q7" i="5"/>
  <c r="S7" i="5" s="1"/>
  <c r="T7" i="5" s="1"/>
  <c r="K8" i="8"/>
  <c r="Q39" i="5"/>
  <c r="D32" i="6"/>
  <c r="E32" i="6" s="1"/>
  <c r="D31" i="6"/>
  <c r="E31" i="6" s="1"/>
  <c r="Q36" i="5"/>
  <c r="S36" i="5" s="1"/>
  <c r="T36" i="5" s="1"/>
  <c r="D30" i="6"/>
  <c r="E30" i="6" s="1"/>
  <c r="D29" i="6"/>
  <c r="E29" i="6" s="1"/>
  <c r="Q32" i="5"/>
  <c r="S32" i="5" s="1"/>
  <c r="T32" i="5" s="1"/>
  <c r="D28" i="6"/>
  <c r="E28" i="6" s="1"/>
  <c r="Q31" i="5"/>
  <c r="S31" i="5" s="1"/>
  <c r="T31" i="5" s="1"/>
  <c r="D27" i="6"/>
  <c r="E27" i="6" s="1"/>
  <c r="Q28" i="5"/>
  <c r="S28" i="5" s="1"/>
  <c r="T28" i="5" s="1"/>
  <c r="D24" i="6"/>
  <c r="E24" i="6" s="1"/>
  <c r="F25" i="6" l="1"/>
  <c r="H25" i="6" s="1"/>
  <c r="L30" i="8" s="1"/>
  <c r="F26" i="6"/>
  <c r="H26" i="6" s="1"/>
  <c r="L31" i="8" s="1"/>
  <c r="G24" i="6"/>
  <c r="F24" i="6"/>
  <c r="G27" i="6"/>
  <c r="F27" i="6"/>
  <c r="G28" i="6"/>
  <c r="F28" i="6"/>
  <c r="G29" i="6"/>
  <c r="F29" i="6"/>
  <c r="G30" i="6"/>
  <c r="F30" i="6"/>
  <c r="G31" i="6"/>
  <c r="F31" i="6"/>
  <c r="G32" i="6"/>
  <c r="F32" i="6"/>
  <c r="H32" i="6" s="1"/>
  <c r="L40" i="8" s="1"/>
  <c r="D23" i="6"/>
  <c r="E23" i="6" s="1"/>
  <c r="D22" i="6"/>
  <c r="E22" i="6" s="1"/>
  <c r="D21" i="6"/>
  <c r="E21" i="6" s="1"/>
  <c r="D20" i="6"/>
  <c r="E20" i="6" s="1"/>
  <c r="D19" i="6"/>
  <c r="E19" i="6" s="1"/>
  <c r="D18" i="6"/>
  <c r="E18" i="6" s="1"/>
  <c r="D17" i="6"/>
  <c r="E17" i="6" s="1"/>
  <c r="D16" i="6"/>
  <c r="E16" i="6" s="1"/>
  <c r="D15" i="6"/>
  <c r="E15" i="6" s="1"/>
  <c r="D14" i="6"/>
  <c r="E14" i="6" s="1"/>
  <c r="D13" i="6"/>
  <c r="E13" i="6" s="1"/>
  <c r="D12" i="6"/>
  <c r="E12" i="6" s="1"/>
  <c r="D11" i="6"/>
  <c r="E11" i="6" s="1"/>
  <c r="D10" i="6"/>
  <c r="E10" i="6" s="1"/>
  <c r="D9" i="6"/>
  <c r="E9" i="6" s="1"/>
  <c r="D8" i="6"/>
  <c r="E8" i="6" s="1"/>
  <c r="M26" i="3"/>
  <c r="D32" i="8" s="1"/>
  <c r="M25" i="3"/>
  <c r="D31" i="8" s="1"/>
  <c r="M24" i="3"/>
  <c r="D30" i="8" s="1"/>
  <c r="M23" i="3"/>
  <c r="D29" i="8" s="1"/>
  <c r="M22" i="3"/>
  <c r="M20" i="3"/>
  <c r="M19" i="3"/>
  <c r="M18" i="3"/>
  <c r="M17" i="3"/>
  <c r="M16" i="3"/>
  <c r="M15" i="3"/>
  <c r="M14" i="3"/>
  <c r="D16" i="8" s="1"/>
  <c r="M13" i="3"/>
  <c r="D15" i="8" s="1"/>
  <c r="M12" i="3"/>
  <c r="D14" i="8" s="1"/>
  <c r="M11" i="3"/>
  <c r="D13" i="8" s="1"/>
  <c r="M10" i="3"/>
  <c r="D12" i="8" s="1"/>
  <c r="M9" i="3"/>
  <c r="D11" i="8" s="1"/>
  <c r="M8" i="3"/>
  <c r="D10" i="8" s="1"/>
  <c r="M7" i="3"/>
  <c r="D9" i="8" s="1"/>
  <c r="M6" i="3"/>
  <c r="D8" i="8" s="1"/>
  <c r="M31" i="3"/>
  <c r="D40" i="8" s="1"/>
  <c r="M30" i="3"/>
  <c r="M29" i="3"/>
  <c r="M28" i="3"/>
  <c r="M27" i="3"/>
  <c r="D18" i="8" l="1"/>
  <c r="D17" i="8"/>
  <c r="H30" i="6"/>
  <c r="L37" i="8" s="1"/>
  <c r="H28" i="6"/>
  <c r="L34" i="8" s="1"/>
  <c r="H24" i="6"/>
  <c r="L29" i="8" s="1"/>
  <c r="H31" i="6"/>
  <c r="L38" i="8" s="1"/>
  <c r="H29" i="6"/>
  <c r="L36" i="8" s="1"/>
  <c r="H27" i="6"/>
  <c r="L32" i="8" s="1"/>
  <c r="D34" i="8"/>
  <c r="D33" i="8"/>
  <c r="D35" i="8"/>
  <c r="D36" i="8"/>
  <c r="D37" i="8"/>
  <c r="D38" i="8"/>
  <c r="D39" i="8"/>
  <c r="D24" i="8"/>
  <c r="D27" i="8"/>
  <c r="D28" i="8"/>
  <c r="G8" i="6"/>
  <c r="F8" i="6"/>
  <c r="G9" i="6"/>
  <c r="F9" i="6"/>
  <c r="G10" i="6"/>
  <c r="F10" i="6"/>
  <c r="G11" i="6"/>
  <c r="F11" i="6"/>
  <c r="G12" i="6"/>
  <c r="F12" i="6"/>
  <c r="G13" i="6"/>
  <c r="F13" i="6"/>
  <c r="G14" i="6"/>
  <c r="F14" i="6"/>
  <c r="G15" i="6"/>
  <c r="F15" i="6"/>
  <c r="G17" i="6"/>
  <c r="F17" i="6"/>
  <c r="G18" i="6"/>
  <c r="F18" i="6"/>
  <c r="G19" i="6"/>
  <c r="F19" i="6"/>
  <c r="G20" i="6"/>
  <c r="F20" i="6"/>
  <c r="G21" i="6"/>
  <c r="F21" i="6"/>
  <c r="G22" i="6"/>
  <c r="F22" i="6"/>
  <c r="G23" i="6"/>
  <c r="F23" i="6"/>
  <c r="L33" i="8" l="1"/>
  <c r="L39" i="8"/>
  <c r="H23" i="6"/>
  <c r="L28" i="8" s="1"/>
  <c r="H21" i="6"/>
  <c r="L24" i="8" s="1"/>
  <c r="H19" i="6"/>
  <c r="L21" i="8" s="1"/>
  <c r="H17" i="6"/>
  <c r="L18" i="8" s="1"/>
  <c r="H15" i="6"/>
  <c r="L16" i="8" s="1"/>
  <c r="H13" i="6"/>
  <c r="L14" i="8" s="1"/>
  <c r="H11" i="6"/>
  <c r="L12" i="8" s="1"/>
  <c r="H9" i="6"/>
  <c r="L10" i="8" s="1"/>
  <c r="L35" i="8"/>
  <c r="H22" i="6"/>
  <c r="L26" i="8" s="1"/>
  <c r="H20" i="6"/>
  <c r="L23" i="8" s="1"/>
  <c r="H18" i="6"/>
  <c r="L19" i="8" s="1"/>
  <c r="H16" i="6"/>
  <c r="L17" i="8" s="1"/>
  <c r="H14" i="6"/>
  <c r="L15" i="8" s="1"/>
  <c r="H12" i="6"/>
  <c r="L13" i="8" s="1"/>
  <c r="H10" i="6"/>
  <c r="L11" i="8" s="1"/>
  <c r="H8" i="6"/>
  <c r="L9" i="8" s="1"/>
  <c r="G7" i="8"/>
  <c r="F7" i="8"/>
  <c r="C7" i="8"/>
  <c r="F6" i="5"/>
  <c r="M32" i="3"/>
  <c r="L25" i="8" l="1"/>
  <c r="L20" i="8"/>
  <c r="L22" i="8"/>
  <c r="L27" i="8"/>
  <c r="M5" i="3"/>
  <c r="D7" i="8" s="1"/>
  <c r="D7" i="6"/>
  <c r="E7" i="6" s="1"/>
  <c r="P6" i="5"/>
  <c r="E6" i="5"/>
  <c r="E7" i="8" s="1"/>
  <c r="Q6" i="5" l="1"/>
  <c r="D6" i="6"/>
  <c r="G7" i="6"/>
  <c r="F7" i="6"/>
  <c r="S39" i="5"/>
  <c r="T39" i="5" s="1"/>
  <c r="E6" i="6"/>
  <c r="G6" i="6" s="1"/>
  <c r="K7" i="8"/>
  <c r="S6" i="5"/>
  <c r="T6" i="5" s="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5" i="1"/>
  <c r="Q66" i="1"/>
  <c r="Q67" i="1"/>
  <c r="Q6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5" i="1"/>
  <c r="P66" i="1"/>
  <c r="P67" i="1"/>
  <c r="P6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5" i="1"/>
  <c r="O66" i="1"/>
  <c r="O67" i="1"/>
  <c r="O6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5" i="1"/>
  <c r="N66" i="1"/>
  <c r="N67" i="1"/>
  <c r="N68" i="1"/>
  <c r="H7" i="6" l="1"/>
  <c r="L8" i="8" s="1"/>
  <c r="F6" i="6"/>
  <c r="H6" i="6" s="1"/>
  <c r="L7" i="8" s="1"/>
  <c r="P18" i="1" l="1"/>
  <c r="O18" i="1"/>
  <c r="N18" i="1"/>
  <c r="Q18" i="1"/>
  <c r="N16" i="1" l="1"/>
  <c r="N17" i="1"/>
  <c r="S11" i="1" l="1"/>
  <c r="R11" i="1"/>
  <c r="Q11" i="1"/>
  <c r="P11" i="1"/>
  <c r="O11" i="1"/>
  <c r="S10" i="1"/>
  <c r="R10" i="1"/>
  <c r="Q10" i="1"/>
  <c r="P10" i="1"/>
  <c r="O10" i="1"/>
  <c r="S9" i="1"/>
  <c r="R9" i="1"/>
  <c r="Q9" i="1"/>
  <c r="P9" i="1"/>
  <c r="O9" i="1"/>
  <c r="S8" i="1"/>
  <c r="R8" i="1"/>
  <c r="Q8" i="1"/>
  <c r="P8" i="1"/>
  <c r="O8" i="1"/>
  <c r="S7" i="1"/>
  <c r="R7" i="1"/>
  <c r="Q7" i="1"/>
  <c r="P7" i="1"/>
  <c r="O7" i="1"/>
  <c r="Q17" i="1" l="1"/>
  <c r="Q16" i="1"/>
  <c r="N15" i="1" l="1"/>
  <c r="O17" i="1"/>
  <c r="P17" i="1"/>
  <c r="O16" i="1"/>
  <c r="P16" i="1"/>
  <c r="P15" i="1" l="1"/>
  <c r="O15" i="1"/>
  <c r="Q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HAWKERS</author>
    <author>Diana Marcela Bovea Jimenez</author>
    <author>Maria Alejandra Lopez Fagua</author>
    <author>Diego Ferney Ramirez Pulido</author>
    <author>Sergio Carreno Perez</author>
    <author>ALEJANDRA</author>
  </authors>
  <commentList>
    <comment ref="L7" authorId="0" shapeId="0" xr:uid="{00000000-0006-0000-0100-000001000000}">
      <text>
        <r>
          <rPr>
            <b/>
            <sz val="9"/>
            <color rgb="FF000000"/>
            <rFont val="Tahoma"/>
            <family val="2"/>
          </rPr>
          <t xml:space="preserve">Tipo de origen: 
</t>
        </r>
        <r>
          <rPr>
            <sz val="9"/>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W7" authorId="1" shapeId="0" xr:uid="{00000000-0006-0000-0100-000002000000}">
      <text>
        <r>
          <rPr>
            <sz val="9"/>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2" shapeId="0" xr:uid="{00000000-0006-0000-0100-000003000000}">
      <text>
        <r>
          <rPr>
            <b/>
            <sz val="9"/>
            <color rgb="FF000000"/>
            <rFont val="Tahoma"/>
            <family val="2"/>
          </rPr>
          <t xml:space="preserve">ID: </t>
        </r>
        <r>
          <rPr>
            <sz val="9"/>
            <color rgb="FF000000"/>
            <rFont val="Tahoma"/>
            <family val="2"/>
          </rPr>
          <t>escriba el consecutivo del activo de información iniciando con las letras AI y el número de consecutivo</t>
        </r>
        <r>
          <rPr>
            <b/>
            <sz val="9"/>
            <color rgb="FF000000"/>
            <rFont val="Tahoma"/>
            <family val="2"/>
          </rPr>
          <t xml:space="preserve"> "AI001"</t>
        </r>
        <r>
          <rPr>
            <sz val="9"/>
            <color rgb="FF000000"/>
            <rFont val="Tahoma"/>
            <family val="2"/>
          </rPr>
          <t xml:space="preserve">
</t>
        </r>
      </text>
    </comment>
    <comment ref="B8" authorId="2" shapeId="0" xr:uid="{00000000-0006-0000-0100-000004000000}">
      <text>
        <r>
          <rPr>
            <b/>
            <sz val="9"/>
            <color rgb="FF000000"/>
            <rFont val="Tahoma"/>
            <family val="2"/>
          </rPr>
          <t xml:space="preserve">Tipo de Proceso: </t>
        </r>
        <r>
          <rPr>
            <sz val="9"/>
            <color rgb="FF000000"/>
            <rFont val="Tahoma"/>
            <family val="2"/>
          </rPr>
          <t xml:space="preserve">seleccione de la lista el tipo de proceso al que se le identificará los activos de información
</t>
        </r>
      </text>
    </comment>
    <comment ref="C8" authorId="2" shapeId="0" xr:uid="{00000000-0006-0000-0100-000005000000}">
      <text>
        <r>
          <rPr>
            <b/>
            <sz val="9"/>
            <color rgb="FF000000"/>
            <rFont val="Tahoma"/>
            <family val="2"/>
          </rPr>
          <t xml:space="preserve">Proceso: </t>
        </r>
        <r>
          <rPr>
            <sz val="9"/>
            <color rgb="FF000000"/>
            <rFont val="Tahoma"/>
            <family val="2"/>
          </rPr>
          <t xml:space="preserve">seleccione de la lista el proceso al que se le identificará los activos de información.
 Direccionamiento Sectorial e Institucional
 Gestión de Tecnología de Información
 Gestión de Comunicaciones
 Gestión y Análisis de Información de S, C y AJ
 Gestión de Seguridad y Convivencia
 Acceso y Fortalecimiento a la Justicia
 Gestión de Emergencias
 Fortalecimiento de Capacidades Operativas
 Atención y Servicio al Ciudadano
 Gestión Humana
 Gestión de Recursos Físicos y Documental
 Gestión Financiera
 Gestión Jurídica y Contractual
 Control Interno Disciplinario
 Seguimiento y Monitoreo al Sistema de Control Interno
 Custodia y vigilancia para la seguridad
 Atención Integral Básica a los PPL
 Tramite Jurídico a la situación de las PPL
</t>
        </r>
      </text>
    </comment>
    <comment ref="D8" authorId="0" shapeId="0" xr:uid="{00000000-0006-0000-0100-000006000000}">
      <text>
        <r>
          <rPr>
            <b/>
            <sz val="9"/>
            <color rgb="FF000000"/>
            <rFont val="Tahoma"/>
            <family val="2"/>
          </rPr>
          <t>Código del procedimiento</t>
        </r>
        <r>
          <rPr>
            <sz val="9"/>
            <rFont val="Tahoma"/>
            <family val="2"/>
          </rPr>
          <t>:</t>
        </r>
        <r>
          <rPr>
            <sz val="9"/>
            <color rgb="FF000000"/>
            <rFont val="Tahoma"/>
            <family val="2"/>
          </rPr>
          <t xml:space="preserve"> se registra el código del procedimiento en el que se encuentra referenciado el “nombre del activo (registro o documento de archivo)”, en caso que no exista se incluye “No Aplica (</t>
        </r>
        <r>
          <rPr>
            <b/>
            <sz val="9"/>
            <color rgb="FF000000"/>
            <rFont val="Tahoma"/>
            <family val="2"/>
          </rPr>
          <t>N/A</t>
        </r>
        <r>
          <rPr>
            <sz val="9"/>
            <color rgb="FF000000"/>
            <rFont val="Tahoma"/>
            <family val="2"/>
          </rPr>
          <t>)”.</t>
        </r>
      </text>
    </comment>
    <comment ref="E8" authorId="0" shapeId="0" xr:uid="{00000000-0006-0000-0100-000007000000}">
      <text>
        <r>
          <rPr>
            <b/>
            <sz val="9"/>
            <color indexed="81"/>
            <rFont val="Tahoma"/>
            <family val="2"/>
          </rPr>
          <t>Código del formato:</t>
        </r>
        <r>
          <rPr>
            <sz val="9"/>
            <rFont val="Tahoma"/>
            <family val="2"/>
          </rPr>
          <t xml:space="preserve"> 
</t>
        </r>
        <r>
          <rPr>
            <sz val="9"/>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9"/>
            <rFont val="Arial"/>
            <family val="2"/>
            <charset val="1"/>
          </rPr>
          <t xml:space="preserve">
</t>
        </r>
      </text>
    </comment>
    <comment ref="F8" authorId="0" shapeId="0" xr:uid="{00000000-0006-0000-0100-000008000000}">
      <text>
        <r>
          <rPr>
            <b/>
            <sz val="9"/>
            <color rgb="FF000000"/>
            <rFont val="Tahoma"/>
            <family val="2"/>
          </rPr>
          <t>Nombre del activo(registro o documento de archivo):</t>
        </r>
        <r>
          <rPr>
            <sz val="9"/>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0" shapeId="0" xr:uid="{00000000-0006-0000-0100-000009000000}">
      <text>
        <r>
          <rPr>
            <b/>
            <sz val="9"/>
            <color rgb="FF000000"/>
            <rFont val="Tahoma"/>
            <family val="2"/>
          </rPr>
          <t>Definición:</t>
        </r>
        <r>
          <rPr>
            <sz val="9"/>
            <color rgb="FF000000"/>
            <rFont val="Tahoma"/>
            <family val="2"/>
          </rPr>
          <t xml:space="preserve"> realizar la descripción general del documento, especificando la información que contiene.</t>
        </r>
      </text>
    </comment>
    <comment ref="H8" authorId="3" shapeId="0" xr:uid="{00000000-0006-0000-0100-00000A000000}">
      <text>
        <r>
          <rPr>
            <b/>
            <sz val="9"/>
            <color rgb="FF000000"/>
            <rFont val="Tahoma"/>
            <family val="2"/>
          </rPr>
          <t xml:space="preserve">Idioma: </t>
        </r>
        <r>
          <rPr>
            <sz val="9"/>
            <color rgb="FF000000"/>
            <rFont val="Tahoma"/>
            <family val="2"/>
          </rPr>
          <t xml:space="preserve">establecer el Idioma, lengua o dialecto en que se encuentra la información consignada en el documento de archivo (registro)
</t>
        </r>
      </text>
    </comment>
    <comment ref="I8" authorId="4" shapeId="0" xr:uid="{00000000-0006-0000-0100-00000B000000}">
      <text>
        <r>
          <rPr>
            <b/>
            <sz val="9"/>
            <color rgb="FF000000"/>
            <rFont val="Tahoma"/>
            <family val="2"/>
          </rPr>
          <t xml:space="preserve">Tipología: </t>
        </r>
        <r>
          <rPr>
            <sz val="9"/>
            <color rgb="FF000000"/>
            <rFont val="Tahoma"/>
            <family val="2"/>
          </rPr>
          <t xml:space="preserve">seleccionar la tipología del activo teniendo en cuenta lo siguiente: 
</t>
        </r>
        <r>
          <rPr>
            <b/>
            <sz val="9"/>
            <color rgb="FF000000"/>
            <rFont val="Tahoma"/>
            <family val="2"/>
          </rPr>
          <t> Información</t>
        </r>
        <r>
          <rPr>
            <sz val="9"/>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rgb="FF000000"/>
            <rFont val="Tahoma"/>
            <family val="2"/>
          </rPr>
          <t> Hardware:</t>
        </r>
        <r>
          <rPr>
            <sz val="9"/>
            <color rgb="FF000000"/>
            <rFont val="Tahoma"/>
            <family val="2"/>
          </rPr>
          <t xml:space="preserve"> equipos de cómputo y de comunicaciones que por su criticidad son considerados activos de información, no sólo activos fijos. 
</t>
        </r>
        <r>
          <rPr>
            <b/>
            <sz val="9"/>
            <color rgb="FF000000"/>
            <rFont val="Tahoma"/>
            <family val="2"/>
          </rPr>
          <t> Software:</t>
        </r>
        <r>
          <rPr>
            <sz val="9"/>
            <color rgb="FF000000"/>
            <rFont val="Tahoma"/>
            <family val="2"/>
          </rPr>
          <t xml:space="preserve"> software de aplicación, interfaces, software del sistema, herramientas de desarrollo y otras utilidades relacionadas.
</t>
        </r>
        <r>
          <rPr>
            <b/>
            <sz val="9"/>
            <color rgb="FF000000"/>
            <rFont val="Tahoma"/>
            <family val="2"/>
          </rPr>
          <t> Servicio:</t>
        </r>
        <r>
          <rPr>
            <sz val="9"/>
            <color rgb="FF000000"/>
            <rFont val="Tahoma"/>
            <family val="2"/>
          </rPr>
          <t xml:space="preserve"> servicios de computación y comunicaciones, tales como Internet, páginas de consulta, directorios compartidos e Intranet.
</t>
        </r>
        <r>
          <rPr>
            <b/>
            <sz val="9"/>
            <color rgb="FF000000"/>
            <rFont val="Tahoma"/>
            <family val="2"/>
          </rPr>
          <t> Recurso Humano:</t>
        </r>
        <r>
          <rPr>
            <sz val="9"/>
            <color rgb="FF000000"/>
            <rFont val="Tahoma"/>
            <family val="2"/>
          </rPr>
          <t xml:space="preserve"> Aquellas personas que, por su conocimiento, experiencia y criticidad para el proceso, son considerados activos de información.
</t>
        </r>
        <r>
          <rPr>
            <b/>
            <sz val="9"/>
            <color rgb="FF000000"/>
            <rFont val="Tahoma"/>
            <family val="2"/>
          </rPr>
          <t> Otros:</t>
        </r>
        <r>
          <rPr>
            <sz val="9"/>
            <color rgb="FF000000"/>
            <rFont val="Tahoma"/>
            <family val="2"/>
          </rPr>
          <t xml:space="preserve"> activos de información que no corresponden a ninguno de los tipos descritos anteriormente, pero deben ser valorados para conocer su criticidad al interior del proceso.
</t>
        </r>
      </text>
    </comment>
    <comment ref="J8" authorId="5" shapeId="0" xr:uid="{00000000-0006-0000-0100-00000C000000}">
      <text>
        <r>
          <rPr>
            <b/>
            <sz val="9"/>
            <color rgb="FF000000"/>
            <rFont val="Tahoma"/>
            <family val="2"/>
          </rPr>
          <t xml:space="preserve">Descripción del soporte: </t>
        </r>
        <r>
          <rPr>
            <sz val="9"/>
            <color rgb="FF000000"/>
            <rFont val="Tahoma"/>
            <family val="2"/>
          </rPr>
          <t>seleccione de la lista el tipo de soporte del activo de información: 
•</t>
        </r>
        <r>
          <rPr>
            <b/>
            <sz val="9"/>
            <color rgb="FF000000"/>
            <rFont val="Tahoma"/>
            <family val="2"/>
          </rPr>
          <t xml:space="preserve"> Documento Físico</t>
        </r>
        <r>
          <rPr>
            <sz val="9"/>
            <color rgb="FF000000"/>
            <rFont val="Tahoma"/>
            <family val="2"/>
          </rPr>
          <t xml:space="preserve">: información en papel o impresa.
• </t>
        </r>
        <r>
          <rPr>
            <b/>
            <sz val="9"/>
            <color rgb="FF000000"/>
            <rFont val="Tahoma"/>
            <family val="2"/>
          </rPr>
          <t>Documento Digita</t>
        </r>
        <r>
          <rPr>
            <sz val="9"/>
            <color rgb="FF000000"/>
            <rFont val="Tahoma"/>
            <family val="2"/>
          </rPr>
          <t xml:space="preserve">l: información que se ha digitalizado o ha sufrido un proceso de conversión de una señal o soporte analógico a una representación digital . 
• </t>
        </r>
        <r>
          <rPr>
            <b/>
            <sz val="9"/>
            <color rgb="FF000000"/>
            <rFont val="Tahoma"/>
            <family val="2"/>
          </rPr>
          <t>Documento Electrónico</t>
        </r>
        <r>
          <rPr>
            <sz val="9"/>
            <color rgb="FF000000"/>
            <rFont val="Tahoma"/>
            <family val="2"/>
          </rPr>
          <t xml:space="preserve">: información generada, recibida, almacenada y comunicada se encuentra en medios electrónicos, y permanece en estos medios durante su ciclo vital . 
• </t>
        </r>
        <r>
          <rPr>
            <b/>
            <sz val="9"/>
            <color rgb="FF000000"/>
            <rFont val="Tahoma"/>
            <family val="2"/>
          </rPr>
          <t>Documento Físico y Digita</t>
        </r>
        <r>
          <rPr>
            <sz val="9"/>
            <color rgb="FF000000"/>
            <rFont val="Tahoma"/>
            <family val="2"/>
          </rPr>
          <t xml:space="preserve">l: información que se encuentra en estos dos (2) medios.
• </t>
        </r>
        <r>
          <rPr>
            <b/>
            <sz val="9"/>
            <color rgb="FF000000"/>
            <rFont val="Tahoma"/>
            <family val="2"/>
          </rPr>
          <t>Documento Físico y Electrónico</t>
        </r>
        <r>
          <rPr>
            <sz val="9"/>
            <color rgb="FF000000"/>
            <rFont val="Tahoma"/>
            <family val="2"/>
          </rPr>
          <t xml:space="preserve">: información que se encuentra en estos dos (2) medios.
• </t>
        </r>
        <r>
          <rPr>
            <b/>
            <sz val="9"/>
            <color rgb="FF000000"/>
            <rFont val="Tahoma"/>
            <family val="2"/>
          </rPr>
          <t>Documental Digital y Electrónico</t>
        </r>
        <r>
          <rPr>
            <sz val="9"/>
            <color rgb="FF000000"/>
            <rFont val="Tahoma"/>
            <family val="2"/>
          </rPr>
          <t xml:space="preserve">: información que se encuentra en estos dos (2) medios
• </t>
        </r>
        <r>
          <rPr>
            <b/>
            <sz val="9"/>
            <color rgb="FF000000"/>
            <rFont val="Tahoma"/>
            <family val="2"/>
          </rPr>
          <t>Documento Físico, Digital y Electrónico</t>
        </r>
        <r>
          <rPr>
            <sz val="9"/>
            <color rgb="FF000000"/>
            <rFont val="Tahoma"/>
            <family val="2"/>
          </rPr>
          <t xml:space="preserve">: información que se encuentra en estos tres (3) medios
• </t>
        </r>
        <r>
          <rPr>
            <b/>
            <sz val="9"/>
            <color rgb="FF000000"/>
            <rFont val="Tahoma"/>
            <family val="2"/>
          </rPr>
          <t>Otro</t>
        </r>
        <r>
          <rPr>
            <sz val="9"/>
            <color rgb="FF000000"/>
            <rFont val="Tahoma"/>
            <family val="2"/>
          </rPr>
          <t xml:space="preserve">: se debe seleccionar esta opción cuando la información del activo no se encuentre en ninguno de los medios anteriores.
• </t>
        </r>
        <r>
          <rPr>
            <b/>
            <sz val="9"/>
            <color rgb="FF000000"/>
            <rFont val="Tahoma"/>
            <family val="2"/>
          </rPr>
          <t>No Aplica</t>
        </r>
        <r>
          <rPr>
            <sz val="9"/>
            <color rgb="FF000000"/>
            <rFont val="Tahoma"/>
            <family val="2"/>
          </rPr>
          <t>: Elige esta opción cuando la información del activo no corresponde a ninguna de las anteriores opciones.</t>
        </r>
      </text>
    </comment>
    <comment ref="K8" authorId="0" shapeId="0" xr:uid="{00000000-0006-0000-0100-00000D000000}">
      <text>
        <r>
          <rPr>
            <b/>
            <sz val="9"/>
            <color rgb="FF000000"/>
            <rFont val="Tahoma"/>
            <family val="2"/>
          </rPr>
          <t xml:space="preserve">Descripción del soporte: </t>
        </r>
        <r>
          <rPr>
            <sz val="9"/>
            <color rgb="FF000000"/>
            <rFont val="Tahoma"/>
            <family val="2"/>
          </rPr>
          <t>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t>
        </r>
        <r>
          <rPr>
            <sz val="10"/>
            <color rgb="FF000000"/>
            <rFont val="Arial"/>
            <family val="2"/>
          </rPr>
          <t xml:space="preserve">
</t>
        </r>
        <r>
          <rPr>
            <b/>
            <sz val="10"/>
            <color rgb="FF000000"/>
            <rFont val="Arial"/>
            <family val="2"/>
          </rPr>
          <t xml:space="preserve">
</t>
        </r>
      </text>
    </comment>
    <comment ref="M8" authorId="0" shapeId="0" xr:uid="{00000000-0006-0000-0100-00000E000000}">
      <text>
        <r>
          <rPr>
            <b/>
            <sz val="9"/>
            <color rgb="FF000000"/>
            <rFont val="Tahoma"/>
            <family val="2"/>
          </rPr>
          <t xml:space="preserve">Serie: </t>
        </r>
        <r>
          <rPr>
            <b/>
            <sz val="9"/>
            <rFont val="Tahoma"/>
            <family val="2"/>
          </rPr>
          <t xml:space="preserve">
</t>
        </r>
        <r>
          <rPr>
            <sz val="9"/>
            <rFont val="Tahoma"/>
            <family val="2"/>
          </rPr>
          <t>Registrar el nombre asignado en la tabla de retención documental para la 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N8" authorId="0" shapeId="0" xr:uid="{00000000-0006-0000-0100-00000F000000}">
      <text>
        <r>
          <rPr>
            <b/>
            <sz val="9"/>
            <color rgb="FF000000"/>
            <rFont val="Tahoma"/>
            <family val="2"/>
          </rPr>
          <t xml:space="preserve">Subserie: 
</t>
        </r>
        <r>
          <rPr>
            <sz val="9"/>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0" shapeId="0" xr:uid="{00000000-0006-0000-0100-000010000000}">
      <text>
        <r>
          <rPr>
            <b/>
            <sz val="9"/>
            <color rgb="FF000000"/>
            <rFont val="Tahoma"/>
            <family val="2"/>
          </rPr>
          <t>Descripción de la serie y subserie (categoría de información):</t>
        </r>
        <r>
          <rPr>
            <sz val="9"/>
            <rFont val="Tahoma"/>
            <family val="2"/>
          </rPr>
          <t xml:space="preserve"> hacer una breve descripción del contenido de la serie y subserie documental, la cual se puede ser tomada de las Fichas de Valoración Documental, si ya se encuentran elaboradas.</t>
        </r>
        <r>
          <rPr>
            <sz val="10"/>
            <rFont val="Arial"/>
            <family val="2"/>
          </rPr>
          <t xml:space="preserve">
</t>
        </r>
      </text>
    </comment>
    <comment ref="P8" authorId="2" shapeId="0" xr:uid="{00000000-0006-0000-0100-000011000000}">
      <text>
        <r>
          <rPr>
            <b/>
            <sz val="9"/>
            <color rgb="FF000000"/>
            <rFont val="Tahoma"/>
            <family val="2"/>
          </rPr>
          <t>- Sí:</t>
        </r>
        <r>
          <rPr>
            <sz val="9"/>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9"/>
            <color rgb="FF000000"/>
            <rFont val="Tahoma"/>
            <family val="2"/>
          </rPr>
          <t>- No:</t>
        </r>
        <r>
          <rPr>
            <sz val="9"/>
            <color rgb="FF000000"/>
            <rFont val="Tahoma"/>
            <family val="2"/>
          </rPr>
          <t xml:space="preserve"> seleccione esta opción si el activo de información no contiene datos personales según la Ley 1581 de 2012.
</t>
        </r>
        <r>
          <rPr>
            <b/>
            <sz val="9"/>
            <color rgb="FF000000"/>
            <rFont val="Tahoma"/>
            <family val="2"/>
          </rPr>
          <t xml:space="preserve">- Datos sensibles: </t>
        </r>
        <r>
          <rPr>
            <sz val="9"/>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0" shapeId="0" xr:uid="{00000000-0006-0000-0100-000012000000}">
      <text>
        <r>
          <rPr>
            <b/>
            <sz val="9"/>
            <color rgb="FF000000"/>
            <rFont val="Tahoma"/>
            <family val="2"/>
          </rPr>
          <t xml:space="preserve">Ley 1712 de 2014
</t>
        </r>
        <r>
          <rPr>
            <sz val="9"/>
            <color rgb="FF000000"/>
            <rFont val="Tahoma"/>
            <family val="2"/>
          </rPr>
          <t>"Ley de Transparencia y acceso a la Información Pública"</t>
        </r>
        <r>
          <rPr>
            <b/>
            <sz val="9"/>
            <color rgb="FF000000"/>
            <rFont val="Tahoma"/>
            <family val="2"/>
          </rPr>
          <t xml:space="preserve">
Información pública (IPública): </t>
        </r>
        <r>
          <rPr>
            <sz val="9"/>
            <color rgb="FF000000"/>
            <rFont val="Tahoma"/>
            <family val="2"/>
          </rPr>
          <t>es toda información que la SDSCJ genere, obtenga, adquiera, o controle y esté obligado a publlicar.</t>
        </r>
        <r>
          <rPr>
            <b/>
            <sz val="9"/>
            <color rgb="FF000000"/>
            <rFont val="Tahoma"/>
            <family val="2"/>
          </rPr>
          <t xml:space="preserve">
Información pública clasificada (IPClasificada): </t>
        </r>
        <r>
          <rPr>
            <sz val="9"/>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9"/>
            <color rgb="FF000000"/>
            <rFont val="Tahoma"/>
            <family val="2"/>
          </rPr>
          <t xml:space="preserve">
Información pública reservada (IPReservada): </t>
        </r>
        <r>
          <rPr>
            <sz val="9"/>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0" shapeId="0" xr:uid="{00000000-0006-0000-0100-000013000000}">
      <text>
        <r>
          <rPr>
            <b/>
            <sz val="9"/>
            <color rgb="FF000000"/>
            <rFont val="Tahoma"/>
            <family val="2"/>
          </rPr>
          <t>Custodio de la información</t>
        </r>
        <r>
          <rPr>
            <sz val="9"/>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0" shapeId="0" xr:uid="{00000000-0006-0000-0100-000014000000}">
      <text>
        <r>
          <rPr>
            <b/>
            <sz val="9"/>
            <color rgb="FF000000"/>
            <rFont val="Tahoma"/>
            <family val="2"/>
          </rPr>
          <t>•  Estado:</t>
        </r>
        <r>
          <rPr>
            <sz val="9"/>
            <rFont val="Tahoma"/>
            <family val="2"/>
          </rPr>
          <t xml:space="preserve"> indicar si el activo (documento de archivo (registro)) se encuentra 
</t>
        </r>
        <r>
          <rPr>
            <b/>
            <sz val="9"/>
            <color indexed="81"/>
            <rFont val="Tahoma"/>
            <family val="2"/>
          </rPr>
          <t>Disponible</t>
        </r>
        <r>
          <rPr>
            <sz val="9"/>
            <rFont val="Tahoma"/>
            <family val="2"/>
          </rPr>
          <t xml:space="preserve"> (los usuarios pueden acceder a él en el lugar donde se ubica el documento original), </t>
        </r>
        <r>
          <rPr>
            <b/>
            <sz val="9"/>
            <color indexed="81"/>
            <rFont val="Tahoma"/>
            <family val="2"/>
          </rPr>
          <t>Publicado</t>
        </r>
        <r>
          <rPr>
            <sz val="9"/>
            <rFont val="Tahoma"/>
            <family val="2"/>
          </rPr>
          <t xml:space="preserve"> (los usuarios pueden acceder en línea al documento, es decir, a través de la página web u otro medio habilitado para tal fin), o 
</t>
        </r>
        <r>
          <rPr>
            <b/>
            <sz val="9"/>
            <color indexed="81"/>
            <rFont val="Tahoma"/>
            <family val="2"/>
          </rPr>
          <t xml:space="preserve">Disponible y Publicado </t>
        </r>
        <r>
          <rPr>
            <sz val="9"/>
            <rFont val="Tahoma"/>
            <family val="2"/>
          </rPr>
          <t>(puede presentarse que el original del documento de archivo (registro) se encuentre disponible, pero que exista publicada una copia del mismo).</t>
        </r>
      </text>
    </comment>
    <comment ref="T8" authorId="0" shapeId="0" xr:uid="{00000000-0006-0000-0100-000015000000}">
      <text>
        <r>
          <rPr>
            <b/>
            <sz val="9"/>
            <color rgb="FF000000"/>
            <rFont val="Tahoma"/>
            <family val="2"/>
          </rPr>
          <t xml:space="preserve">  Ubicación del Activo de Informacion: </t>
        </r>
        <r>
          <rPr>
            <sz val="9"/>
            <rFont val="Tahoma"/>
            <family val="2"/>
          </rPr>
          <t xml:space="preserve">indicar el archivo de gestión o el lugar donde reposa el original del Activo.
• </t>
        </r>
        <r>
          <rPr>
            <b/>
            <sz val="9"/>
            <color indexed="81"/>
            <rFont val="Tahoma"/>
            <family val="2"/>
          </rPr>
          <t>Físico</t>
        </r>
        <r>
          <rPr>
            <sz val="9"/>
            <rFont val="Tahoma"/>
            <family val="2"/>
          </rPr>
          <t xml:space="preserve">: El activo de información se encuentra ubicado de forma física.
• </t>
        </r>
        <r>
          <rPr>
            <b/>
            <sz val="9"/>
            <color indexed="81"/>
            <rFont val="Tahoma"/>
            <family val="2"/>
          </rPr>
          <t>SharePoint</t>
        </r>
        <r>
          <rPr>
            <sz val="9"/>
            <rFont val="Tahoma"/>
            <family val="2"/>
          </rPr>
          <t xml:space="preserve">: El activo de información se encuentra ubicado en los repositorios SharePoint (activos en línea) habilitados para la Entidad. 
• </t>
        </r>
        <r>
          <rPr>
            <b/>
            <sz val="9"/>
            <color indexed="81"/>
            <rFont val="Tahoma"/>
            <family val="2"/>
          </rPr>
          <t>Físico y Sharepoint</t>
        </r>
        <r>
          <rPr>
            <sz val="9"/>
            <rFont val="Tahoma"/>
            <family val="2"/>
          </rPr>
          <t xml:space="preserve">: El activo cumple con las dos condiciones anteriores.
• </t>
        </r>
        <r>
          <rPr>
            <b/>
            <sz val="9"/>
            <color indexed="81"/>
            <rFont val="Tahoma"/>
            <family val="2"/>
          </rPr>
          <t>Proveedor de servicio de nube:</t>
        </r>
        <r>
          <rPr>
            <sz val="9"/>
            <rFont val="Tahoma"/>
            <family val="2"/>
          </rPr>
          <t xml:space="preserve"> El activo de Información se encuentra ubicado en los proveedores de servicio de nube habilitados para la Entidad.
</t>
        </r>
        <r>
          <rPr>
            <sz val="10"/>
            <rFont val="Arial"/>
            <family val="2"/>
          </rPr>
          <t xml:space="preserve">
</t>
        </r>
      </text>
    </comment>
    <comment ref="U8" authorId="0" shapeId="0" xr:uid="{00000000-0006-0000-0100-000016000000}">
      <text>
        <r>
          <rPr>
            <b/>
            <sz val="9"/>
            <color rgb="FF000000"/>
            <rFont val="Tahoma"/>
            <family val="2"/>
          </rPr>
          <t>Link de publicación:</t>
        </r>
        <r>
          <rPr>
            <sz val="9"/>
            <rFont val="Tahoma"/>
            <family val="2"/>
          </rPr>
          <t xml:space="preserve"> incluir el link de consulta del activo de informacion en el caso en que se encuentre en línea, es decir, a través de la página web u otro medio habilitado para tal fin. De lo contrario escriba “No aplica </t>
        </r>
        <r>
          <rPr>
            <b/>
            <sz val="9"/>
            <color indexed="81"/>
            <rFont val="Tahoma"/>
            <family val="2"/>
          </rPr>
          <t>(N/A)</t>
        </r>
        <r>
          <rPr>
            <sz val="9"/>
            <rFont val="Tahoma"/>
            <family val="2"/>
          </rPr>
          <t>”.</t>
        </r>
      </text>
    </comment>
    <comment ref="V8" authorId="0" shapeId="0" xr:uid="{00000000-0006-0000-0100-000017000000}">
      <text>
        <r>
          <rPr>
            <b/>
            <sz val="9"/>
            <color rgb="FF000000"/>
            <rFont val="Tahoma"/>
            <family val="2"/>
          </rPr>
          <t>Dependencia</t>
        </r>
        <r>
          <rPr>
            <sz val="9"/>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100-000018000000}">
      <text>
        <r>
          <rPr>
            <sz val="9"/>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100-000019000000}">
      <text>
        <r>
          <rPr>
            <b/>
            <sz val="9"/>
            <color indexed="81"/>
            <rFont val="Tahoma"/>
            <family val="2"/>
          </rPr>
          <t>Objetivo Legítimo de la excepción</t>
        </r>
        <r>
          <rPr>
            <sz val="9"/>
            <color indexed="81"/>
            <rFont val="Tahoma"/>
            <family val="2"/>
          </rPr>
          <t xml:space="preserve">: La identificación de la excepción que, dentro de las previstas en los artículos 18 y 19 de la Ley 1712 de 2014, cobija la calificación de información reservada o clasificada.
</t>
        </r>
        <r>
          <rPr>
            <b/>
            <sz val="9"/>
            <color indexed="81"/>
            <rFont val="Tahoma"/>
            <family val="2"/>
          </rPr>
          <t>Información Pública Clasificada:</t>
        </r>
        <r>
          <rPr>
            <sz val="9"/>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9"/>
            <color indexed="81"/>
            <rFont val="Tahoma"/>
            <family val="2"/>
          </rPr>
          <t>Información Pública Reservada:</t>
        </r>
        <r>
          <rPr>
            <sz val="9"/>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t>
        </r>
      </text>
    </comment>
    <comment ref="Y8" authorId="6" shapeId="0" xr:uid="{00000000-0006-0000-0100-00001A000000}">
      <text>
        <r>
          <rPr>
            <sz val="9"/>
            <color indexed="81"/>
            <rFont val="Tahoma"/>
            <family val="2"/>
          </rPr>
          <t>El fundamento constitucional o legal que justifican la clasificación o la reserva, señalando expresamente la norma, artículo, inciso o párrafo que la ampara</t>
        </r>
      </text>
    </comment>
    <comment ref="Z8" authorId="6" shapeId="0" xr:uid="{00000000-0006-0000-0100-00001B000000}">
      <text>
        <r>
          <rPr>
            <sz val="9"/>
            <color indexed="81"/>
            <rFont val="Tahoma"/>
            <family val="2"/>
          </rPr>
          <t>Mención de la norma jurídica que sirve como fundamento jurídico para la clasificación o reserva de la información.</t>
        </r>
      </text>
    </comment>
    <comment ref="AA8" authorId="6" shapeId="0" xr:uid="{00000000-0006-0000-0100-00001C000000}">
      <text>
        <r>
          <rPr>
            <b/>
            <sz val="9"/>
            <color indexed="81"/>
            <rFont val="Tahoma"/>
            <family val="2"/>
          </rPr>
          <t>Excepción Total o Parcial</t>
        </r>
        <r>
          <rPr>
            <sz val="9"/>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100-00001D000000}">
      <text>
        <r>
          <rPr>
            <sz val="9"/>
            <color indexed="81"/>
            <rFont val="Tahoma"/>
            <family val="2"/>
          </rPr>
          <t>La fecha de la calificación de la información como reservada o clasificada.</t>
        </r>
      </text>
    </comment>
    <comment ref="AC8" authorId="6" shapeId="0" xr:uid="{00000000-0006-0000-0100-00001E000000}">
      <text>
        <r>
          <rPr>
            <sz val="9"/>
            <color indexed="81"/>
            <rFont val="Tahoma"/>
            <family val="2"/>
          </rPr>
          <t xml:space="preserve">El tiempo que cobija la clasificación o reserva
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Reservada de las informaciones amparadas por el Artículo 19 (Información Pública Reservadada) no deberá extenderse por un período mayor a quince (15) años.El tiempo que cobija la clasificación o reserva
</t>
        </r>
      </text>
    </comment>
    <comment ref="AD8" authorId="3" shapeId="0" xr:uid="{00000000-0006-0000-0100-00001F000000}">
      <text>
        <r>
          <rPr>
            <b/>
            <sz val="9"/>
            <color rgb="FF000000"/>
            <rFont val="Tahoma"/>
            <family val="2"/>
          </rPr>
          <t>IMPACTO SOCIAL</t>
        </r>
        <r>
          <rPr>
            <sz val="9"/>
            <color rgb="FF000000"/>
            <rFont val="Tahoma"/>
            <family val="2"/>
          </rPr>
          <t xml:space="preserve">:  Cuando se Afecta al 0,5% de población Nacional – 250,000 personas.
</t>
        </r>
      </text>
    </comment>
    <comment ref="AE8" authorId="1" shapeId="0" xr:uid="{00000000-0006-0000-0100-000020000000}">
      <text>
        <r>
          <rPr>
            <b/>
            <sz val="9"/>
            <color indexed="81"/>
            <rFont val="Tahoma"/>
            <family val="2"/>
          </rPr>
          <t xml:space="preserve">IMPACTO ECONÓMICO: </t>
        </r>
        <r>
          <rPr>
            <sz val="9"/>
            <color indexed="81"/>
            <rFont val="Tahoma"/>
            <family val="2"/>
          </rPr>
          <t xml:space="preserve"> Cuando su afectación económica corresponde al PIB de un día o lo equivalente a al 0,123% del PIB Anual – 464,619,736.
</t>
        </r>
      </text>
    </comment>
    <comment ref="AF8" authorId="3" shapeId="0" xr:uid="{00000000-0006-0000-0100-000021000000}">
      <text>
        <r>
          <rPr>
            <b/>
            <sz val="9"/>
            <color rgb="FF000000"/>
            <rFont val="Tahoma"/>
            <family val="2"/>
          </rPr>
          <t>IMPACTO AMBIENTAL:</t>
        </r>
        <r>
          <rPr>
            <sz val="9"/>
            <color rgb="FF000000"/>
            <rFont val="Tahoma"/>
            <family val="2"/>
          </rPr>
          <t xml:space="preserve"> Cuando su afectación ambiental requiere 3 años de recuperación.</t>
        </r>
      </text>
    </comment>
    <comment ref="AG8" authorId="4" shapeId="0" xr:uid="{00000000-0006-0000-0100-000022000000}">
      <text>
        <r>
          <rPr>
            <sz val="9"/>
            <color rgb="FF000000"/>
            <rFont val="Tahoma"/>
            <family val="2"/>
          </rPr>
          <t xml:space="preserve">El impacto que tendría para la entidad la pérdida de confidencialidad de la información del activo identificado, teniendo en cuenta las siguientes opciones:
</t>
        </r>
        <r>
          <rPr>
            <b/>
            <sz val="9"/>
            <color rgb="FF000000"/>
            <rFont val="Tahoma"/>
            <family val="2"/>
          </rPr>
          <t>Alta:</t>
        </r>
        <r>
          <rPr>
            <sz val="9"/>
            <color rgb="FF000000"/>
            <rFont val="Tahoma"/>
            <family val="2"/>
          </rPr>
          <t xml:space="preserve"> el conocimiento o divulgación no autorizada de este activo de información impacta negativamente a toda la entidad. 
</t>
        </r>
        <r>
          <rPr>
            <b/>
            <sz val="9"/>
            <color rgb="FF000000"/>
            <rFont val="Tahoma"/>
            <family val="2"/>
          </rPr>
          <t>Media:</t>
        </r>
        <r>
          <rPr>
            <sz val="9"/>
            <color rgb="FF000000"/>
            <rFont val="Tahoma"/>
            <family val="2"/>
          </rPr>
          <t xml:space="preserve"> el conocimiento o divulgación no autorizada de este activo de información impacta negativamente a algunos procesos de la entidad. 
</t>
        </r>
        <r>
          <rPr>
            <b/>
            <sz val="9"/>
            <color rgb="FF000000"/>
            <rFont val="Tahoma"/>
            <family val="2"/>
          </rPr>
          <t xml:space="preserve">
Baja: </t>
        </r>
        <r>
          <rPr>
            <sz val="9"/>
            <color rgb="FF000000"/>
            <rFont val="Tahoma"/>
            <family val="2"/>
          </rPr>
          <t xml:space="preserve">el conocimiento o divulgación no autorizada de este activo de información no tiene ningún impacto negativo en el proceso
</t>
        </r>
      </text>
    </comment>
    <comment ref="AH8" authorId="4" shapeId="0" xr:uid="{00000000-0006-0000-0100-000023000000}">
      <text>
        <r>
          <rPr>
            <sz val="9"/>
            <color rgb="FF000000"/>
            <rFont val="Tahoma"/>
            <family val="2"/>
          </rPr>
          <t xml:space="preserve">El impacto que tendría para la entidad la pérdida de integridad de la información del activo identificado, teniendo en cuenta las siguientes opciones :
</t>
        </r>
        <r>
          <rPr>
            <b/>
            <sz val="9"/>
            <color rgb="FF000000"/>
            <rFont val="Tahoma"/>
            <family val="2"/>
          </rPr>
          <t>Alta:</t>
        </r>
        <r>
          <rPr>
            <sz val="9"/>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9"/>
            <color rgb="FF000000"/>
            <rFont val="Tahoma"/>
            <family val="2"/>
          </rPr>
          <t>Media:</t>
        </r>
        <r>
          <rPr>
            <sz val="9"/>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9"/>
            <color rgb="FF000000"/>
            <rFont val="Tahoma"/>
            <family val="2"/>
          </rPr>
          <t>Baja:</t>
        </r>
        <r>
          <rPr>
            <sz val="9"/>
            <color rgb="FF000000"/>
            <rFont val="Tahoma"/>
            <family val="2"/>
          </rPr>
          <t xml:space="preserve"> información cuya pérdida de exactitud y completitud conlleva un impacto no significativo para la entidad
</t>
        </r>
      </text>
    </comment>
    <comment ref="AI8" authorId="4" shapeId="0" xr:uid="{00000000-0006-0000-0100-000024000000}">
      <text>
        <r>
          <rPr>
            <sz val="9"/>
            <color rgb="FF000000"/>
            <rFont val="Tahoma"/>
            <family val="2"/>
          </rPr>
          <t xml:space="preserve">El impacto que tendría para la entidad la pérdida de disponibilidad de la información del activo identificado, teniendo en cuenta las siguientes opciones :
</t>
        </r>
        <r>
          <rPr>
            <b/>
            <sz val="9"/>
            <color rgb="FF000000"/>
            <rFont val="Tahoma"/>
            <family val="2"/>
          </rPr>
          <t>Alta:</t>
        </r>
        <r>
          <rPr>
            <sz val="9"/>
            <color rgb="FF000000"/>
            <rFont val="Tahoma"/>
            <family val="2"/>
          </rPr>
          <t xml:space="preserve"> la no disponibilidad de la información puede conllevar un impacto negativo de índole legal o económico, retrasar sus funciones, o generar pérdidas de imagen severas a la entidad.
</t>
        </r>
        <r>
          <rPr>
            <b/>
            <sz val="9"/>
            <color rgb="FF000000"/>
            <rFont val="Tahoma"/>
            <family val="2"/>
          </rPr>
          <t>Media</t>
        </r>
        <r>
          <rPr>
            <sz val="9"/>
            <color rgb="FF000000"/>
            <rFont val="Tahoma"/>
            <family val="2"/>
          </rPr>
          <t xml:space="preserve">: la no disponibilidad de la información puede conllevar un impacto negativo de índole legal o económico, retrasar sus funciones, o generar pérdida de imagen moderado a la entidad.
</t>
        </r>
        <r>
          <rPr>
            <b/>
            <sz val="9"/>
            <color rgb="FF000000"/>
            <rFont val="Tahoma"/>
            <family val="2"/>
          </rPr>
          <t>Baja:</t>
        </r>
        <r>
          <rPr>
            <sz val="9"/>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100-000025000000}">
      <text>
        <r>
          <rPr>
            <b/>
            <sz val="9"/>
            <color rgb="FF000000"/>
            <rFont val="Tahoma"/>
            <family val="2"/>
          </rPr>
          <t>Importancia del activo:</t>
        </r>
        <r>
          <rPr>
            <sz val="9"/>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G6"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M4" authorId="0" shapeId="0" xr:uid="{00000000-0006-0000-0300-000001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G5" authorId="0" shapeId="0" xr:uid="{00000000-0006-0000-0400-000001000000}">
      <text>
        <r>
          <rPr>
            <b/>
            <sz val="9"/>
            <color rgb="FF000000"/>
            <rFont val="Tahoma"/>
            <family val="2"/>
          </rPr>
          <t xml:space="preserve">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H5" authorId="0" shapeId="0" xr:uid="{00000000-0006-0000-0400-000002000000}">
      <text>
        <r>
          <rPr>
            <b/>
            <sz val="9"/>
            <color indexed="81"/>
            <rFont val="Tahoma"/>
            <family val="2"/>
          </rPr>
          <t>Ver tabla 6 de la hoja TABLAS DE INFORMACIÓN</t>
        </r>
      </text>
    </comment>
    <comment ref="I5" authorId="0" shapeId="0" xr:uid="{00000000-0006-0000-0400-000003000000}">
      <text>
        <r>
          <rPr>
            <b/>
            <sz val="9"/>
            <color indexed="81"/>
            <rFont val="Tahoma"/>
            <family val="2"/>
          </rPr>
          <t xml:space="preserve">Describa al responsable de la implementación del control
</t>
        </r>
      </text>
    </comment>
    <comment ref="K5" authorId="0" shapeId="0" xr:uid="{00000000-0006-0000-0400-000004000000}">
      <text>
        <r>
          <rPr>
            <b/>
            <sz val="9"/>
            <color rgb="FF000000"/>
            <rFont val="Tahoma"/>
            <family val="2"/>
          </rPr>
          <t>1 si no existe evidencia, 10 si existe evidencia contundente</t>
        </r>
      </text>
    </comment>
    <comment ref="M5" authorId="0" shapeId="0" xr:uid="{00000000-0006-0000-0400-000005000000}">
      <text>
        <r>
          <rPr>
            <b/>
            <sz val="9"/>
            <color rgb="FF000000"/>
            <rFont val="Tahoma"/>
            <family val="2"/>
          </rPr>
          <t xml:space="preserve">Seleccione la frecuencia de la implementación del control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500-000001000000}">
      <text>
        <r>
          <rPr>
            <b/>
            <sz val="9"/>
            <color indexed="81"/>
            <rFont val="Tahoma"/>
            <family val="2"/>
          </rPr>
          <t xml:space="preserve">Seleccione si Sí o No el control afecta la probabilidad de que el riesgo se materialice
</t>
        </r>
      </text>
    </comment>
    <comment ref="C5"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600-000001000000}">
      <text>
        <r>
          <rPr>
            <b/>
            <sz val="9"/>
            <color indexed="81"/>
            <rFont val="Tahoma"/>
            <family val="2"/>
          </rPr>
          <t xml:space="preserve">seleccione el tipo de acción que se tomara sobre el riesgo residual
</t>
        </r>
      </text>
    </comment>
    <comment ref="C5" authorId="0" shapeId="0" xr:uid="{00000000-0006-0000-0600-000002000000}">
      <text>
        <r>
          <rPr>
            <b/>
            <sz val="9"/>
            <color indexed="81"/>
            <rFont val="Tahoma"/>
            <family val="2"/>
          </rPr>
          <t>Describa la acción que se tomara sobre el riesgo residual</t>
        </r>
      </text>
    </comment>
    <comment ref="D5" authorId="0" shapeId="0" xr:uid="{00000000-0006-0000-0600-000003000000}">
      <text>
        <r>
          <rPr>
            <b/>
            <sz val="9"/>
            <color indexed="81"/>
            <rFont val="Tahoma"/>
            <family val="2"/>
          </rPr>
          <t xml:space="preserve">Describa si hay o no un indicador relacionado a la implementación del control
</t>
        </r>
      </text>
    </comment>
    <comment ref="E5"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<sst xmlns="http://schemas.openxmlformats.org/spreadsheetml/2006/main" count="13080" uniqueCount="2253">
  <si>
    <t xml:space="preserve">MATRIZ DE RIESGOS DE SEGURIDAD DE LA INFORMACIÓN </t>
  </si>
  <si>
    <t>F-FI-1385
V.1</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</si>
  <si>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</si>
  <si>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</si>
  <si>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</si>
  <si>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</si>
  <si>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</si>
  <si>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</si>
  <si>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Mención de recursos</t>
  </si>
  <si>
    <t>La Secretaria Distrital de Seguridad, Convivencia y Justicia cuenta con los recursos humanos, economicos, fisicos y tecnologicos necesarios para la correcta administracion de los Riesgos de Seguridad Digital y la no materialización de los mismos.</t>
  </si>
  <si>
    <t xml:space="preserve">Control de cambios </t>
  </si>
  <si>
    <t xml:space="preserve">Cambios </t>
  </si>
  <si>
    <t xml:space="preserve">Fecha </t>
  </si>
  <si>
    <t xml:space="preserve">Versión </t>
  </si>
  <si>
    <t>REGISTRO DE ACTIVOS DE INFORMACIÓN E INDICE DE INFORMACIÓN CLASIFICADA Y RESERVADA</t>
  </si>
  <si>
    <t>F-GD-1081
V.1</t>
  </si>
  <si>
    <t>Información del Proceso</t>
  </si>
  <si>
    <t>Tipo documental</t>
  </si>
  <si>
    <t>Tipo de Soporte (medio de conservación y/o soporte)</t>
  </si>
  <si>
    <t>Tipo de Origen</t>
  </si>
  <si>
    <t>Clasificación y custodia de la información</t>
  </si>
  <si>
    <t>Indice de Información Clasificada y Reservada (Decreto 103-2015 Art 40)</t>
  </si>
  <si>
    <t>Infraestructura Crítica Cibernética</t>
  </si>
  <si>
    <t>Componente de Seguridad de la Información</t>
  </si>
  <si>
    <t>ID</t>
  </si>
  <si>
    <t>Tipo de Proceso</t>
  </si>
  <si>
    <t>Proceso</t>
  </si>
  <si>
    <t xml:space="preserve"> Código del Procedimiento</t>
  </si>
  <si>
    <t xml:space="preserve"> Código del
 Formato</t>
  </si>
  <si>
    <t>Nombre del activo (Registro o  documento de archivo)</t>
  </si>
  <si>
    <t>Descripción del activo de información</t>
  </si>
  <si>
    <t>Idioma</t>
  </si>
  <si>
    <t>Tipo de Activo</t>
  </si>
  <si>
    <t>Descripción del soporte</t>
  </si>
  <si>
    <t>Formato</t>
  </si>
  <si>
    <t>Serie</t>
  </si>
  <si>
    <t xml:space="preserve"> Subserie</t>
  </si>
  <si>
    <t>Descripción de la serie y/o subserie (categoría de información)</t>
  </si>
  <si>
    <t>¿Tiene datos personales?</t>
  </si>
  <si>
    <t xml:space="preserve">Clasificación de la información </t>
  </si>
  <si>
    <t>Custodio de la información</t>
  </si>
  <si>
    <t xml:space="preserve">Estado de la información </t>
  </si>
  <si>
    <t>Ubicación del activo de información</t>
  </si>
  <si>
    <t>Publicada  (link página web)</t>
  </si>
  <si>
    <t>Propietario del activo de información</t>
  </si>
  <si>
    <t>Fecha de Generacion de la Información clasificada y Reservada</t>
  </si>
  <si>
    <t xml:space="preserve">Objetivo Legitimo de la excepción </t>
  </si>
  <si>
    <t>Fundamento Constitucional o legal</t>
  </si>
  <si>
    <t>Fundamento jurídico de la Excepción</t>
  </si>
  <si>
    <t xml:space="preserve">Excepción Total o Parcial </t>
  </si>
  <si>
    <t>Fecha de calificación</t>
  </si>
  <si>
    <t>Plazo de la clasificación o reserva</t>
  </si>
  <si>
    <t>Impacto Social</t>
  </si>
  <si>
    <t>Impacto Económico</t>
  </si>
  <si>
    <t>Impacto Ambiental</t>
  </si>
  <si>
    <t xml:space="preserve">Confidencialidad </t>
  </si>
  <si>
    <t xml:space="preserve">Integridad </t>
  </si>
  <si>
    <t>Disponibilidad</t>
  </si>
  <si>
    <t>Importancia del Activo / Criticidad del Activo</t>
  </si>
  <si>
    <t>AI0001</t>
  </si>
  <si>
    <t>Misional</t>
  </si>
  <si>
    <t>Acceso y Fortalecimiento a la Justicia</t>
  </si>
  <si>
    <t>N/A</t>
  </si>
  <si>
    <t>Actas del Comité de Seguridad, e Infraestructura</t>
  </si>
  <si>
    <t xml:space="preserve">Son actas de las reuniones llevadas a cabo en el marco del sub- Comité de Seguridad e Infraestructua </t>
  </si>
  <si>
    <t>Español</t>
  </si>
  <si>
    <t>Información</t>
  </si>
  <si>
    <t>Documental Digital y Electrónico</t>
  </si>
  <si>
    <t>PDF</t>
  </si>
  <si>
    <t>Interno</t>
  </si>
  <si>
    <t>Sin Establecer</t>
  </si>
  <si>
    <t>No</t>
  </si>
  <si>
    <t>IPública</t>
  </si>
  <si>
    <t>Dirección de Responsabilidad Penal Adolescente</t>
  </si>
  <si>
    <t>Disponible</t>
  </si>
  <si>
    <t>Proveedor de Servicio de Nube</t>
  </si>
  <si>
    <t>Baja</t>
  </si>
  <si>
    <t>Media</t>
  </si>
  <si>
    <t>AI0002</t>
  </si>
  <si>
    <t>Documentos del subcomite de sistemas de informacion</t>
  </si>
  <si>
    <t>Documentos electronicos que sirven como soporte de las presentaciones del subcomite de sistemas de la informacion</t>
  </si>
  <si>
    <t>Presentaciones</t>
  </si>
  <si>
    <t>AI0003</t>
  </si>
  <si>
    <t>NA</t>
  </si>
  <si>
    <t>Base de datos Historias del programa de justicia juvenil restaurativa</t>
  </si>
  <si>
    <t>Base de datos en Excel en donde se encuenta toda la informacion de los ofensores y victimas vinuclados al PDJJR. En las lineas de pos egreso y reintegro</t>
  </si>
  <si>
    <t>Otros</t>
  </si>
  <si>
    <t>Documento Electrónico</t>
  </si>
  <si>
    <t>Hoja de Cálculo</t>
  </si>
  <si>
    <t>Datos Sensibles</t>
  </si>
  <si>
    <t>IPReservada</t>
  </si>
  <si>
    <t xml:space="preserve">Dirección de Acceso a la Justicia </t>
  </si>
  <si>
    <t>SharePoint</t>
  </si>
  <si>
    <t>https://scjgovcol.sharepoint.com/:x:/r/sites/PDJJR-PO/Documentos%20compartidos/01%20BASES/PDJJR/BD%20PDJJR.xlsx?d=w621b593b54a945beb7bc9f46ee582253&amp;csf=1&amp;web=1&amp;e=DHZK6W</t>
  </si>
  <si>
    <t>Los derechos de la infancia y la adolescencia</t>
  </si>
  <si>
    <t>Articulos 153 y 159 - Ley 1098 de 2006</t>
  </si>
  <si>
    <t xml:space="preserve">  Ley 1098 de 2006</t>
  </si>
  <si>
    <t>Total</t>
  </si>
  <si>
    <t>15 años</t>
  </si>
  <si>
    <t>Alta</t>
  </si>
  <si>
    <t>AI0004</t>
  </si>
  <si>
    <t>PD-AJ-8</t>
  </si>
  <si>
    <t>F-AJ-421</t>
  </si>
  <si>
    <t>expedientes Historias del programa de justicia juvenil restaurativa</t>
  </si>
  <si>
    <t>Documentos e historia del proceso de atención de los jovenes y adolescentes que ingresan al PDJJR en la linea de Principio de Oportunidad</t>
  </si>
  <si>
    <t>Documento Físico, Digital y Electrónico</t>
  </si>
  <si>
    <t>Historias</t>
  </si>
  <si>
    <t>Historias del programa de justicia juvenil restaurativa</t>
  </si>
  <si>
    <t xml:space="preserve">Físico Y SharePoint </t>
  </si>
  <si>
    <t>04 CASOS_PO</t>
  </si>
  <si>
    <t xml:space="preserve">  Ley 1098 de 2007</t>
  </si>
  <si>
    <t>AI0005</t>
  </si>
  <si>
    <t xml:space="preserve">Acuerdos de ingreso y convivencia Programa De Seguimiento Judicial al Tratamiento de Drogas </t>
  </si>
  <si>
    <t>Es un documento que firma el joven o adolescente al momento de ingresar al PSJTD, con el fin de conocer sus derechos y deberes</t>
  </si>
  <si>
    <t xml:space="preserve">  Ley 1098 de 2008</t>
  </si>
  <si>
    <t>AI0006</t>
  </si>
  <si>
    <t>Consentimiento Informado Mayor de Edad</t>
  </si>
  <si>
    <t>Documento de firma un usuario mayor de edad al momento de ingresar al PSJTD aceptando su participacion en el mismo</t>
  </si>
  <si>
    <t xml:space="preserve">  Ley 1098 de 2009</t>
  </si>
  <si>
    <t>AI0007</t>
  </si>
  <si>
    <t>Consentimiento Informado Menor de Edad</t>
  </si>
  <si>
    <t>Documento de firma un usuario menor de edad al momento de ingresar al PSJTD aceptando su participacion en el mismo</t>
  </si>
  <si>
    <t xml:space="preserve">  Ley 1098 de 2010</t>
  </si>
  <si>
    <t>AI0008</t>
  </si>
  <si>
    <t xml:space="preserve">Informe De Seguimiento Programa De Seguimiento Judicial al Tratamiento de Drogas </t>
  </si>
  <si>
    <t>Es un informe elaborado por el equipo psicosocial, remitido a las autoridades judiciales y administrativas, el cual se emite cada 2 meses después de la emision del informe inicial o cuando se requiera audiencia de seguimiento y aun no se ha llevado a cabo la audiencia de renuncia.</t>
  </si>
  <si>
    <t xml:space="preserve">  Ley 1098 de 2011</t>
  </si>
  <si>
    <t>AI0009</t>
  </si>
  <si>
    <t xml:space="preserve">Informe Extraordinario Programa De Seguimiento Judicial al Tratamiento de Drogas </t>
  </si>
  <si>
    <t>Es un informe elaborado por el equipo psicosocial, remitido a las autoridades judiciales y adminiastrativas, en el momento en que se presente una situación inusual, atipica o extraordinaria con el ofensor, victima o familia.</t>
  </si>
  <si>
    <t xml:space="preserve">  Ley 1098 de 2012</t>
  </si>
  <si>
    <t>AI0010</t>
  </si>
  <si>
    <t>Informe Final PSJTD</t>
  </si>
  <si>
    <t>Es un informe elaborado por el equipo psicosocial remitido a las autoridades judiciales y administrativas, que da cuenta el estado final del proceso.</t>
  </si>
  <si>
    <t xml:space="preserve">  Ley 1098 de 2013</t>
  </si>
  <si>
    <t>AI0011</t>
  </si>
  <si>
    <t xml:space="preserve">Valoración Inicial del Programa De Seguimiento Judicial al Tratamiento de Drogas 
</t>
  </si>
  <si>
    <t xml:space="preserve">Es un documento elaborado por el equipo psicosocial en donde se describen aspectos importantes del ofensor en cuanto a Habilidades para la vida, percepcion del sistema familiar, redes de apoyo, resultados de aplicación del tamizaje ASSIT y estado actual del componente en salud. </t>
  </si>
  <si>
    <t xml:space="preserve">  Ley 1098 de 2014</t>
  </si>
  <si>
    <t>AI0012</t>
  </si>
  <si>
    <t>Visita Domiciliaria, Equipo Psicosocial. PSJTD</t>
  </si>
  <si>
    <t>Es un documento que se elabora al momento de realizar una visita domiciliaria a un usuario del programa en donde se decriben las condiciones de habitabilidad, composición familiar, situacion familiar etc</t>
  </si>
  <si>
    <t xml:space="preserve">  Ley 1098 de 2015</t>
  </si>
  <si>
    <t>AI0013</t>
  </si>
  <si>
    <t>BD PSJTD</t>
  </si>
  <si>
    <t xml:space="preserve">Base de datos en Excel en donde se encuenta toda la información de los ofensores y víctimas vinuculados al PSJTD. En las lineas Principio de oportunidad, Ejecucion de la sansion y Preselección. </t>
  </si>
  <si>
    <t>https://scjgovcol.sharepoint.com/:x:/r/sites/PSJTDDRPA/Documentos%20compartidos/BD%20PSJTD%202022.xlsx?d=w0f4d8172f97e40a4a791de35993cda10&amp;csf=1&amp;web=1&amp;e=ppD3eg</t>
  </si>
  <si>
    <t xml:space="preserve">  Ley 1098 de 2016</t>
  </si>
  <si>
    <t>AI0014</t>
  </si>
  <si>
    <t>PD-AJ-13</t>
  </si>
  <si>
    <t>F-AJ-389</t>
  </si>
  <si>
    <t>Plan de Acción de Casas de Justicia</t>
  </si>
  <si>
    <t>Instrumento que da cuenta de los planes de acción de las Casas de Justicia y Unidades de Mediación y Conciliación del Distrito Capital</t>
  </si>
  <si>
    <t>Documento Digital</t>
  </si>
  <si>
    <t>Documento de Texto</t>
  </si>
  <si>
    <t>PLANES</t>
  </si>
  <si>
    <t xml:space="preserve">Planes de Acción del Sistema Distrital de Justicia </t>
  </si>
  <si>
    <t>La subserie Plan de Acción de las Casas de Justicia,  contiene los documentos que reflejan el acompañamiento de la gestión de cada una de las Casas de Justicia, que según las políticas de operación del Procedimiento de Casas de Justicia se traduce en: Actividades de articulación institucional, funcionamiento y sostenibilidad, lineamientos de atención a la ciudadanía, elaboración de los diagnósticos de conflictividad,  diseño de estrategias de comunicación, difusión y prevención, formulación y ejecución de proyectos de desarrollo local y acciones de capacitación dirigidas a funcionarios de Casas de Justicia</t>
  </si>
  <si>
    <t>IPClasificada</t>
  </si>
  <si>
    <t>https://scjgovcol-my.sharepoint.com/:f:/g/personal/diego_acosta_scj_gov_co/EgWF5GYzT05Ip4kSqOB8nkMBYbp5hz5jTK2Iz4djKU0HhA?e=TqiC1J</t>
  </si>
  <si>
    <t>El derecho de toda persona a la intimidad, bajo las limitaciones propias que impone la condición de servidor público, en concordancia con lo estipulado</t>
  </si>
  <si>
    <t>ley 1712 de 2014</t>
  </si>
  <si>
    <t>Art 18 ley 1712 de 2014</t>
  </si>
  <si>
    <t>Parcial</t>
  </si>
  <si>
    <t>AI0015</t>
  </si>
  <si>
    <t>PD-AJ-10</t>
  </si>
  <si>
    <t>F-DS-10</t>
  </si>
  <si>
    <t xml:space="preserve">Actas del Comité de Coordinación Local de las Casas de Justicia </t>
  </si>
  <si>
    <t>Acta de reunión donde se regista la información relevante relacioanda con los comités coordinadores de Casas de Justicia</t>
  </si>
  <si>
    <t xml:space="preserve"> ACTAS</t>
  </si>
  <si>
    <t>la subserie posee valores secundarios por contener información de toma de decisiones que afectan el desarrollo y funcionamiento de las Casas de Justicia, son evidencia de los mecanismos de seguimiento para las actividades, acuerdos, rutas y protocolos del Sistema Local de Justicia, por lo que se sugiere su conservación total en el archivo histórico.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</si>
  <si>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Sí</t>
  </si>
  <si>
    <t>https://scjgovcol-my.sharepoint.com/:x:/r/personal/jorge_olaya_scj_gov_co/_layouts/15/Doc.aspx?sourcedoc=%7B063042D0-F55C-40AD-80DA-EB2838BB48A7%7D&amp;file=Cuestionario%20Reporte%20PAJ%20(2.0)(1-96)%20(1).xlsx&amp;action=default&amp;mobileredirect=true</t>
  </si>
  <si>
    <t>Ley 1712 de 2014</t>
  </si>
  <si>
    <t>AI0016</t>
  </si>
  <si>
    <t>Actas del Comité Distrital del Programa de Casas de Justicia</t>
  </si>
  <si>
    <t xml:space="preserve"> ACTAS </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</si>
  <si>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</si>
  <si>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https://scj.gov.co/es/transparencia/obligacion-reporte-informacion/instancias-coordinacion</t>
  </si>
  <si>
    <t>Art 18 Ley 1712 de 2014</t>
  </si>
  <si>
    <t>AI0017</t>
  </si>
  <si>
    <t>PD-AJ-4</t>
  </si>
  <si>
    <t xml:space="preserve">F-AJ-234
</t>
  </si>
  <si>
    <t xml:space="preserve">Acciones Preventivo – Pedagógicas </t>
  </si>
  <si>
    <t>Formato que contiene información relacionada con las actividades prentivo pedagógicas realizadas en el CTP</t>
  </si>
  <si>
    <t>Documento Físico y Digital</t>
  </si>
  <si>
    <t>HISTORIAS</t>
  </si>
  <si>
    <t>Historias de Procesos de Atención Preventivo Pedagógicas con Ciudadanos de otros Perfiles</t>
  </si>
  <si>
    <t>El contenido informativo posee valor legal y son medios de prueba de las actividades desarrolladas con las personas a quienes se les aplica el medio de traslado por protección los documentos contienen información que, aunque es importante, es repetitiva, estos documentos son la evidencia de la ejecución de tareas misionales de la Secretaría y son fuente de consulta de ONG´s y organismos internacionales que velan la protección de los derechos humanos. Sin embargo, la información que contiene estos documentos es repetitiva. 
En consecuencia, a las razones expuestas es preciso aplicar un método de selección sistemático; cualitativo y cuantitativo, empleando los siguientes criterios de selección: 
• Dentro de la producción anual seleccionar de 4 a 6 expedientes que refieran a población vulnerable e históricamente excluida de procesos sociales, políticos, culturales y económicos, tales como: la población LGTBI, afro e indígena. (aplicar esta muestra para cada población referida). 
• Dentro de la producción anual, seleccionar de 4 a 6 expedientes, tomando una muestra de los casos más comunes, casos únicos o especiales del conjunto de acciones atendidas o resueltas en estas instancias judiciales. (aplicar esta muestra para cada tipo de caso referido). 
• Dentro de la producción anual seleccionar de 6 a 12 expedientes, Los documentos que se refieren solo a los habitantes de calle también se deben seleccionar.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</si>
  <si>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Físico</t>
  </si>
  <si>
    <t>La administración efectiva de la justicia</t>
  </si>
  <si>
    <t>art 18 Ley 1712 de 2014</t>
  </si>
  <si>
    <t>AI0018</t>
  </si>
  <si>
    <t>F-AJ-354</t>
  </si>
  <si>
    <t xml:space="preserve">Seguimiento a la Implementación del Traslado por Protección y Atención Psicológica a la Población Trasladada </t>
  </si>
  <si>
    <t>Formato que contiene el seguimiento a la implementción del traslado por protección y atención psicológica a la población trasladada en el Centro de Traslado por Protección CTP</t>
  </si>
  <si>
    <t>AI0019</t>
  </si>
  <si>
    <t>PD-AJ-02</t>
  </si>
  <si>
    <t>F-AJ-381</t>
  </si>
  <si>
    <t xml:space="preserve">Historias de Procesos de Mediación para la Solución de Conflictos </t>
  </si>
  <si>
    <t>Se refieren a las actas de audiencia de mediación profesional realizadas por las Unidades de Mediación y Conciliación UMC</t>
  </si>
  <si>
    <t>Actas</t>
  </si>
  <si>
    <t xml:space="preserve">Acta de mediación profesional </t>
  </si>
  <si>
    <t>Pese a los valores históricos, científicos y culturales que esta serie tiene, se debe hacer una selección; pues el volumen documental y el contenido de los procesos de mediación es repetitivo. Es pertinente a aplicar un método de selección sistemático; cualitativo y cuantitativo teniendo en cuenta el volumen de producción y las características particulares de la serie, mediante la identificación de los diferentes tipos de conflictos y el periodo del año que presente un alto número casos, tomando así un expediente por cada vigencia fiscal.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</si>
  <si>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AI0020</t>
  </si>
  <si>
    <t>PD-AJ-11</t>
  </si>
  <si>
    <t>Formulario de forms registro atenciones virtuales Centro de Recepción e Información CRI</t>
  </si>
  <si>
    <t>Corresponde a un formulario de forms para el registro de las orientaciones que realiza el CRI por canales no presenciales</t>
  </si>
  <si>
    <t>AI0021</t>
  </si>
  <si>
    <t>PD-AJ-16</t>
  </si>
  <si>
    <t>Formulario de forms registro jornadas unidades móviles para el acceso a la justicia</t>
  </si>
  <si>
    <t>Corresponde a un formulario de forms para el registro de las orientaciones que realizan las unidades móviles para el acceso a la justicia (vans)</t>
  </si>
  <si>
    <t>AI0022</t>
  </si>
  <si>
    <t>Formulario forms encuesta de satisfacción Dirección de Acceso a la Justicia</t>
  </si>
  <si>
    <t>Corresponde a un formulario de forms para la evaluación de la satisfacción ciudadana que accede a los diferentes canalees y servicios que presta la Dirección de Acceso a la Justicia</t>
  </si>
  <si>
    <t>AI0023</t>
  </si>
  <si>
    <t>Historia de PPL dentro del CER</t>
  </si>
  <si>
    <t xml:space="preserve">Formatos relacionados con las diferentes actuaciones y eventos relacionados con un PPL dentro del CER. </t>
  </si>
  <si>
    <t>Documento Físico y Electrónico</t>
  </si>
  <si>
    <t>Sin establecer</t>
  </si>
  <si>
    <t>Subsecretaría de Acceso a la Justicia</t>
  </si>
  <si>
    <t>Numeral a), articulo 18, ley 1712 de 2014</t>
  </si>
  <si>
    <t>ilimitada</t>
  </si>
  <si>
    <t>AI0024</t>
  </si>
  <si>
    <t>Planillas de control movimientos en el CER</t>
  </si>
  <si>
    <t>Planillas a través de las cuales se controlan los diferentes movimientos dentro del CER.</t>
  </si>
  <si>
    <t>Documento Físico</t>
  </si>
  <si>
    <t>AI0025</t>
  </si>
  <si>
    <t>Minutas</t>
  </si>
  <si>
    <t>Minutas utilziadas por el cuerpo de custodia</t>
  </si>
  <si>
    <t>AI0026</t>
  </si>
  <si>
    <t>Bases de datos Programa Casa Libertad</t>
  </si>
  <si>
    <t>Base de datos:  Ciudadanos atentidos Ciudadanos acogidos por el programa  Ciudadanos en las diferentes dimensiones del Programa casa Libertad (Individual, familia, Productiva y Comunitaria)</t>
  </si>
  <si>
    <t>Base de Datos</t>
  </si>
  <si>
    <t>Si</t>
  </si>
  <si>
    <t>Publicada</t>
  </si>
  <si>
    <t>ilimitado</t>
  </si>
  <si>
    <t>AI0027</t>
  </si>
  <si>
    <t>Plan de trabajo individual</t>
  </si>
  <si>
    <t xml:space="preserve">Información del plan de trabajo indivual, tanto el inicial como el cierre </t>
  </si>
  <si>
    <t>AI0028</t>
  </si>
  <si>
    <t>Atención Integral Básica para las personas privadas de la libertad</t>
  </si>
  <si>
    <t>Registro de Charlas educativas en salud</t>
  </si>
  <si>
    <t>Documento en el cual se registra la asistencia y el desarrollo de las charlas educativas en salud a las PPL</t>
  </si>
  <si>
    <t>Externo</t>
  </si>
  <si>
    <t>PROGRAMAS</t>
  </si>
  <si>
    <t>Programa de Promoción y Prevención en Salud a PPL</t>
  </si>
  <si>
    <t>Esta serie está encaminada a brindar orientación e información de tipo educativo preventivo en diferentes temáticas de salud.</t>
  </si>
  <si>
    <t>Dirección Cárcel Distrital</t>
  </si>
  <si>
    <t>AI0029</t>
  </si>
  <si>
    <t>F-AIB-154</t>
  </si>
  <si>
    <t>Remisión en Salud</t>
  </si>
  <si>
    <t>Documento que registra la programación de citas médicas a las PPL</t>
  </si>
  <si>
    <t>Historias de Personas Privadas de la Libertad -PPL-</t>
  </si>
  <si>
    <t xml:space="preserve">Esta subserie recopila la documentación allegada al centro carcelario de las PPL </t>
  </si>
  <si>
    <t>Los secretos comerciales, industriales y profesionales, así como los estipulados en el parágrafo del artículo 77 de la Ley 1474 de 2011.</t>
  </si>
  <si>
    <t>Ley 1712 de 2014 . Art 18 literal A</t>
  </si>
  <si>
    <t>AI0030</t>
  </si>
  <si>
    <t>F-AIB-610</t>
  </si>
  <si>
    <t xml:space="preserve">Solicitud servicios de salud </t>
  </si>
  <si>
    <t>Documento que registra valoracion a PPL</t>
  </si>
  <si>
    <t xml:space="preserve">documento en el cual se registran PPL para atención medica </t>
  </si>
  <si>
    <t>AI0031</t>
  </si>
  <si>
    <t>F-TJ-202</t>
  </si>
  <si>
    <t xml:space="preserve">Carta dental de ingreso y egreso </t>
  </si>
  <si>
    <t xml:space="preserve">Documento ingreso y egreso a el establecimiento </t>
  </si>
  <si>
    <t xml:space="preserve">documento de ingreso y egreso de PPL al establecimiento </t>
  </si>
  <si>
    <t>AI0032</t>
  </si>
  <si>
    <t>PR-AIB-1</t>
  </si>
  <si>
    <t>F-AIB-152</t>
  </si>
  <si>
    <t xml:space="preserve">Revisión Médica Servicio de Alimentos </t>
  </si>
  <si>
    <t>Documento que registra las condiciones de salud a las PPL que van a ingresar al servicio de alimentos</t>
  </si>
  <si>
    <t>SI</t>
  </si>
  <si>
    <t>AI0033</t>
  </si>
  <si>
    <t>Resultados de Laboratorio</t>
  </si>
  <si>
    <t>Documento que registra los resultados de laboratorio de la PPL que está propuesta para servicio de alimentos</t>
  </si>
  <si>
    <t>AI0034</t>
  </si>
  <si>
    <t>Certificado de manipulación de alimentos</t>
  </si>
  <si>
    <t>Certificado de capacitación en manipulación de alimentos a las PPL vinculadas a servicio de alimentos</t>
  </si>
  <si>
    <t>AI0035</t>
  </si>
  <si>
    <t>F-AIB-147</t>
  </si>
  <si>
    <t>Intervención y seguimiento individual</t>
  </si>
  <si>
    <t>Intervención y seguimiento individual de los profesionales del proceso de Atención Integral Básica para las personas privadas de la libertad</t>
  </si>
  <si>
    <t>Historias de Salud de Personas Privadas de la Libertad -PPL</t>
  </si>
  <si>
    <t xml:space="preserve">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
</t>
  </si>
  <si>
    <t>Ilimitado</t>
  </si>
  <si>
    <t>AI0036</t>
  </si>
  <si>
    <t>F-AIB-142</t>
  </si>
  <si>
    <t>Actividad Grupal</t>
  </si>
  <si>
    <t xml:space="preserve">Documento en el que se registran las actividades grupales brindadas a las PPL por parte de los profesionales del proceso de Atención Integral Básica  </t>
  </si>
  <si>
    <t>AI0037</t>
  </si>
  <si>
    <t>PD-TJ-1</t>
  </si>
  <si>
    <t> F-TJ-564</t>
  </si>
  <si>
    <t>Historia Ocupacional </t>
  </si>
  <si>
    <t>Evaluacion de ingreso por parte del area de terapia ocupacional del proceso de Atención Integral Básica para las personas privadas de la libertad</t>
  </si>
  <si>
    <t>Las investigaciones realizadas desde el derecho penal o la sociología, fundamentan la toma de decisiones en las cárceles. Subserie documental es de manejo y acceso reservado en donde se conservan cronológicamente todos los documentos que hacen parte del seguimiento individual a las personas privadas de la libertad, Sin embargo, no todas las historias judiciales tiene el mismo valor científico, se debe hacer una selección que permita tener una muestra de historias judiciales por tipologías de delitos. El muestreo debe permitir ver:
1. Casos ejemplares de rehabilitación
2. Casos especiales de rechazo o resistencia a esos procesos.
3. Casos de especial valor social, como desfalcos millonarios, asesinatos en serie, etc. 
4. Casos donde se aplique el enfoque diferencial. (Dentro de esa selección deben estar incluidas las historias judiciales que correspondan a personas privadas de la libertad de origen afro, de población LGTBI, población indígena y mujeres).
Se debe aclarar que todas las Personas Privadas de la Libertad tienen dos historias, una de salud y otra judicial.  Cuando las PPL son trasladadas a otra cárcel, se llevan sus historias judiciales correspondientes y se quedan en la Cárcel las historias de salud. Cuando las PPL cumplen condena en la Cárcel Distrital, las respectivas historias se quedan en esta institución. De ese conjunto documental se debe hacer la selección indicada.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
Por otro lado, cabe resaltar que la documentación que no sea objeto de selección para conservación de esta subserie será eliminada, cumpliendo con el procedimiento interno de eliminación de documentos y de acuerdo con lo estipulado en el Acuerdo 04 de 2019.</t>
  </si>
  <si>
    <t>AI0038</t>
  </si>
  <si>
    <t>F-AIB-655</t>
  </si>
  <si>
    <t>Encuesta de Satisfacción de los Servicios Prestados a la Persona Privada de la Libertad</t>
  </si>
  <si>
    <t xml:space="preserve">Evaluacion por parte de los privados de la libertad de los Servicios Prestados  por el establecimieto durante su estadia en la CDVAM </t>
  </si>
  <si>
    <t>Informes mensuales de Encuestas de satisfacción servicios prestados por la Cárcel Distrital</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</si>
  <si>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</si>
  <si>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AI0039</t>
  </si>
  <si>
    <t xml:space="preserve">Documento que recopila toda la información mensual,   en dichas informes  reflejan su nivel de satisfacción referente a varios de los frentes que operan para los procesos que se generan para el trato y atención de los reclusos y visitantes  del establecimiento. </t>
  </si>
  <si>
    <t>AI0040</t>
  </si>
  <si>
    <t>I-AIB-4</t>
  </si>
  <si>
    <t>Acta del Consejo de Evaluación y Tratamiento</t>
  </si>
  <si>
    <t>Acta de clasificación en fase al sistema progresivo para las PPL.</t>
  </si>
  <si>
    <t>ACTAS</t>
  </si>
  <si>
    <t>Actas de Consejo de Evaluación y Tratamiento -CET</t>
  </si>
  <si>
    <t xml:space="preserve">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</si>
  <si>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AI0041</t>
  </si>
  <si>
    <t>F-AIB-145</t>
  </si>
  <si>
    <t>Evaluación de Trabajo Social</t>
  </si>
  <si>
    <t>Documento mediante el cual se presenta la evaluación y valoración del PPL a nivel de información familiar</t>
  </si>
  <si>
    <t>AI0042</t>
  </si>
  <si>
    <t>F-AIB-146</t>
  </si>
  <si>
    <t>Evaluación Psicología</t>
  </si>
  <si>
    <t>Documento mediante el cual se presenta la evaluación y valoración del PPL a nivel sicosocial</t>
  </si>
  <si>
    <t>AI0043</t>
  </si>
  <si>
    <t>F-AIB-144</t>
  </si>
  <si>
    <t>Evaluación de terapia ocupacional</t>
  </si>
  <si>
    <t>Documento mediante el cual se presenta la  valoración del PPL a nivel de "desempeño ocupacional"</t>
  </si>
  <si>
    <t>AI0044</t>
  </si>
  <si>
    <t>F-AIB-141</t>
  </si>
  <si>
    <t>Evaluación, Custodia y Vigilancia</t>
  </si>
  <si>
    <t>Documento mediante el cual se presenta la evaluación del PPL emitida por el grupo de custodia y vigilancia</t>
  </si>
  <si>
    <t>AI0045</t>
  </si>
  <si>
    <t>F-AIB-143</t>
  </si>
  <si>
    <t>Evaluación de antropología</t>
  </si>
  <si>
    <t xml:space="preserve">Diagnóstico y analisis de informacion del área de antropología, para clasificar en fase de tratamiento a las PPL en situacion de condenadas  en la CDVAM  </t>
  </si>
  <si>
    <t>AI0046</t>
  </si>
  <si>
    <t>F-AIB-584</t>
  </si>
  <si>
    <t>Atención en salud a PPL.</t>
  </si>
  <si>
    <t>Documento que contiene información relacionada con la atención en salud brindada a la PPL.</t>
  </si>
  <si>
    <t>AI0047</t>
  </si>
  <si>
    <t>Concepto del Consejo de evaluación y tratamiento</t>
  </si>
  <si>
    <t>Documento que consolida los conceptos de los profesionales integrantes del CET</t>
  </si>
  <si>
    <t>AI0048</t>
  </si>
  <si>
    <t>Memorando de la Oficina jurídica con listado de PPL para evaluación y/o seguimiento</t>
  </si>
  <si>
    <t>Memorando enviado por Jurídica solicitando la evaluación de un grupo de PPL</t>
  </si>
  <si>
    <t>AI0049</t>
  </si>
  <si>
    <t>Comunicación Clasificación en fase de tratamiento</t>
  </si>
  <si>
    <t>Documento por el cual se informa a la PPL la fase y el tratamiento sugerido.</t>
  </si>
  <si>
    <t>AI0050</t>
  </si>
  <si>
    <t>Memorando remisorio a profesionales del  CET de listado de PPL para evaluación y/o seguimiento</t>
  </si>
  <si>
    <t>Memorando enviado por el responsable de atención integral al grupo de profesionales del CET</t>
  </si>
  <si>
    <t>AI0051</t>
  </si>
  <si>
    <t xml:space="preserve">Memorando remisorio a  archivo de hojas de vida de la notificación, concepto integral y formatos de evaluación y/o seguimiento de las PPL </t>
  </si>
  <si>
    <t xml:space="preserve">Documento mediante el cual se remite a la Oficina Jurídica -hojas de vida- la notificación, concepto integral y formatos de evaluación y/o seguimiento de las PPL </t>
  </si>
  <si>
    <t>AI0052</t>
  </si>
  <si>
    <t>F-AIB-674</t>
  </si>
  <si>
    <t>Tratamiento sugerido por el CET</t>
  </si>
  <si>
    <t>Archivo que contiene información relacionada con el tratamiento sugerido (psicosocial , actividades de redención) de cada PPL evaluado y clasificado en fase de tratamiento.</t>
  </si>
  <si>
    <t>AI0053</t>
  </si>
  <si>
    <t>Conceptos emitidos por cada profesional participante del CET</t>
  </si>
  <si>
    <t>Diagnóstico propio de cada profesional respecto a su área</t>
  </si>
  <si>
    <t>Correo Electrónico</t>
  </si>
  <si>
    <t>AI0054</t>
  </si>
  <si>
    <t>I-AIB-2</t>
  </si>
  <si>
    <t>Informe Anual de Prácticas de Comunidades Espirituales</t>
  </si>
  <si>
    <t>Documento que detalla un balance anual de actividades de las Comunidades Espirituales</t>
  </si>
  <si>
    <t>AI0055</t>
  </si>
  <si>
    <t>F-AIB-735</t>
  </si>
  <si>
    <t>Entrega de KIT de Aseo Personal para PPL</t>
  </si>
  <si>
    <t>Documento en el que se registran la Entrega de KIT de Aseo Personal para PPL</t>
  </si>
  <si>
    <t>AI0056</t>
  </si>
  <si>
    <t>F-AIB-733</t>
  </si>
  <si>
    <t>Entrega de Uniformes y Colchonetas </t>
  </si>
  <si>
    <t>AI0057</t>
  </si>
  <si>
    <t xml:space="preserve">Modulo social sistema de informacion sisipec web </t>
  </si>
  <si>
    <t xml:space="preserve">Aplicativo en el cual se registra la informacion de las acciones adelantadas s a las PPL por parte de los profesionales del proceso de Atención Integral Básica  </t>
  </si>
  <si>
    <t>Software</t>
  </si>
  <si>
    <t>Otro</t>
  </si>
  <si>
    <t>http://129.191.27.30:7020/SisipecWeb/faces/login?_adf.ctrl-state=75a6t1cf6_15</t>
  </si>
  <si>
    <t>AI0058</t>
  </si>
  <si>
    <t xml:space="preserve">Modulo visitas sistema de informacion sisipec web </t>
  </si>
  <si>
    <t xml:space="preserve">Aplicativo en el cual se registra la informacion de las personas visitantes para las   PPL </t>
  </si>
  <si>
    <t>AI0059</t>
  </si>
  <si>
    <t>PD-AIB-2</t>
  </si>
  <si>
    <t xml:space="preserve">PRE JUNTA (ACTA DE REUNION </t>
  </si>
  <si>
    <t>Acta de reunión del proceso de pre junta contiene los postulados para asignación TEE  y respuestas a las solicitudes Orfeo para aprobación por la JETEE</t>
  </si>
  <si>
    <t>ACTA DE LA JUNTA  DE EVALUACION DE TRABAJO ESTUDIO Y ENSEÑANZA JETEE</t>
  </si>
  <si>
    <t>La prevención, investigación y persecución de los delitos y las faltas disciplinarias, mientras que no se haga efectiva la medida de aseguramiento o se formule pliego de cargos, según el caso</t>
  </si>
  <si>
    <t>Ley 1712 de 2014 , art 19 literal E</t>
  </si>
  <si>
    <t>AI0060</t>
  </si>
  <si>
    <t>NO APLICA</t>
  </si>
  <si>
    <t>ACTA DE ASIGNACION DE TEE</t>
  </si>
  <si>
    <t xml:space="preserve">Acta que se ejecuta en el módulo TEE DE SISIPEC WEB, en donde se registran las decisiones de la JETEE sobre asignación, terminación de las PPL a las actividades validas de redención pena del Plan Ocupacional. </t>
  </si>
  <si>
    <t>Web</t>
  </si>
  <si>
    <t>http://172.21.20.20:7020/SisipecWeb/faces/login?_adf.ctrl-state=j9ojznecx_3</t>
  </si>
  <si>
    <t>AI0061</t>
  </si>
  <si>
    <t>F-AIB-130</t>
  </si>
  <si>
    <t>Formato de renuncia voluntaria a programas, actividades y /o talleres válidos para redención de pena</t>
  </si>
  <si>
    <t>Formato  en el cual las PPL presentan a la JETEE la  renuncia voluntaria a programas, actividades y /o talleres válidos para redención de pena.</t>
  </si>
  <si>
    <t>AI0062</t>
  </si>
  <si>
    <t>F-AIB-126</t>
  </si>
  <si>
    <t>Registro de notificación a Personas Privadas de la Libertad de asignación a programas actividades y/o talleres</t>
  </si>
  <si>
    <t xml:space="preserve">Formato con el cual se realiza la  notificación a Personas Privadas de la Libertad de asignación a programas actividades y/o talleres aprobados por la JETEE. </t>
  </si>
  <si>
    <t>baja</t>
  </si>
  <si>
    <t>AI0063</t>
  </si>
  <si>
    <t>F-AIB-129</t>
  </si>
  <si>
    <t>Registro de publicación de horas validas para redención de pena</t>
  </si>
  <si>
    <t xml:space="preserve">Formato con el cual se establece el soportes de la  publicación de horas validas para redención de pena a las PPL en los pabellones. </t>
  </si>
  <si>
    <t>AI0064</t>
  </si>
  <si>
    <t>F-AIB-667</t>
  </si>
  <si>
    <t xml:space="preserve">Formato de Estadistica de actividades para redencion de pena </t>
  </si>
  <si>
    <t xml:space="preserve">En este formato se reporta la estadistica de actividades para redencion de pena TEE en cuanto cobertura, talleres activos, PPL sin TEE. </t>
  </si>
  <si>
    <t>Documento de Texto y Hoja de Cálculo</t>
  </si>
  <si>
    <t>NO</t>
  </si>
  <si>
    <t>AI0065</t>
  </si>
  <si>
    <t>PD-AIB-2 I.AIB-5</t>
  </si>
  <si>
    <t>F-AIB-872</t>
  </si>
  <si>
    <t>formato de inventario de elementos de consumo de actividades validas para redencion de pena</t>
  </si>
  <si>
    <t>AI0066</t>
  </si>
  <si>
    <t>F-AIB-175</t>
  </si>
  <si>
    <t>Formato intervencion de acondicionamiento fisico en el area de pys</t>
  </si>
  <si>
    <t>Formato para registra la asistencia de las PPLS en las intervenciones  de acondicionamiento fisico para el pabellon de Proteccion y seguridad.</t>
  </si>
  <si>
    <t>AI0067</t>
  </si>
  <si>
    <t>F-AIB-963</t>
  </si>
  <si>
    <t>Formato control de asistencia actividades TEE</t>
  </si>
  <si>
    <t>AI0068</t>
  </si>
  <si>
    <t xml:space="preserve">planilla de control de asistencia de internos para redencion en pabellones </t>
  </si>
  <si>
    <t xml:space="preserve">Esta planilla de control de asistencia de internos para redención en pabellones se descarga semanalmente del Módulo TEE SISIPEC y la diligencia en físico por los responsables de actividades TEE.  </t>
  </si>
  <si>
    <t>http://172.21.20.20:7020/SisipecWeb/faces/rVerificacionTee?_adf.ctrl-state=jj8loqhjw_7</t>
  </si>
  <si>
    <t>AI0069</t>
  </si>
  <si>
    <t xml:space="preserve">Planilla de control y computo de horas TEE </t>
  </si>
  <si>
    <t xml:space="preserve">Este formato Planilla de control y computo de horas TEE, se descarga mesualamnete del Modulo TEE SISIPEC WEB  luego el ingreso de horas que se extrae de la planilla de control de asistencia de internos para redencion en pabellones </t>
  </si>
  <si>
    <t>Ley 1712 de 2014 , art 18 literal C</t>
  </si>
  <si>
    <t>Ilimitada</t>
  </si>
  <si>
    <t>AI0070</t>
  </si>
  <si>
    <t>ACTA DE CALIFICACION DE DESEMPEÑO</t>
  </si>
  <si>
    <t xml:space="preserve">Acta que se ejecuta en el módulo TEE DE SISIPEC WEB, en donde se registra la claificacion de desempeño de las PPL en las diferentes actividades TEE. </t>
  </si>
  <si>
    <t>AI0071</t>
  </si>
  <si>
    <t>CERTIFICADO DE COMPUTO PARA  REDENCION DE PENA</t>
  </si>
  <si>
    <t xml:space="preserve">El Formato CERTIFICADO DE COMPUTO PARA  REDENCION DE PENA se emtie por el modulo TEE de SISIPEC WEB  donde se relacional los totales de horas registradas a cada PPL para envio a la autoridad competente. </t>
  </si>
  <si>
    <t>AI0072</t>
  </si>
  <si>
    <t>F-AIB-338</t>
  </si>
  <si>
    <t xml:space="preserve">FORMATO PLANILLA  PRESTAMO DE LIBROS - BIBLIOTECA </t>
  </si>
  <si>
    <t xml:space="preserve">Formato donde se resgistra el  Prestamo de Libros  a las PPLS de la BILIOTECA para control del proceso.  </t>
  </si>
  <si>
    <t xml:space="preserve">no aplica </t>
  </si>
  <si>
    <t>AI0073</t>
  </si>
  <si>
    <t>PD-AIB-3</t>
  </si>
  <si>
    <t xml:space="preserve">Acta de reunión </t>
  </si>
  <si>
    <t>Documento en el cual se consigna cualquier novedad y compromisos suscritos con el  operador del servicio de alimentos, novedades del servicio de alimentos y demás</t>
  </si>
  <si>
    <t>INSTRUMENTOS DE REGISTRO Y CONTROL</t>
  </si>
  <si>
    <t>Instrumentos de Registro y Control de Calidad en alimentos para Personas Privadas de la Libertad- PPL</t>
  </si>
  <si>
    <t>Esta subserie contiene el análisis documental materializado en los libros (minutas); que permiten llevar el adecuado seguimiento, localización e inspección que se realiza al interior del establecimiento carcelario en cuanto al control de seguridad y vigilancia de las Personas Privadas de la Libertad.</t>
  </si>
  <si>
    <t>AI0074</t>
  </si>
  <si>
    <t>F-AIB-136</t>
  </si>
  <si>
    <t>Devolución de Materia Prima e Insumos</t>
  </si>
  <si>
    <t>Documento mediante el cual se registra la devolución de materias primas o insumos en condiciones de no cumplimiento de calidad.</t>
  </si>
  <si>
    <t>AI0075</t>
  </si>
  <si>
    <t>F-AIB-964</t>
  </si>
  <si>
    <t>Seguimiento y Control Servicio de Alimentos</t>
  </si>
  <si>
    <t xml:space="preserve">Documento que consolida la verificación del seguimiento integral al contrato de alimentación de la cárcel, el cual es efectuado trimestralmente, en el cual se revisan los aspectos sanitarios, técnicos y administrativos.
</t>
  </si>
  <si>
    <t>media</t>
  </si>
  <si>
    <t>AI0076</t>
  </si>
  <si>
    <t>F-AIB-188</t>
  </si>
  <si>
    <t xml:space="preserve"> Registro de Contramuestras de Producto Terminado</t>
  </si>
  <si>
    <t>Documento que contiene la información diaria de las contramuestras de los alimentos que fueron suministrados para efectos de trazabilidad</t>
  </si>
  <si>
    <t>AI0077</t>
  </si>
  <si>
    <t>F-AIB-148</t>
  </si>
  <si>
    <t xml:space="preserve">Formato Liberación de Alimentos (Raciones Alimentarias) </t>
  </si>
  <si>
    <t>Documento mediante el cual se evalúan las características sensoriales propias del alimento y si este se encuentra conforme para su suministro</t>
  </si>
  <si>
    <t>AI0078</t>
  </si>
  <si>
    <t>F-AIB-168</t>
  </si>
  <si>
    <t xml:space="preserve">
- Formato Registro y Control de Temperaturas de Almacenamiento en Frío </t>
  </si>
  <si>
    <t>Formato mediante el cual  se lleva registro y control de las temperaturas  para el almacenamiento de la materia prima que requiere conservación en frio y se constata si se encuentra dentro de los parámetros técnico - legales</t>
  </si>
  <si>
    <t>AI0079</t>
  </si>
  <si>
    <t>F-AIB-187</t>
  </si>
  <si>
    <t>Plan Nutricional</t>
  </si>
  <si>
    <t>Formato donde la nutricionista registra las indicaciones de la dieta terapéutica del PPL de acuerdo con la valoración médico - nutricional efectuada.</t>
  </si>
  <si>
    <t>AI0080</t>
  </si>
  <si>
    <t>F-AIB-586</t>
  </si>
  <si>
    <t>Autorización de intercambio de alimentos</t>
  </si>
  <si>
    <t>Formato con el cual el operador solicita autorización para el intercambio de alimentos por otros de similitud nutricional para aprobación de la supervisión</t>
  </si>
  <si>
    <t>AI0081</t>
  </si>
  <si>
    <t>F-AIB-838</t>
  </si>
  <si>
    <t xml:space="preserve">Formato Raciones Diarias Entregadas a los PPL de la Cárcel Distrital </t>
  </si>
  <si>
    <t xml:space="preserve">Formato para llevar el registro de la raciones etregadas por cada pabellón </t>
  </si>
  <si>
    <t>AI0082</t>
  </si>
  <si>
    <t>F-AIB-588</t>
  </si>
  <si>
    <t>Ingreso de Vehículos transportadores de alimentos</t>
  </si>
  <si>
    <t>Formato con el cual el operador informa cuales son los vehículos que autorizan para el ingreso de materias primas y alimentos que se emplearan en la elaboración de raciones.</t>
  </si>
  <si>
    <t>AI0083</t>
  </si>
  <si>
    <t>F-AIB-768</t>
  </si>
  <si>
    <t xml:space="preserve">Verificación del Cumplimiento Menús y Minuta Patrón </t>
  </si>
  <si>
    <t>Formato en el cual se registra el cumplimiento al ciclo del menú establecido mediante verificación de cada preparación suministrada</t>
  </si>
  <si>
    <t>AI0084</t>
  </si>
  <si>
    <t>F-AIB-350</t>
  </si>
  <si>
    <t>Formato Personas Privadas de la Libertad con Dietas Terapéuticas - F-AIB-350</t>
  </si>
  <si>
    <t>Formato en el cual se registran las ppl que tienen dieta terapéutica y se detallan aspectos de la misma</t>
  </si>
  <si>
    <t>AI0085</t>
  </si>
  <si>
    <t>Formato Remisión Salud</t>
  </si>
  <si>
    <t xml:space="preserve">Documento donde se registra lugar fecha y hora de la cita médica </t>
  </si>
  <si>
    <t>Este documento es necesario para el traslado a un centro de salud en cumplimiento de un requerimiento médico</t>
  </si>
  <si>
    <t>AI0086</t>
  </si>
  <si>
    <t>F-AIB-590</t>
  </si>
  <si>
    <t>Verificación de la porción servida</t>
  </si>
  <si>
    <t>Formato en el cual se evalúa la porción servida de los alimentos suministrados a los PPL.</t>
  </si>
  <si>
    <t>AI0087</t>
  </si>
  <si>
    <t>I-AIB-6</t>
  </si>
  <si>
    <t xml:space="preserve">Documento de trámite de Cómputos remitidos a la autoridad judicial </t>
  </si>
  <si>
    <t>Documento mediante el cual se da respuesta al requerimiento de horas de redención</t>
  </si>
  <si>
    <t>AI0088</t>
  </si>
  <si>
    <t xml:space="preserve">Copia del desprendible de consignación de bonificación a la PPL por actividades de servicio de alimentos </t>
  </si>
  <si>
    <t>Constancia de consignación a la cuenta suministrada por la PPL que se encuentra en servicio de alimentos</t>
  </si>
  <si>
    <t>AI0089</t>
  </si>
  <si>
    <t>F-AIB-662</t>
  </si>
  <si>
    <t xml:space="preserve">Consecutivo para trámite de cómputos y resoluciones </t>
  </si>
  <si>
    <t>Documento que consolida la información de certificados de redención de pena</t>
  </si>
  <si>
    <t>Instrumentos de Registro y Control de Atención al Interno</t>
  </si>
  <si>
    <t>Esta subserie recopila la numeración del consecutivo dados a los documentos enviados a los juzgados para redención de pena</t>
  </si>
  <si>
    <t>AI0090</t>
  </si>
  <si>
    <t>Apoyo</t>
  </si>
  <si>
    <t>Atención y Servicio al Ciudadano</t>
  </si>
  <si>
    <t>PD - AS - 1</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</si>
  <si>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</si>
  <si>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</si>
  <si>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INFORMES</t>
  </si>
  <si>
    <t>Informes de Gestión de Peticiones, quejas, reclamos, sugerencias y denuncias (PQRSD)</t>
  </si>
  <si>
    <t xml:space="preserve">Documento  insumo para establecer lineamientos para mejorar o corregir las desviaciones que se puedan presentar durante el seguimiento realizado de manera mensual, a la oportunidad a las respuestas de las PQRSDF. </t>
  </si>
  <si>
    <t>Subsecretaría de Gestión Institucional</t>
  </si>
  <si>
    <t>Disponible y Publicada</t>
  </si>
  <si>
    <t>https://scj.gov.co/es/transparencia/planeacion-presupuesto-ingresos/informe-pqrs</t>
  </si>
  <si>
    <t>AI0091</t>
  </si>
  <si>
    <t>F-AS-736</t>
  </si>
  <si>
    <t>Matriz de seguimiento control político</t>
  </si>
  <si>
    <t xml:space="preserve">Formato en el cual se realiza control al trámite de respuesta de entes de control político con el fin de garantizar la oportunidad de las mismas.  </t>
  </si>
  <si>
    <t>Correo Electrónico, Hoja de Cálculo</t>
  </si>
  <si>
    <t>https://scjgovcol.sharepoint.com/sites/ATENCINYSERVICIOALCIUDADANO</t>
  </si>
  <si>
    <t>AI0092</t>
  </si>
  <si>
    <t>F-AS-778</t>
  </si>
  <si>
    <t>Matriz de seguimiento y alertas del trámite de las PQRS</t>
  </si>
  <si>
    <t>Formato en el cual se realiza seguimiento a los servidores de la Entidad que tienen PQRSDF a cargo de trámite de respuesta, como un mecanismo preventivo que contribuye a la disminución de las respúestas extemporaneas o fuera de termino.</t>
  </si>
  <si>
    <t>AI0093</t>
  </si>
  <si>
    <t>F-AS-459</t>
  </si>
  <si>
    <t xml:space="preserve">Matriz de Trazabilidad de PQRSDF. </t>
  </si>
  <si>
    <t xml:space="preserve">Formato que evidencia el proceso interno que se lleva a cabo durante el tramite de respuesta a las PQRSDF radicadas y de competencia en la Entidad . </t>
  </si>
  <si>
    <t>AI0094</t>
  </si>
  <si>
    <t>F-AS-441</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</si>
  <si>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</si>
  <si>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</si>
  <si>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 xml:space="preserve">https://scjgovcol.sharepoint.com/sites/ATENCINYSERVICIOALCIUDADANO
</t>
  </si>
  <si>
    <t>AI0095</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</si>
  <si>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</si>
  <si>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</si>
  <si>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AI0096</t>
  </si>
  <si>
    <t>F-AS-591</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</si>
  <si>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</si>
  <si>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</si>
  <si>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Articulo 15. Constitución Política de Colombia</t>
  </si>
  <si>
    <t>Ley 1581 de 2012</t>
  </si>
  <si>
    <t>AI0097</t>
  </si>
  <si>
    <t>G-AS-01</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</si>
  <si>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</si>
  <si>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</si>
  <si>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https://scj.gov.co/es/transparencia/obligacion-reporte-informacion/estudios-investigaciones</t>
  </si>
  <si>
    <t>AI0098</t>
  </si>
  <si>
    <t>Seguimiento y control</t>
  </si>
  <si>
    <t>Expedientes de Cobro Persuasivo</t>
  </si>
  <si>
    <t>Los procesos de cobro persuasivo, son fuente primaria para la investigación de la recaudación de rentas a cargo de la SDSCJ por medio de la jurisdicción coactiva en su etapa persuasiva.</t>
  </si>
  <si>
    <t>Interno y Externo</t>
  </si>
  <si>
    <t>PROCESOS DE COBRO PERSUASIVO</t>
  </si>
  <si>
    <t>AI0099</t>
  </si>
  <si>
    <t>Resoluciones</t>
  </si>
  <si>
    <t>La serie contiene decisiones importantes tomadas y son evidencia de las actuaciones administrativas de la Subsecretaria de gestión Institucional.</t>
  </si>
  <si>
    <t xml:space="preserve">RESOLUCIONES </t>
  </si>
  <si>
    <t xml:space="preserve">Resoluciones de Gestión Institucional </t>
  </si>
  <si>
    <t xml:space="preserve">Los actos administrativos se expiden en virtud de la misionalidad de la entidad y de decisiones emitidas para el bienestar de la ciudadanía, encaminado al fortalecimiento de la seguridad y la justicia del distrito, responden como serie simple a un número consecutivo. </t>
  </si>
  <si>
    <t xml:space="preserve">Archivadores piso 6 nivel central Subsecretaria de Gestión Institucional </t>
  </si>
  <si>
    <t>https://scjgovcol.sharepoint.com/:f:/r/sites/500-SGI/TRD/TRD/038-Resoluciones/003-GestionInstitucional/RESOLUCIONES?csf=1&amp;web=1&amp;e=JxWBI4</t>
  </si>
  <si>
    <t>AI0100</t>
  </si>
  <si>
    <t>Control Interno Disciplinario</t>
  </si>
  <si>
    <t>F-CID-551</t>
  </si>
  <si>
    <t>Formato matriz seguimiento de Procesos y autos activos</t>
  </si>
  <si>
    <t>Contiene la relación de todas las causas activas, remitidas a archivos, fallos y autos de investigación de la Oficina de Control Interno Disciplinario</t>
  </si>
  <si>
    <t>Hoja de cálculo</t>
  </si>
  <si>
    <t xml:space="preserve">PROCESOS DISCIPLINARIOS </t>
  </si>
  <si>
    <t>Procesos Disciplinarios Ordinarios</t>
  </si>
  <si>
    <t xml:space="preserve">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  </t>
  </si>
  <si>
    <t>Oficina de Control Disciplinario Interno</t>
  </si>
  <si>
    <t>El debido proceso y la igualdad de las partes en los procesos judiciales;</t>
  </si>
  <si>
    <t xml:space="preserve">Artículo 115 de la Ley 1952 de 2019
Artículo 74 de la Constitución Política, establece que todas las personas tienen derecho a acceder a los documentos públicos salvo los casos que establezca la ley; y son específicamente esos casos, sobre los que recae la reserva legal.
 </t>
  </si>
  <si>
    <t>En virtud del artículo 115 de la Ley 1952 de 2019, se ordena la reserva de la información correspondiente al proceso disciplinario</t>
  </si>
  <si>
    <t>AI0101</t>
  </si>
  <si>
    <t>PD-CID-1
PD-CID-2</t>
  </si>
  <si>
    <t>F-CID-23
F-CID-25
F-CID-223
F-CID-35
F-CID-393</t>
  </si>
  <si>
    <t>Expedientes de Investigaciones disciplinarias</t>
  </si>
  <si>
    <t>Contiene todos los documentos relacionados con las diferentes fases de los procesos disciplinarios aperturados por la Oficina de Control Interno Disciplinario a un servidor público. Estas fases son:
1. Indagación
2. cargos
3. Decreto de Pruebas
4. Apertura de investigación
5. Fallos</t>
  </si>
  <si>
    <t>AI0102</t>
  </si>
  <si>
    <t>Custodia y vigilancia para la seguridad</t>
  </si>
  <si>
    <t>PD-CVS-4</t>
  </si>
  <si>
    <t xml:space="preserve">Comunicación interna remisión </t>
  </si>
  <si>
    <t xml:space="preserve">Informe de novedades presentadas durante la visita de los familiares y/o amigos a las PPL </t>
  </si>
  <si>
    <t xml:space="preserve">Informes de novedades de visitas </t>
  </si>
  <si>
    <t>Esta subserie comprende los informes por parte del Cuerpo de Custodia y Vigilancia sobre las novedades presentadas los días de visita en el establecimiento carcelario</t>
  </si>
  <si>
    <t>AI0103</t>
  </si>
  <si>
    <t>Libros Minutas de guardia</t>
  </si>
  <si>
    <t>Libros para el registro de las actividades diarias del cuerpo de custodia y vigilancia</t>
  </si>
  <si>
    <t>Instrumentos de Registro y Control  Personas Privadas de la Libertad hombres</t>
  </si>
  <si>
    <t>Subserie documental que evidencian el actuar del establecimiento carcelario y es el reflejo del procedimiento administrativo en cumplimiento de la misionalidad de la entidad, estos documentos son importantes por su utilidad referencial para la toma de decisiones, la planificación y la justificación de recursos para mejorar y brindar un servicio de seguridad, que queda reflejado en cada libro de control</t>
  </si>
  <si>
    <t>AI0104</t>
  </si>
  <si>
    <t>F-CVS-672</t>
  </si>
  <si>
    <t>Orden de Servicio</t>
  </si>
  <si>
    <t>Documento para la asignacion de servicios para el personal uniformado del cuerpo de custoia y vigilancia.</t>
  </si>
  <si>
    <t>Ley 1712 de 2014 art. 18 numeral A</t>
  </si>
  <si>
    <t>AI0105</t>
  </si>
  <si>
    <t>Estratégico</t>
  </si>
  <si>
    <t>Direccionamiento Sectorial e Institucional</t>
  </si>
  <si>
    <t>PD-DS-4</t>
  </si>
  <si>
    <t xml:space="preserve">Plan Institucional de Gestión Ambiental PL-DS-8 </t>
  </si>
  <si>
    <t>Documento de planeación, el cual permite identificar y desarrollar
programas con el fin de minimizar los impactos generados por las actividades organizacionales (administrativas y operativas)</t>
  </si>
  <si>
    <t xml:space="preserve">Planes Institucionales de Gestión Ambiental -PIGA-		</t>
  </si>
  <si>
    <t xml:space="preserve">Información de la gestión de los diferentes planes que materializan la gestión ambiental de la entidad </t>
  </si>
  <si>
    <t>Oficina Asesora de Planeación</t>
  </si>
  <si>
    <t>https://scj.gov.co/es/transparencia/planeacion/pol%C3%ADticas-lineamientos-y-manuales/plan-institucional-gesti%C3%B3n-ambiental-0</t>
  </si>
  <si>
    <t>AI0106</t>
  </si>
  <si>
    <t>PD-DS-07_x000D_</t>
  </si>
  <si>
    <t xml:space="preserve">Documentos del Sistema de Gestión de Calidad </t>
  </si>
  <si>
    <t>Caracterizaciones de proceso, procedimientos, instructivos, manuales, políticas, guías, reglamentos, programas, metodologías, protocolos, políticas, planes, formatos</t>
  </si>
  <si>
    <t xml:space="preserve">INSTRUMENTOS DEL MODELO INTEGRADO DE PLANEACIÓN Y GESTIÓN 		</t>
  </si>
  <si>
    <t>Resultado de la implementación del Modelo Integrado de Planeación y Gestión</t>
  </si>
  <si>
    <t>https://scj.gov.co/es/transparencia/informacion-entidad/procedimientos</t>
  </si>
  <si>
    <t>AI0107</t>
  </si>
  <si>
    <t>PD-DS-6</t>
  </si>
  <si>
    <t>F-DS-594</t>
  </si>
  <si>
    <t xml:space="preserve">Informe Consolidado de Auditoría Interna </t>
  </si>
  <si>
    <t>Documento con los resultados de la auditoría a los procesos del sistema de gestión de Calidad</t>
  </si>
  <si>
    <t>https://scjgovcol.sharepoint.com/:f:/s/110-OAP/EkvsCsVdRmdHnmLszIPh3JEBJtXz_P1IW0lb5i2H1ikP7g?e=m4Ge32</t>
  </si>
  <si>
    <t>AI0108</t>
  </si>
  <si>
    <t>PD-DS-10</t>
  </si>
  <si>
    <t>Estrategia de
Rendición de
Cuentas</t>
  </si>
  <si>
    <t xml:space="preserve">Documento con las directrices para la ejecución de las actividades de rendición de cuentas para la vigencia </t>
  </si>
  <si>
    <t>https://scj.gov.co/sites/default/files/planeacion/ESTRATEGIA_DE_RENDICION_DE_CUENTAS_2022_.pdf</t>
  </si>
  <si>
    <t>AI0109</t>
  </si>
  <si>
    <t>Plan Anticorrupción y de Atención al Ciudadano - PAAC</t>
  </si>
  <si>
    <t xml:space="preserve">Matriz con las acciones anuales de cada componente que conforman el Plan Anticorrupción y de Atención al ciudadano </t>
  </si>
  <si>
    <t xml:space="preserve">PLANES	</t>
  </si>
  <si>
    <t xml:space="preserve">Planes  Anticorrupción y Atención al Ciudadano </t>
  </si>
  <si>
    <t xml:space="preserve">Acciones del Plan Anticorrupción y de atención al ciudadano junto con su seguimiento </t>
  </si>
  <si>
    <t>https://scj.gov.co/es/transparencia/planeacion-presupuesto-ingresos/plan-accion</t>
  </si>
  <si>
    <t>AI0110</t>
  </si>
  <si>
    <t>Plan de Participación
Ciudadana</t>
  </si>
  <si>
    <t xml:space="preserve">Documento con los mecanismos de participación ciudadana de la entidad </t>
  </si>
  <si>
    <t>AI0111</t>
  </si>
  <si>
    <t>PD-DS-13</t>
  </si>
  <si>
    <t>Plan Integral de Seguridad, convivencia Ciudadana Y Justicia - PISCCJ</t>
  </si>
  <si>
    <t xml:space="preserve">Documento con las estrategias de mediano plazo en materia de seguridad, convivencia y justicia para Bogotá </t>
  </si>
  <si>
    <t>Despacho del Secretario</t>
  </si>
  <si>
    <t>AI0112</t>
  </si>
  <si>
    <t>PD-DS-9</t>
  </si>
  <si>
    <t>F-DS-524</t>
  </si>
  <si>
    <t xml:space="preserve">Plan Operativo Anual </t>
  </si>
  <si>
    <t xml:space="preserve">Matriz con el plan de acción anual  por dependencia y su seguimiento </t>
  </si>
  <si>
    <t>AI0113</t>
  </si>
  <si>
    <t>Plan Estratégico Institucional PL-DS-1_x000D_</t>
  </si>
  <si>
    <t xml:space="preserve">Documento con los objetivos y estrategias de mediano plazo e la Entidad </t>
  </si>
  <si>
    <t xml:space="preserve">Planes Estratégicos Institucionales		</t>
  </si>
  <si>
    <t>Información de la misión, visión, líneas estratégicas y programas de la entidad</t>
  </si>
  <si>
    <t>AI0114</t>
  </si>
  <si>
    <t>PD-DS-14</t>
  </si>
  <si>
    <t xml:space="preserve">Proyecto de inversión </t>
  </si>
  <si>
    <t>Información del proyecto de inversión desde la identificación de problemas hasta la programación de metas y presupuesto, aprobación, registro, modificaciones y plan de acción.</t>
  </si>
  <si>
    <t xml:space="preserve">PROYECTOS 		</t>
  </si>
  <si>
    <t>Proyectos de Inversión</t>
  </si>
  <si>
    <t xml:space="preserve">Ciclo de la gestión de los proyectos de inversión, hasta su seguimiento. </t>
  </si>
  <si>
    <t>https://scj.gov.co/es/transparencia/planeacion-presupuesto-ingresos/proyectos-inversion</t>
  </si>
  <si>
    <t>AI0115</t>
  </si>
  <si>
    <t>PD-DS-8</t>
  </si>
  <si>
    <t xml:space="preserve">Plan de Acción política pública </t>
  </si>
  <si>
    <t xml:space="preserve">Matriz con los objetivos, productos y acciones de la política pública </t>
  </si>
  <si>
    <t>https://scjgovcol.sharepoint.com/:f:/r/sites/REPORTESAOAP/Documentos%20compartidos/Reporte%20de%20Pol%C3%ADticas%20P%C3%BAblicas?csf=1&amp;web=1&amp;e=3EoEeO</t>
  </si>
  <si>
    <t>AI0116</t>
  </si>
  <si>
    <t>Gestión Humana</t>
  </si>
  <si>
    <t>PD-DS-5</t>
  </si>
  <si>
    <t>Criterios de  elegibilidad y viabilidad de inversión Local</t>
  </si>
  <si>
    <t>Documento con los lineamientos de inversión en seguridad, convivencia y justicia, para los fondo de desarrollo local</t>
  </si>
  <si>
    <t>https://scj.gov.co/es/transparencia/normativa/politicas</t>
  </si>
  <si>
    <t>AI0117</t>
  </si>
  <si>
    <t xml:space="preserve">Actas de comité Institucional de Gestión y Desempeño </t>
  </si>
  <si>
    <t xml:space="preserve">Documento de registro de toma de decisiones del comité Institucional de Gestión y Desempeño </t>
  </si>
  <si>
    <t xml:space="preserve">ACTAS  </t>
  </si>
  <si>
    <t xml:space="preserve">Actas del Comité Institucional de Gestión y el Desempeño (MIPG)   </t>
  </si>
  <si>
    <t xml:space="preserve">registros de las decisiones y  sesioness del comité institucional de gestión y desempeño. </t>
  </si>
  <si>
    <t>AI0118</t>
  </si>
  <si>
    <t>F-DS-735</t>
  </si>
  <si>
    <t>Plan de Acción Anual de MIPG</t>
  </si>
  <si>
    <t xml:space="preserve">Matriz con las acciones anuales relacionadas a la implementación de las políticas de gestión de MIPG </t>
  </si>
  <si>
    <t>AI0119</t>
  </si>
  <si>
    <t>Fortalecimiento de Capacidades Operativas</t>
  </si>
  <si>
    <t>Base de Datos de Contratación (BDCON)</t>
  </si>
  <si>
    <t>Reporte que contiene la información relevante de todos los contratos que se realizan por parte de la Subsecretaría de Inversiones durante cada vigencia en la entidad.</t>
  </si>
  <si>
    <t>Dirección de Operaciones para el Fortalecimiento</t>
  </si>
  <si>
    <t>Base de datos en Access</t>
  </si>
  <si>
    <t>AI0120</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</si>
  <si>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</si>
  <si>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</si>
  <si>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Contratos </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</si>
  <si>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</si>
  <si>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https://scjgovcol.sharepoint.com/:f:/r/sites/420-DOF/TRD/TRD/012-Contratos?csf=1&amp;web=1&amp;e=4byowX</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</si>
  <si>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t>
  </si>
  <si>
    <t>Identificación de la excepción que, dentro de las previstas en los artículos 18 y 19 de la Ley 1712 de 2014, cobija la calificación de información reservada o clasificada.
a) La Defensa y la seguridad Nacional.
B) La Seguridad publica.
DECRETO 1082/2015 Artículo 2.2.1.2.1.4.6. Contratación de Bienes y Servicios en el Sector Defensa, la Dirección Nacional de Inteligencia y la Unidad Nacional de Protección que necesiten reserva para su adquisición. Las Entidades Estatales no están obligadas a publicar los Documentos del Proceso para adquirir bienes y servicios en el Sector Defensa, la Dirección Nacional de Inteligencia y la Unidad Nacional de Protección que requieren reserva. En estos procesos de contratación la adquisición debe hacerse en condiciones de mercado sin que sea necesario recibir varias ofertas.
De acuerdo con lo anterior la exepción sera parcial para  los contratos que involucren temas de Seguridad Nacional</t>
  </si>
  <si>
    <t>AI0121</t>
  </si>
  <si>
    <t>PD-FD-08</t>
  </si>
  <si>
    <t>F-FD-755</t>
  </si>
  <si>
    <t xml:space="preserve">Control y Registro de Prestamos Documentales </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</si>
  <si>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</si>
  <si>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https://scjgovcol.sharepoint.com/:x:/r/sites/DirecciondeOperaciones/Documentos%20compartidos/Gestion%20documental%20DOF/Control%20de%20Prestamos%202022.xlsx?d=wa73fea1572ff40ab8c078c1bb78d42ef&amp;csf=1&amp;web=1&amp;e=qL2gNX</t>
  </si>
  <si>
    <t>AI0122</t>
  </si>
  <si>
    <t xml:space="preserve">Expedientes de Procesos Declarados Desiertos o no Adjudicados </t>
  </si>
  <si>
    <t>Contiene la información detallada de los procesos precontractuales realizados de acuerdo a la normatividad, Estos no que no llegaron a una suscripción o en el proceso de selección no se cumplio con lo solicitado y se declaro desierto el mismo.</t>
  </si>
  <si>
    <t xml:space="preserve">Procesos Contractuales Declarados Desiertos o no Adjudicados </t>
  </si>
  <si>
    <t xml:space="preserve">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 </t>
  </si>
  <si>
    <t>https://scjgovcol.sharepoint.com/:f:/r/sites/420-DOF/TRD/TRD/028-ProcesosContractualesDeclaradosDesiertosNoAdjudicados?csf=1&amp;web=1&amp;e=mi5Rgm</t>
  </si>
  <si>
    <t>AI0123</t>
  </si>
  <si>
    <t>Gestión Financiera</t>
  </si>
  <si>
    <t>F-GF-882</t>
  </si>
  <si>
    <t xml:space="preserve">F-GF-882 </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</si>
  <si>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</si>
  <si>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</si>
  <si>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Control ordenes de pago</t>
  </si>
  <si>
    <t>Dirección Financiera</t>
  </si>
  <si>
    <t>https://portalmipg.scj.gov.co/index.php?la=1&amp;li=0&amp;op=2&amp;sop=2.4.2&amp;id_doc=1292&amp;version=2&amp;back=1</t>
  </si>
  <si>
    <t>Ley 1712 de 2014, art 18, numeral A</t>
  </si>
  <si>
    <t>AI0124</t>
  </si>
  <si>
    <t>Orden de pago</t>
  </si>
  <si>
    <t>Contiene información referente al período de pago, el valor a pagar y los respectivos descuentos de los proveedores y contratistas de la entidad.</t>
  </si>
  <si>
    <t>Ordenes de pago</t>
  </si>
  <si>
    <t>ttps://scjgovcol.sharepoint.com/sites/DIRECCIONFINANCIERA/Documentos%20compartidos/Forms/AllItems.aspx?id=%2Fsites%2FDIRECCIONFINANCIERA%2FDocumentos%20compartidos%2FPAGOS%202022&amp;viewid=613a76c6-7053-4ca8-a287-36201ca04c36</t>
  </si>
  <si>
    <t>AI0125</t>
  </si>
  <si>
    <t>Actas del comité técnico de sostenibilidad contable</t>
  </si>
  <si>
    <t>Actas que contienen información de las decisiones tomadas por los miembros del comité técnico de sostenibilidad contable</t>
  </si>
  <si>
    <t>Actas de comité tecnico  sostenibilidad contable.</t>
  </si>
  <si>
    <t xml:space="preserve">Actas de reunión en la cual se realiza el comité de sostenibilidad contable para la toma de decisiones. </t>
  </si>
  <si>
    <t>https://scjgovcol.sharepoint.com/sites/DIRECCIONFINANCIERA/Documentos%20compartidos/Forms/AllItems.aspx?newTargetListUrl=%2Fsites%2FDIRECCIONFINANCIERA%2FDocumentos%20compartidos&amp;viewpath=%2Fsites%2FDIRECCIONFINANCIERA%2FDocumentos%20compartidos%2FForms%2FAllItems%2Easpx&amp;id=%2Fsites%2FDIRECCIONFINANCIERA%2FDocumentos%20compartidos%2FCOMITE%20TECNICO%20DE%20SOSTENIBILIDAD%20CONTABLE&amp;viewid=613a76c6%2D7053%2D4ca8%2Da287%2D36201ca04c36</t>
  </si>
  <si>
    <t>AI0126</t>
  </si>
  <si>
    <t>Actas del comité de cartera</t>
  </si>
  <si>
    <t>Actas que contienen información de las decisiones tomadas por los miembros del comité de cartera</t>
  </si>
  <si>
    <t xml:space="preserve">Actas de reunión en la cual se hace la depuracion de cartera  para la toma de decisiones. </t>
  </si>
  <si>
    <t>https://scjgovcol.sharepoint.com/sites/DIRECCIONFINANCIERA/Documentos%20compartidos/Forms/AllItems.aspx?newTargetListUrl=%2Fsites%2FDIRECCIONFINANCIERA%2FDocumentos%20compartidos&amp;viewpath=%2Fsites%2FDIRECCIONFINANCIERA%2FDocumentos%20compartidos%2FForms%2FAllItems%2Easpx&amp;id=%2Fsites%2FDIRECCIONFINANCIERA%2FDocumentos%20compartidos%2FCOMIT%C3%89%20DE%20CARTERA&amp;viewid=613a76c6%2D7053%2D4ca8%2Da287%2D36201ca04c36</t>
  </si>
  <si>
    <t>AI0127</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</si>
  <si>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</si>
  <si>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</si>
  <si>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</si>
  <si>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</si>
  <si>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https://scjgovcol.sharepoint.com/sites/DIRECCIONFINANCIERA/Documentos%20compartidos/Forms/AllItems.aspx?id=%2Fsites%2FDIRECCIONFINANCIERA%2FDocumentos%20compartidos%2FCONTABILIDAD%202022&amp;viewid=613a76c6%2D7053%2D4ca8%2Da287%2D36201ca04c36</t>
  </si>
  <si>
    <t>AI0128</t>
  </si>
  <si>
    <t>Conciliaciones Contables</t>
  </si>
  <si>
    <t>Documento que contiene transacciones financieras que se realizan entre diferentes entes públicos por conceptos asociados con activos, pasivos, patrimonio, ingresos, gastos o costos</t>
  </si>
  <si>
    <t>Conciliaciones Contables de las operaciones registradas periodicamente.</t>
  </si>
  <si>
    <t>AI0129</t>
  </si>
  <si>
    <t>Estados Financieros</t>
  </si>
  <si>
    <t xml:space="preserve">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 </t>
  </si>
  <si>
    <t xml:space="preserve">Informes </t>
  </si>
  <si>
    <t>Informes de Estados Contables</t>
  </si>
  <si>
    <t>Estados Financieros reportados periodicamente.</t>
  </si>
  <si>
    <t>www.scj.gov.co</t>
  </si>
  <si>
    <t>AI0130</t>
  </si>
  <si>
    <t>Libros auxiliades</t>
  </si>
  <si>
    <t>Contiene información contable</t>
  </si>
  <si>
    <t>Libros de contabilidad</t>
  </si>
  <si>
    <t>Libros auxiliares</t>
  </si>
  <si>
    <t>Libros auxiliares con informacion de las operaciones registradas.</t>
  </si>
  <si>
    <t>AI0131</t>
  </si>
  <si>
    <t>Informes a entes de control</t>
  </si>
  <si>
    <t>Contiene información de entrega a entes de control</t>
  </si>
  <si>
    <t>Informes a entes de control externos</t>
  </si>
  <si>
    <t>no</t>
  </si>
  <si>
    <t>AI0132</t>
  </si>
  <si>
    <t>Boletin de deudores morosos</t>
  </si>
  <si>
    <t>Informe de Estados Contables</t>
  </si>
  <si>
    <t>Certificado de reporte Boletin de deudores morosos</t>
  </si>
  <si>
    <t>AI0133</t>
  </si>
  <si>
    <t>Informes de Ejecución presupuestal</t>
  </si>
  <si>
    <t>Contiene ejecución del presupuesto</t>
  </si>
  <si>
    <t>AI0134</t>
  </si>
  <si>
    <t>Anteproyecto de Presupuesto</t>
  </si>
  <si>
    <t>Contiene la distribución del presupuesto de inversión a nivel de rubro, concepto de gasto y fuente.  Adicionalmente tiene la relación de planta de personal y gastos de funcionamiento, el cual es enviado a la Secretaría de Hacienda Distrital.</t>
  </si>
  <si>
    <t>Anteproyectos de presupuesto</t>
  </si>
  <si>
    <t>Anteproyecto de presupuesto</t>
  </si>
  <si>
    <t>Consolidacion de informes de ejecucion presupuestal</t>
  </si>
  <si>
    <t>AI0135</t>
  </si>
  <si>
    <t>Constitución de Reservas Presupuestales</t>
  </si>
  <si>
    <t>Contiene la relación de las reservas presupuestales al 31 de diciembre de cada vigencia, firmado por el ordenador del gasto de la entidad y el responsable de presupuesto.</t>
  </si>
  <si>
    <t>Informes de Cierres Presupuestales</t>
  </si>
  <si>
    <t>Informes de reservas presupuestales para cada vigencia</t>
  </si>
  <si>
    <t>AI0136</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</si>
  <si>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</si>
  <si>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</si>
  <si>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Informes de Cierre Presupuestal</t>
  </si>
  <si>
    <t>Actas que contienen informacion de las reservas convertidas en pasivos exigibles</t>
  </si>
  <si>
    <t>AI0137</t>
  </si>
  <si>
    <t>Informe de Constitución de Reserva</t>
  </si>
  <si>
    <t>Contienen la justificación de la constitución de las reservas presuspuestales. Se realiza dentro de los dos (2) primeros días hábiles del mes de enero.</t>
  </si>
  <si>
    <t>Justificación de la constitución de las reservas presuspuestales</t>
  </si>
  <si>
    <t>AI0138</t>
  </si>
  <si>
    <t>Informe de Cuentas por Pagar</t>
  </si>
  <si>
    <t>Es el informe que se genera a 31 de diciembre de cada vigencia en el que se dan las órdenes de pagos que quedaron presupuestalmente pagas pero que no fueron giradas por la tesorería, es firmado por el ordenador del pago, el contador y el responsable del presupuesto.</t>
  </si>
  <si>
    <t>Informe de cuentas por pagar, registradas durante la vigencia y pendientes de giro</t>
  </si>
  <si>
    <t>AI0139</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</si>
  <si>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</si>
  <si>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</si>
  <si>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</si>
  <si>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Informe control administrativo a los pasivos exigibles</t>
  </si>
  <si>
    <t>AI0140</t>
  </si>
  <si>
    <t>Acta Depuración de Pasivos</t>
  </si>
  <si>
    <t>Contiene toda la información presupuestal del pasivo exigible que se depuró, de acuerdo con lo ordenado por los actos administrativos correspondientes</t>
  </si>
  <si>
    <t>Informe de Ejecución Presupuestal</t>
  </si>
  <si>
    <t>Acta Depuración de Pasivos Exigibles</t>
  </si>
  <si>
    <t>Información presupuestal del pasivo exigible</t>
  </si>
  <si>
    <t>AI0141</t>
  </si>
  <si>
    <t>Carpeta de CDP</t>
  </si>
  <si>
    <t>Contiene las solicitudes de CDP con sus respectivos soportes tales como: memorando de solicitud, solicitud firmada por el ordenador del gasto y la Oficina Asesora de Planeación cuando es gasto de inversión.  La cual se encuentra organizada por consecutivo y por unidad ejecutora.</t>
  </si>
  <si>
    <t>Certificado de Disponibilidad Presupuestal</t>
  </si>
  <si>
    <t>solicitudes de CDP con sus respectivos soportes</t>
  </si>
  <si>
    <t>AI0142</t>
  </si>
  <si>
    <t>Carpeta de Registros presupuestales</t>
  </si>
  <si>
    <t>Contiene las solicitudes de registros presupuestales con sus respectivos soportes tales como: memorando de solicitud, copia de minuta del contrato, la solicitud firmada por las Oficina Jurídica.  Se encuentra organizada por consecutivo de CRP - Certificado de Resgistro Presupuestal y por unidad ejecutora</t>
  </si>
  <si>
    <t>AI0143</t>
  </si>
  <si>
    <t>Informes Oficiales de Presupuesto</t>
  </si>
  <si>
    <t>Contiene el resumen de la ejecución presupuestlal de la Secretaría Distrital de Seguridad de Convivencia y Justicia, el cual es firmado por el ordenador del gasto de la Entidad y el responsable del presupuesto. Incluye Ejecución de Vigencia UE01 y UE02 y Ejecución de Reservas Presupuestales UE01 y UE02.</t>
  </si>
  <si>
    <t>Ejecucion Vigencia</t>
  </si>
  <si>
    <t>Informes de ejecucion prespuestal durante la vigencia de las unidades ejecutoras 01 y 02</t>
  </si>
  <si>
    <t>AI0144</t>
  </si>
  <si>
    <t>Anulaciones de CDP y CRP</t>
  </si>
  <si>
    <t>Informe Mensual que produce el sistema BOGDATA que contiene la información presupuestal de las anulaciones realizadas en el mes correspondiente.</t>
  </si>
  <si>
    <t>Informe Mensual de las anulaciones</t>
  </si>
  <si>
    <t>AI0145</t>
  </si>
  <si>
    <t>Modificaciones Presupuestales</t>
  </si>
  <si>
    <t>Informe Mensual producido por el sistema BOGDATA que contiene las Modificaciones: entre rubros, de fuentes, adiciones y redeuccciones presupuestales, traslados entre conceptos, traslados y cambios de fuente; ejecutadas en el mes</t>
  </si>
  <si>
    <t>Informe Mensual de las modificaciones</t>
  </si>
  <si>
    <t>AI0146</t>
  </si>
  <si>
    <t>Actas de Cancelación y Anulación de Reservas</t>
  </si>
  <si>
    <t>Informe presupuestal de CRPS que se Anulan mensualmente</t>
  </si>
  <si>
    <t>Informe presupuestal de CRPS que se Anulan</t>
  </si>
  <si>
    <t>AI0147</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</si>
  <si>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</si>
  <si>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</si>
  <si>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NOMINA</t>
  </si>
  <si>
    <t>La serie refleja los documentos asociados a nomina, para el caso particular del activo, las planillas de aportes al sistema de seguridad social integral</t>
  </si>
  <si>
    <t>Dirección de Gestión Humana.</t>
  </si>
  <si>
    <t>El derecho de toda persona a la vida, la salud o la seguridad;</t>
  </si>
  <si>
    <t xml:space="preserve"> Ley 1712 de 2014 Articulo 18 numeral B</t>
  </si>
  <si>
    <t xml:space="preserve"> Ley 1712 de 2014</t>
  </si>
  <si>
    <t>AI0148</t>
  </si>
  <si>
    <t>Estudios  para encargos</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</si>
  <si>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</si>
  <si>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PROVISIÓN DE PERSONAL</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</si>
  <si>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</si>
  <si>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AI0149</t>
  </si>
  <si>
    <t>HISTORIAS LABORALES</t>
  </si>
  <si>
    <t>Entiéndase como Historia Laboral, una serie documental de acceso reservado custodiada por parte de la Dirección de Gestión Humana, en donde se conservan todos los documentos de carácter administrativo relacionados con el vínculo laboral que se establece entre el servidor público y la Secretaría, la cual contiene información personal o reservada que forma parte del sistema único de información de personal al servicio del Estado. El manejo de esta información debe ser conforme a la ley y los derechos fundamentales.
La Circular 004 de 2003 menciona los documentos mínimos que cada expediente de Historia Laboral debe contener, así como aquellos definidos en la Tabla de Retención Documental vigente, respondiendo a la forma de vinculación laboral. Así las cosas, contiene todos los documentos que den cuenta de una situación administrativa del servidor deben ser conservados en la historia laboral, ya que permiten proteger los derechos y deberes tanto este como de la entidad y, además, constituyen pruebas si alguna situación así lo requiere.</t>
  </si>
  <si>
    <t>Contiene los documentos que conforman la historia laboral de los servidores y ex servidores públicos de la Secretaría Distrital de Seguridad, Convivencia y Justicia, en concordancia con lo descrito en la Tabla de Retención Documental aprobada, cuya fecha de vigencia corresponde al 13 de junio de 2019.</t>
  </si>
  <si>
    <t xml:space="preserve"> Ley 1712 de 2014 Articulo 19 numeral E</t>
  </si>
  <si>
    <t>15 Años</t>
  </si>
  <si>
    <t>AI0150</t>
  </si>
  <si>
    <t>Informes de seguimiento a incapacidades médicas</t>
  </si>
  <si>
    <t>Contiene el informe de seguimiento y control de recobro de incapacidades que se realiza de manera mensual, soportado en los libros de incapacidades por vigencia</t>
  </si>
  <si>
    <t xml:space="preserve">Esta subserie compila todos los documentos que se generan al seguimiento de las incapacidades médicas, la vigencia de estos documentos, solo es administrativa y no posee valores para la investigación. Su tiempo de retención en el archivo de gestión, iniciará a partir del cierre del trámite. </t>
  </si>
  <si>
    <t xml:space="preserve"> Ley 1712 de 2014 Articulo 18 numeral A</t>
  </si>
  <si>
    <t>AI0151</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</si>
  <si>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</si>
  <si>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</si>
  <si>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Este categoria de información contiene información asociada a los servidores y ex servidores públicos de la Secretaria (Datos personales,empleo, dependencia, siutación administrativa y otros).</t>
  </si>
  <si>
    <t>Articulo 18 de la Ley 1712 de 2014</t>
  </si>
  <si>
    <t>AI0152</t>
  </si>
  <si>
    <t>Base de datos de permisos y ausencias</t>
  </si>
  <si>
    <t>Contiene la relación de las ausencias justficadas de los servidores de la Secretaría de todos los niveles (directivos, aesores, profesionales, técnicos y asistenciales)</t>
  </si>
  <si>
    <t>Esta categoria contiene la información relacionada con  ausencias justificadas acorde con el Formato Único de Novedades</t>
  </si>
  <si>
    <t>AI0153</t>
  </si>
  <si>
    <t>Archivos mensuales con la relación de las horas extras</t>
  </si>
  <si>
    <t>Archivos mensuales de control para el manejo de las horas extras de los servidores publicos de la Carcel Distrital, CER, C4 y Administrativos de la entidad</t>
  </si>
  <si>
    <t>Esta categoria contiene la información de los archivos requeridos para el control del manejo de horas extras</t>
  </si>
  <si>
    <t>AI0154</t>
  </si>
  <si>
    <t>Base de ausentismo laboral no justificado</t>
  </si>
  <si>
    <t>Contiene la información de autensismo no justificados de los servidores públicos de la SDSCJ</t>
  </si>
  <si>
    <t>Esta categoria contiene la información de los ausentismos no justificados</t>
  </si>
  <si>
    <t>041/01/2020</t>
  </si>
  <si>
    <t>AI0155</t>
  </si>
  <si>
    <t>Base de accidentes de trabajo</t>
  </si>
  <si>
    <t>Contiene la información de los trabjadores accidentados durante la vigencia</t>
  </si>
  <si>
    <t>Esta categoria contiene la información de los trabajadores accidentados en la vigencia.</t>
  </si>
  <si>
    <t>AI0156</t>
  </si>
  <si>
    <t>Directorio de Servidores Públicos</t>
  </si>
  <si>
    <t xml:space="preserve">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 </t>
  </si>
  <si>
    <t>Esta categoria contiene información basica sobre los servidores públicos, en cumplimiento de la Ley de Trasparencia y Acceso a la Información Pública</t>
  </si>
  <si>
    <t>AI0157</t>
  </si>
  <si>
    <t>Base de registro de actividades de capacitación, bienestar y SST</t>
  </si>
  <si>
    <t>Contiene información sobre las actividades de capacitación que se han ejecutado en el período.</t>
  </si>
  <si>
    <t>Esta categoria contiene información sobre las actividades de capacitación que se ejecutan</t>
  </si>
  <si>
    <t>AI0158</t>
  </si>
  <si>
    <t>Archivo de Caracterización</t>
  </si>
  <si>
    <t>Contiene información de los servidores de la secretaria: nombre, identificación, depedencia, profesión, cargo, información grupo familiar, afiliaciones a seguridad social, fecha de nacimiento, telefono de contacto, en caso de emergencia a quien avisar, entre otros.</t>
  </si>
  <si>
    <t>Esta categoria contiene información basica sobre los servidores públicos</t>
  </si>
  <si>
    <t>AI0159</t>
  </si>
  <si>
    <t>Financiación educativa</t>
  </si>
  <si>
    <t>Contiene información relacionada con los procesos de financiación educativa de los servidores públicos de la SSCJ</t>
  </si>
  <si>
    <t>Esta categoria contiene información relacionada con los procesos de financiación educativa de los servidores públicos de la SSCJ</t>
  </si>
  <si>
    <t>AI0160</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</si>
  <si>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</si>
  <si>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</si>
  <si>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</si>
  <si>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</si>
  <si>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AI0161</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</si>
  <si>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</si>
  <si>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</si>
  <si>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</si>
  <si>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AI0162</t>
  </si>
  <si>
    <t>Gestión Jurídica y Contractual</t>
  </si>
  <si>
    <t xml:space="preserve">PD-JC-8 </t>
  </si>
  <si>
    <t>Acciones de tutela</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</si>
  <si>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</si>
  <si>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</si>
  <si>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</si>
  <si>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Dirección Jurídica y Contractual</t>
  </si>
  <si>
    <t>EXPEDIENTES TUTELAS 2022</t>
  </si>
  <si>
    <t>AI0163</t>
  </si>
  <si>
    <t>Actas de comité de contratación</t>
  </si>
  <si>
    <t xml:space="preserve">Son los expedientes que albergan en orden cronológico las actas de los comités de contratación.  </t>
  </si>
  <si>
    <t>Refleja las recomendaciones y decisiones de esta instancia consultiva en materia de contratación.</t>
  </si>
  <si>
    <t>COMITÉ DE CONTRATACIÓN</t>
  </si>
  <si>
    <t>AI0164</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</si>
  <si>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</si>
  <si>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</si>
  <si>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Contienen la evidencia de las decisiones y conciliaciones realizadas en cumplimiento a la función de esta dependencia.</t>
  </si>
  <si>
    <t>Actas Comité Conciliación</t>
  </si>
  <si>
    <t>AI0165</t>
  </si>
  <si>
    <t xml:space="preserve">Conceptos jurídicos </t>
  </si>
  <si>
    <t>Documentos contentivos de los pronunciamientos de carácter jurídico por parte de la Dirección Jurídica y Contractual, en los cuales se resuelven las consultas sobre las normas, proyectos o aspectos jurídicos que afecten o estén relacionadas con cada una de las funciones y competencias asignadas a la Secretaría Distrital de Seguridad, Convivencia y Justicia.</t>
  </si>
  <si>
    <t>Comprende un pronunciamiento que como tal no tiene carácter vinculante, ni compromete su responsabilidad en la medida en que el concepto no obliga pero sí ilustra u orienta sobre la consulta que se le realiza.</t>
  </si>
  <si>
    <t>ConceptosJuridicos</t>
  </si>
  <si>
    <t>AI0166</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</si>
  <si>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</si>
  <si>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</si>
  <si>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</si>
  <si>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CONCILIACIONES PREJUDICIALES 530.10</t>
  </si>
  <si>
    <t>AI0167</t>
  </si>
  <si>
    <t>PD-JC-1, PD-JC-13, PD-JC-15, PD-JC-16, PD-JC-2, PD-JC-3, PD-JC-4, PD-JC-5, PD-JC-6</t>
  </si>
  <si>
    <t>Contratos y convenios</t>
  </si>
  <si>
    <t>Expediente contractual que contiene toda la información referente a la contratación en todas sus fases (Precontractual, contractual, poscontractual)</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</si>
  <si>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Interadministrativo y Convenios Marco.</t>
  </si>
  <si>
    <t>CONTRATACIÓN</t>
  </si>
  <si>
    <t>AI0168</t>
  </si>
  <si>
    <t>Procesos contractuales declarados desiertos o no adjudicados</t>
  </si>
  <si>
    <t>Expediente que contiene información de la fase precontractual y la resolución de declaratoria de desierto o no adjudicación</t>
  </si>
  <si>
    <t xml:space="preserve">Evidencia que dentro del proceso precontractual comprende la constancia de no presentación de propuestas o los informes que dan cuenta que las que se presentaron ninguna fue habilitada. </t>
  </si>
  <si>
    <t>AI0169</t>
  </si>
  <si>
    <t>PD-JC-22, PD-JC-23</t>
  </si>
  <si>
    <t xml:space="preserve">Procesos judiciales </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</si>
  <si>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</si>
  <si>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judiciales</t>
  </si>
  <si>
    <t>Procesos contencioso administrativos, procesos penales, procesos civiles, procesos ejecutivos, procesos laborales.</t>
  </si>
  <si>
    <t xml:space="preserve">Procesos de carácter judicial que se originan en la legislación aplicable para cada una de las jurisdicciones existentes: contencioso administrativos, penales, civiles, ejecutivos y laborales. </t>
  </si>
  <si>
    <t>PROCESOS JUDICIALES - 530.35</t>
  </si>
  <si>
    <t>AI0170</t>
  </si>
  <si>
    <t>Base de datos de información contractual</t>
  </si>
  <si>
    <t>Archivo en Excel que contiene toda la información contractual de cada expediente que lleva la Dirección Jurídica y Contractual de la SDSCJ</t>
  </si>
  <si>
    <t>BASES CONTRATACIÓN</t>
  </si>
  <si>
    <t>AI0171</t>
  </si>
  <si>
    <t xml:space="preserve">Orden escrita dictada por el/la director/a jurídica/o y contractual de carácter general, obligatorio y permanente, y se refiere al ámbito de competencia de la SDSCJ </t>
  </si>
  <si>
    <t>RESOLUCIONES 2021 RESOLUCIONES 2022</t>
  </si>
  <si>
    <t>AI0172</t>
  </si>
  <si>
    <t>Gestión de Comunicaciones</t>
  </si>
  <si>
    <t>Pieza de comunicación externa - Comunicado de prensa</t>
  </si>
  <si>
    <t>Son textos informativos que hablan de los avances de la política distrital de seguridad o decisiones que afectan a la opiniónn pública en temas de seguridad, convivencia y justicia.</t>
  </si>
  <si>
    <t>Piezas Comunicacionales</t>
  </si>
  <si>
    <t xml:space="preserve">Piezas Comunicacionales Externas  </t>
  </si>
  <si>
    <t xml:space="preserve">Los valores históricos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 </t>
  </si>
  <si>
    <t xml:space="preserve">Oficina Asesora de Comunicaciones </t>
  </si>
  <si>
    <t>AI0173</t>
  </si>
  <si>
    <t>Pieza de comunicación externa -  Mensajes en redes sociales</t>
  </si>
  <si>
    <t>Son piezas de diseño o textos informativos que hablan de los avances de la política distrital de seguridad o decisiones que afectan a la opiniónn pública en temas de seguridad, convivencia y justicia.El medio por el que es difundido son las redes sociales de la entidad.</t>
  </si>
  <si>
    <t>AI0174</t>
  </si>
  <si>
    <t>Piezas de comunicación externa -Audio</t>
  </si>
  <si>
    <t>Son archivos mp3 que contiene el audio de las declaraciones que han entregado alguno de los voceros de la SCJ ante la opinión pública en evetos o ante medios masivos de comunicación.</t>
  </si>
  <si>
    <t>AI0175</t>
  </si>
  <si>
    <t>Piezas de comunicación externa - Videos, fotografías</t>
  </si>
  <si>
    <t>Son archivos de video  y fotografía que muestran los avances de la política distrital de seguridad o decisiones que afectan a la opiniónn pública en temas de seguridad, convivencia y justicia.</t>
  </si>
  <si>
    <t>Video</t>
  </si>
  <si>
    <t>AI0176</t>
  </si>
  <si>
    <t>Piezas de comunicación interna - Mensajes internos, Boletines semanal, notas de intranet y fotos.</t>
  </si>
  <si>
    <t>Son archivos de texto o imágenes que se publican en los canales internos para manetener informada a los funcionarios y contratistas d ela entidad.</t>
  </si>
  <si>
    <t xml:space="preserve">Piezas Comunicacionales Internas  </t>
  </si>
  <si>
    <t xml:space="preserve">Los valores históricos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 </t>
  </si>
  <si>
    <t>AI0177</t>
  </si>
  <si>
    <t xml:space="preserve">Piezas de diseño gráfico - Diseño de productos de comunicación material promocional, diseño para página web, diseño para redes sociales, diseños imagen interna, diseños de imagen corporativa </t>
  </si>
  <si>
    <t>Son archivos de diseño que sirven como insumo para todos los procesos de comunicación, entiendase campañas, mensajes para todos los canales tanto internos como externos</t>
  </si>
  <si>
    <t>No aplica</t>
  </si>
  <si>
    <t>Imagen</t>
  </si>
  <si>
    <t>Piezas Comunicacionales de Diseño Gráfico</t>
  </si>
  <si>
    <t xml:space="preserve">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 </t>
  </si>
  <si>
    <t>AI0178</t>
  </si>
  <si>
    <t>Plan de Comunicación</t>
  </si>
  <si>
    <t>Los Planes de Comunicación recogen las políticas, estrategias, objetivos y acciones de comunicación que se propone realizar la entidad.</t>
  </si>
  <si>
    <t>Planes</t>
  </si>
  <si>
    <t>Planes de Comunicación</t>
  </si>
  <si>
    <t xml:space="preserve">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 </t>
  </si>
  <si>
    <t>AI0179</t>
  </si>
  <si>
    <t>Gestión de Emergencias</t>
  </si>
  <si>
    <t>Acta del  comité operativo</t>
  </si>
  <si>
    <t xml:space="preserve">Documento en el cual se plasman las decisiones tomadas en los comités de la línea 123. </t>
  </si>
  <si>
    <t xml:space="preserve">ACTAS </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</si>
  <si>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</si>
  <si>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</si>
  <si>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Oficina Centro de Comando, Control, Comunicaciones y Computo C-4.</t>
  </si>
  <si>
    <t>Ley 1712 de 2014, Art. 18 literal C</t>
  </si>
  <si>
    <t>AI0180</t>
  </si>
  <si>
    <t>Grabación de Llamada del usuario a Línea de Emergencias 123</t>
  </si>
  <si>
    <t>Recepción de llamadas entrantes realizadas  por los usuarios de la Línea de Emergencias 123 se recepcionan utilizando el guión de saludo establecido en el Manual de Operaciones de la SUR.,</t>
  </si>
  <si>
    <t>Audio</t>
  </si>
  <si>
    <t xml:space="preserve">REGISTROS  </t>
  </si>
  <si>
    <t xml:space="preserve">Registros de Atención a Llamadas de Emergencia </t>
  </si>
  <si>
    <t xml:space="preserve">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   </t>
  </si>
  <si>
    <t xml:space="preserve">Oficina  Centro de Comando, Control, comunicaciones y Computo C-4 </t>
  </si>
  <si>
    <t>Ley 1712 de 2014, Art. 19 literal E</t>
  </si>
  <si>
    <t>AI0181</t>
  </si>
  <si>
    <t>PD-GE-1. Operación de Recepción en la Sala de Recepción SUR</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</si>
  <si>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</si>
  <si>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</si>
  <si>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Oficina  Centro de Comando, Control, comunicaciones y Computo C-4</t>
  </si>
  <si>
    <t>AI0182</t>
  </si>
  <si>
    <t xml:space="preserve">PD-GE-4. Cadena de Custodia  o Elemento Material Probatorio </t>
  </si>
  <si>
    <t>Requerimiento de información interna jurídico c-4</t>
  </si>
  <si>
    <t>Soporte de requerimiento interno a quién haya sido delegado para extraer la información de la herramienta tecnológica, conforme a la solicitud.</t>
  </si>
  <si>
    <t>Registro de Solicitudes y Respuestas de Material Probatorio en Cadena de Custodia</t>
  </si>
  <si>
    <t xml:space="preserve">La subserie está compuesta por los siguientes documentos: la solicitud de elementos materiales probatorios o evidencia física por parte de una autoridad competente; el proceso  de requerimiento de información interna jurídica, que permita alcanzar niveles de efectividad para asegurar las características originales de los elementos materia de prueba o evidencias físicas desde su recolección hasta su disposición final, dentro del acuse de recibo, con el fin de satisfacer las necesidades y expectativas de la administración de justicia y  finaliza con el oficio de Negación si los documentos tienen reserva. </t>
  </si>
  <si>
    <t>Oficina  Centro de Comando, Control, comunicaciones y Computo c-9</t>
  </si>
  <si>
    <t>AI0183</t>
  </si>
  <si>
    <t>Oficio de Negación porque los documentos cuentan con reserva.</t>
  </si>
  <si>
    <t>Documento con el cual se notifica al peticionario  cuando no se realiza levantamiento de la reserva justificando la negación.</t>
  </si>
  <si>
    <t>AI0184</t>
  </si>
  <si>
    <t>Broma Acosador</t>
  </si>
  <si>
    <t>Registro de llamadas broma y acosadores catidad de llamadas por dia, mensual, trimestral, semestral, anual, con numeros de telefonos moviles</t>
  </si>
  <si>
    <t>Ley 1712 de 2014, Art. 18 literal B</t>
  </si>
  <si>
    <t>AI0185</t>
  </si>
  <si>
    <t>Archivos incidentes alto impacto</t>
  </si>
  <si>
    <t>informacion con afectacion a la ciudad en fechas importantes</t>
  </si>
  <si>
    <t>AI0186</t>
  </si>
  <si>
    <t>Hoja de respuestas de evaluacion de generalidades y servicio al ciudaddano</t>
  </si>
  <si>
    <t xml:space="preserve">Formato hoja de respuestas, evaluacion individual de persona propuesta </t>
  </si>
  <si>
    <t>AI0187</t>
  </si>
  <si>
    <t>Emerson Network Power Site Interface Card</t>
  </si>
  <si>
    <t>Monitoreo en Linea e historico de las UPS´s de operacion del NUSE y CAD</t>
  </si>
  <si>
    <t>Inglés</t>
  </si>
  <si>
    <t>AI0188</t>
  </si>
  <si>
    <t>NUSE (Número Único de Seguridad y Emergencia (Telefonía y CAD)</t>
  </si>
  <si>
    <t>Sistema que permite la Recepción de las llamadas de seguridad y emergencia.</t>
  </si>
  <si>
    <t>AI0189</t>
  </si>
  <si>
    <t>Sistema de Videovigilancia Ciudadana</t>
  </si>
  <si>
    <t>Sistema que permite el monitoreo de la ciudad en tiempo real para situación de seguridad y emergencia</t>
  </si>
  <si>
    <t xml:space="preserve">Oficina  Centro de Comando, Control, comunicaciones y Computo c-4 </t>
  </si>
  <si>
    <t>AI0190</t>
  </si>
  <si>
    <t>Sistema de Comunicaciones</t>
  </si>
  <si>
    <t>Sistemas que permite las comunicaciones entre las agencia para atención de emergencias y seguridad</t>
  </si>
  <si>
    <t>AI0191</t>
  </si>
  <si>
    <t>Gestión de Recursos Físicos y Documental</t>
  </si>
  <si>
    <t>PD-FD-2 Procedimiento Administración de Archivos</t>
  </si>
  <si>
    <t>F-FD-119</t>
  </si>
  <si>
    <t>Inventarios Documentales</t>
  </si>
  <si>
    <t>Documento que consolida los registros de los expedientes documentales, especificando el asunto, fechas extremas y unidades de conservación documental</t>
  </si>
  <si>
    <t>INSTRUMENTOS ARCHIVISTICOS</t>
  </si>
  <si>
    <t xml:space="preserve">Instrumentos de Descripción Archivística </t>
  </si>
  <si>
    <t xml:space="preserve">La subserie tiene como fin consolidar los inventarios documentales de la entidad en los cuales se registra a nivel de expediente los datos que permiten su recuperación. </t>
  </si>
  <si>
    <t>Dirección de Recursos Fisicos  y Gestión Documental</t>
  </si>
  <si>
    <t>https://scjgovcol.sharepoint.com/:f:/r/sites/540-DRFGD/TRD/TRD/021-Inventarios/02-Documentales?csf=1&amp;web=1&amp;e=WKZy8b</t>
  </si>
  <si>
    <t>AI0192</t>
  </si>
  <si>
    <t>PD-FD-11 Transferencia Documental Primaria</t>
  </si>
  <si>
    <t>F-FD-468</t>
  </si>
  <si>
    <t>Transferencias Documentales</t>
  </si>
  <si>
    <t xml:space="preserve">Documento que evidencia los expedientes, que una vez aplicado el instrumento archivistico Tabla de Retención, pasan a custodia del Archivo Central </t>
  </si>
  <si>
    <t>Actas de Transferencias Primarias</t>
  </si>
  <si>
    <t>Subserie que recopila las actas de trasnferencias las cuales evidencian las series, subseries y volumetria que es objeto de transferencia.</t>
  </si>
  <si>
    <t>https://scjgovcol.sharepoint.com/:f:/r/sites/540-DRFGD/TRD/TRD/002-Actas/004-TransferenciaPrimariaV1?csf=1&amp;web=1&amp;e=CbKnvU</t>
  </si>
  <si>
    <t>AI0193</t>
  </si>
  <si>
    <t xml:space="preserve">PD-FD-5 	Administración, Control y Seguimiento de las Comunicaciones Oficiales Recibidas </t>
  </si>
  <si>
    <t>Comunicaciones Oficiales</t>
  </si>
  <si>
    <t>Información en la cual se oficializa de manera interna o externa tramites cumpliendo las funciones de la SCJ</t>
  </si>
  <si>
    <t xml:space="preserve">CONSECUTIVOS DE COMUNICACIONES OFICIALES </t>
  </si>
  <si>
    <t xml:space="preserve">* Consecutivos de Comunicaciones Oficiales Enviadas
*Consecutivos de Comunicaciones Oficiales Internas
*Consecutivos de Comunicaciones Oficiales Recibidas </t>
  </si>
  <si>
    <t>Las subseries permiten conservar las comunicaciones oficales dadas en cumplimiento al Acuerdo 060 de 2001</t>
  </si>
  <si>
    <t>ley 1712 de 2014 art 18 Numeral A</t>
  </si>
  <si>
    <t>AI0194</t>
  </si>
  <si>
    <t>PD-FD-14 Reintegro, Bajas y Destino Final de Bienes</t>
  </si>
  <si>
    <t>Comprobante de egreso</t>
  </si>
  <si>
    <t xml:space="preserve">Contiene el registro contable  de los bienes dados de baja. </t>
  </si>
  <si>
    <t>COMPROBANTES DE ALMACEN</t>
  </si>
  <si>
    <t>Comprobantes de Egreso de bienes</t>
  </si>
  <si>
    <t xml:space="preserve">La subserie contiene la documentación que soporta y legaliza el egreso de bienes. </t>
  </si>
  <si>
    <t>Dirección de Recursos Físicos y Gestión Documental</t>
  </si>
  <si>
    <t>https://scjgovcol.sharepoint.com/sites/inventarios/Documentos%20compartidos/Forms/AllItems.aspx?id=%2Fsites%2Finventarios%2FDocumentos%20compartidos%2FMovimientos&amp;viewid=cef9ad46%2D0b17%2D4f98%2Db76c%2De7d2d2da363b</t>
  </si>
  <si>
    <t>AI0195</t>
  </si>
  <si>
    <t xml:space="preserve"> F-FD-283</t>
  </si>
  <si>
    <t>Acta de baja de bienes</t>
  </si>
  <si>
    <t xml:space="preserve">Contiene la descripción y el concepto de los  bienes dados de baja. </t>
  </si>
  <si>
    <t>AI0196</t>
  </si>
  <si>
    <t>F-FD-891</t>
  </si>
  <si>
    <t>Acta de baja de bienes intangibles</t>
  </si>
  <si>
    <t xml:space="preserve">Contiene la descripción y el concepto de los  bienes intangibles dados de baja. </t>
  </si>
  <si>
    <t>AI0197</t>
  </si>
  <si>
    <t>Comprobante de avalúo</t>
  </si>
  <si>
    <t xml:space="preserve">Relaciona el ajuste al costo de los bienes de conformidad a lo que establezca el informe de avalúo. </t>
  </si>
  <si>
    <t>AI0198</t>
  </si>
  <si>
    <t>PD-FD-7 Recepción, Entrada y Salida de Bienes</t>
  </si>
  <si>
    <t>Comprobante de ingreso de elementos</t>
  </si>
  <si>
    <t>Contiene la información de los bienes ingresados a la entidad.</t>
  </si>
  <si>
    <t>Comprobantes de ingreso de bienes</t>
  </si>
  <si>
    <t>La subserie contiene la documentación que soporta y legaliza el ingreso de  bienes para el servicio de la entidad y las agencias.</t>
  </si>
  <si>
    <t>AI0199</t>
  </si>
  <si>
    <t>F-FD-445</t>
  </si>
  <si>
    <t>Acta de valores</t>
  </si>
  <si>
    <t>Detalla las caracteristicas y el costo de los bienes ingresados a la entidad.</t>
  </si>
  <si>
    <t>AI0200</t>
  </si>
  <si>
    <t>F-FD-120</t>
  </si>
  <si>
    <t xml:space="preserve">Nota de Ajuste  </t>
  </si>
  <si>
    <t>Detalla el alcance contable a un movimiento de entrada, salida y/o traslado</t>
  </si>
  <si>
    <t>La subserie contiene la documentación que da alcance a los movimientos de entrada, salida y/o traslado de  bienes para el servicio de la entidad y las agencias.</t>
  </si>
  <si>
    <t>AI0201</t>
  </si>
  <si>
    <t xml:space="preserve">Comprobante de Traslado de bienes </t>
  </si>
  <si>
    <t xml:space="preserve">Contiene la información de los bienes que se trasladan entre funcionarios, bodega- funcionario o funcionario bodega. </t>
  </si>
  <si>
    <t>La subserie contiene la documentación que legaliza y soporta el traslado o asignación de los bienes</t>
  </si>
  <si>
    <t>AI0202</t>
  </si>
  <si>
    <t>F- FD- 96</t>
  </si>
  <si>
    <t>Novedad de Traslado de bienes</t>
  </si>
  <si>
    <t xml:space="preserve">Contiene la información de los bienes que se trasladan entre funcionarios o funcionario bodega. </t>
  </si>
  <si>
    <t>AI0203</t>
  </si>
  <si>
    <t>F-FD-218</t>
  </si>
  <si>
    <t>Levantamiento Individual de Inventarios</t>
  </si>
  <si>
    <t>Contiene la información de los bienes asignados a  los funcionarios desde la bodega.</t>
  </si>
  <si>
    <t>AI0204</t>
  </si>
  <si>
    <t>F-FD-215</t>
  </si>
  <si>
    <t>Acta de Entrega y Recibo a Satisfación a Agencias</t>
  </si>
  <si>
    <t>Relaciona los bienes entregados y recibidos a satIsfacción por parte de las agencias</t>
  </si>
  <si>
    <t xml:space="preserve">La subserie contiene la documentación que legaliza y soporta el traslado o salida de los bienes para las agencias. </t>
  </si>
  <si>
    <t>AI0205</t>
  </si>
  <si>
    <t>Comprobante de Ajustes Contables</t>
  </si>
  <si>
    <t xml:space="preserve">Contiene información relacionada con el ajuste al costo de los bienes, cuando se presenta algún tipo de novedad. </t>
  </si>
  <si>
    <t>AI0206</t>
  </si>
  <si>
    <t xml:space="preserve">PD-FD-10 Toma Física de Inventarios </t>
  </si>
  <si>
    <t xml:space="preserve"> F-FD-220</t>
  </si>
  <si>
    <t>Ficha para Toma Física de Inventarios</t>
  </si>
  <si>
    <t xml:space="preserve">Relaciona cada uno de los elemetnos que integran el inventario de la entidad,  detallando las caracteristicas y su responsable, así como la dependencia a la que pertenecen. </t>
  </si>
  <si>
    <t>INVENTARIOS</t>
  </si>
  <si>
    <t>Inventarios de Bienes Muebles</t>
  </si>
  <si>
    <t>La subserie contiene las fichas de toma física y el informe anual de inventarios, de los bienes al servicio de la entidad.</t>
  </si>
  <si>
    <t>AI0207</t>
  </si>
  <si>
    <t>F-FD-443</t>
  </si>
  <si>
    <t>Ficha técnica</t>
  </si>
  <si>
    <t>Relaciona los antecedentes administrativos, contables, conceptos y recomendaciones de los temas que se desean presentar ante la Mesa Técnica de Manejo de Bienes</t>
  </si>
  <si>
    <t>AI0208</t>
  </si>
  <si>
    <t>F-FD-442</t>
  </si>
  <si>
    <t>Acta de Mesa Técnica de Manejo de Bienes</t>
  </si>
  <si>
    <t xml:space="preserve">Consigna los suscesos, acciones,recomendaciones, sugerencias y compromisos que surgen en el argot de la reunión de la Mesa Técnica de Manejo de Bienes </t>
  </si>
  <si>
    <t>AI0209</t>
  </si>
  <si>
    <t>Solicitud de Expedición de Carné y-o Tarjeta de Proximidad I-FD-9</t>
  </si>
  <si>
    <t>Matriz  de seguimiento de asignación de tarjetas de proximidad</t>
  </si>
  <si>
    <t>Matriz que tiene como finalidad realizar el seguimiento y control a las tarjetas de proximidad y carné institucional asignados a los servidores de la Entidad.</t>
  </si>
  <si>
    <t>https://scjgovcol.sharepoint.com/:f:/r/sites/540-DRFGD/Documentos%20compartidos/DocumentosApoyo/RecursosFisicos/TarjetasDeProximidad/2022?csf=1&amp;web=1&amp;e=CYXqSZ</t>
  </si>
  <si>
    <t>AI0210</t>
  </si>
  <si>
    <t>Solicitud y Prestación del Servicio de Parqueadero Sede Administrativa SDSCJ I-FD-3</t>
  </si>
  <si>
    <t>Solicitud Cupo de Parqueadero F-FD-72</t>
  </si>
  <si>
    <t>Matriz de seguimiento a asignación de parqueaderos</t>
  </si>
  <si>
    <t>Matriz que tiene como finalidad realizar el seguimiento y control a los cupos de parqueaderos asignados a los servidores de la Entidad.</t>
  </si>
  <si>
    <t>https://scjgovcol.sharepoint.com/:x:/r/sites/540-DRFGD/Documentos%20compartidos/DocumentosApoyo/RecursosFisicos/Asignaci%C3%B3nParqueaderos/2022/02.%20JunioAgosto/Asignci%C3%B3nParqueaderoMTS.xlsx?d=w04e34ba152644b35b922e404350d4bc3&amp;csf=1&amp;web=1&amp;e=GJPOfr</t>
  </si>
  <si>
    <t>AI0211</t>
  </si>
  <si>
    <t>Matriz de seguimiento de asignación de carné institucional</t>
  </si>
  <si>
    <t>https://scjgovcol.sharepoint.com/:x:/r/sites/540-DRFGD/Documentos%20compartidos/DocumentosApoyo/RecursosFisicos/CarnetsContratistas/SeguimientoCarnets2022.xlsx?d=wd064f27dff3d48de85cb3ef7cc0b5999&amp;csf=1&amp;web=1&amp;e=0gL7LP</t>
  </si>
  <si>
    <t>AI0212</t>
  </si>
  <si>
    <t>Prestación del Servicio de Transporte PD-FD-1</t>
  </si>
  <si>
    <t>Solicitud Servicio de Transporte F-FD-71</t>
  </si>
  <si>
    <t>Matriz de seguimiento de servicios de transporte</t>
  </si>
  <si>
    <t>Matriz que tiene como finalidad realizar el seguimiento y control a los servicios de transporte prestados a los servidores de la Entidad.</t>
  </si>
  <si>
    <t>REGISTROS</t>
  </si>
  <si>
    <t>Registros del servicio de transporte</t>
  </si>
  <si>
    <t xml:space="preserve">Registro de la prestación de los servicios de transportes </t>
  </si>
  <si>
    <t>https://scjgovcol.sharepoint.com/:f:/r/sites/540-DRFGD/TRD/TRD/037-Registros/07-ServicioTransporte/2022?csf=1&amp;web=1&amp;e=mSY6AB</t>
  </si>
  <si>
    <t>AI0213</t>
  </si>
  <si>
    <t>Gestión de Seguridad y Convivencia</t>
  </si>
  <si>
    <t>Registros en el formulario de Mercados criminales y Aspectos sociales, económicos y estructurales en Survey123.</t>
  </si>
  <si>
    <t>Registros en el instrumento para identificar y clasificar los lugares donde se presume la existencia de actividades económicas ilegales o que facilitan el flujo de los mercados ilegales, así como información de situaciones que pueden llegar a facilitar la comisión de delitos, generar percepción de inseguridad y o afectar la convivencia.</t>
  </si>
  <si>
    <t xml:space="preserve">Oficina de  Análisis de Información y  Estudios Estratégicos </t>
  </si>
  <si>
    <t xml:space="preserve">Subsecretaría  de Seguridad y Convivencia </t>
  </si>
  <si>
    <t>La seguridad pública</t>
  </si>
  <si>
    <t>Ley 1712 de 2014 artículo 19, númeral B</t>
  </si>
  <si>
    <t>Ley 1712 2014</t>
  </si>
  <si>
    <t>AI0214</t>
  </si>
  <si>
    <t>Registros en el formulario de actividades territoriales en Survey123</t>
  </si>
  <si>
    <t>Instrumento de recolección de datos e información geolocalizada sobre las actividades y principales resultados operativos de las actividades realizadas y dinamizadas por los equipos de la Subsecretaría de Seguridad y convivencia y sus dependencias.</t>
  </si>
  <si>
    <t>Ley 1712 de 2014 artículo 18, númeral C</t>
  </si>
  <si>
    <t>AI0215</t>
  </si>
  <si>
    <t>Registros y evidencias de actividades gestionadas para lograr el control, la prevención del delito y promover la convivencia pacífica.</t>
  </si>
  <si>
    <t>Registro, evidencias y seguimiento a las actividades y metas de gestión de la Subsecretaría de Seguridad y Convivencia y sus dependencias.</t>
  </si>
  <si>
    <t>Dirección de Tecnologías y Sistemas de la Información</t>
  </si>
  <si>
    <t>Ley 1712 de 2014 , artículo 18, númeral A</t>
  </si>
  <si>
    <t>AI0216</t>
  </si>
  <si>
    <t>PD-GS-08</t>
  </si>
  <si>
    <t>Reportes de Seguridad Ciudadana</t>
  </si>
  <si>
    <t>Documentos de información construidos por la Dirección de Seguridad como impulso y fortalecimiento a la demanda de persecución penal con el objetivo de aperturar noticias criminales que den cuenta a la  afectación y desarticulación de grupos criminales.</t>
  </si>
  <si>
    <t xml:space="preserve">Dirección de Seguridad </t>
  </si>
  <si>
    <t>Ley 1712 de 2014, art. 18 num. B</t>
  </si>
  <si>
    <t>AI0217</t>
  </si>
  <si>
    <t>Actas de Concejos Locales de Seguridad</t>
  </si>
  <si>
    <t>Actas de reunión de los Consejos Locales de Seguridad realizados en las localidades de la ciudad.</t>
  </si>
  <si>
    <t>Actas del Concejo Local de Seguridad</t>
  </si>
  <si>
    <t>Registra las instancias técnico jurídicas encargadas de formular y realizar el seguimiento, evaluación y control de los Planes Integrales de Seguridad y Convivencia Ciudadana (PISCC) del orden local o Inter local aplicables a los cuadrantes y U.P.Z de su jurisdicción o porciones de los mismos, los temas tratados en los Consejos evidencian la serie de compromisos y avances en materia de seguridad y convivencia de las localidades. </t>
  </si>
  <si>
    <t>Ley 1712 de 2014, art. 19 num. B</t>
  </si>
  <si>
    <t>AI0218</t>
  </si>
  <si>
    <t>Actas Comisión SCC Futbol</t>
  </si>
  <si>
    <t>Corresponde a la información contenida en las actas de las reuniones de la Comisión Distrital de Seguridad, Comodidad y Convivencia en el Fútbol de Bogotá CDSCCFB, de la cual la entidad tiene a cargo la secretaría técnica.</t>
  </si>
  <si>
    <t xml:space="preserve">Actas de la Comisión Distrital de Seguridad, Comodidad y Convivencia en el Futbol </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</si>
  <si>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 </t>
  </si>
  <si>
    <t>AI0219</t>
  </si>
  <si>
    <t>Gestión de Tecnología de Información</t>
  </si>
  <si>
    <t>Sharepoint</t>
  </si>
  <si>
    <t>Repositorio Digital de la Dirección de Tecnologías y Sistemas de la Informacion</t>
  </si>
  <si>
    <t>Servicio</t>
  </si>
  <si>
    <t>https://scjgovcol.sharepoint.com/sites/DireccionTIC/Documentos%20compartidos/Forms/AllItems.aspx</t>
  </si>
  <si>
    <t>Los secretos comerciales, industriales y profesionales, así como los estipulados en el parágrafo
del artículo 77 de la Ley 1474 de 2011.</t>
  </si>
  <si>
    <t>Ley 1712 de 2014, Art. 18 literal C.</t>
  </si>
  <si>
    <t xml:space="preserve">Ley 1712 de 2014 </t>
  </si>
  <si>
    <t>AI0220</t>
  </si>
  <si>
    <t>Correo Electronico</t>
  </si>
  <si>
    <t>Correo Electronico Office365 autorizado para uso en la SDSCJ</t>
  </si>
  <si>
    <t>AI0221</t>
  </si>
  <si>
    <t>PD-GT-4</t>
  </si>
  <si>
    <t>F-GT-544
F-GT-648
F-GT-927
F-GT-930
F-GT-931
F-GT-935
F-GT-936</t>
  </si>
  <si>
    <t>Documentación Proyectos TI</t>
  </si>
  <si>
    <t>Documentacion fisica y digital de los proyectos que lidera la Dirección de Tecnologías y Sistemas de Información</t>
  </si>
  <si>
    <t>Proyectos</t>
  </si>
  <si>
    <t>Proyectos de Diseño, Desarrollo de Implementación de soluciones informaticas</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</si>
  <si>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</si>
  <si>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AI0222</t>
  </si>
  <si>
    <t>PD-GT-2</t>
  </si>
  <si>
    <t>F-GT-278
F-GT-277</t>
  </si>
  <si>
    <t>Documentación Gestion de Cambios Tecnologicos</t>
  </si>
  <si>
    <t>Documentación de los cambios que se realizan a la infraestructura y soluciones tecnologicas de la SDSCJ. Contiene los formatos de solicitud de cambios y los formatos de bitácoras de actividades.</t>
  </si>
  <si>
    <t>Informes</t>
  </si>
  <si>
    <t>Informes de Control de Cambios</t>
  </si>
  <si>
    <t xml:space="preserve">Evidencian la gestión de Tics desarrollada en cumplimiento de su misionalidad dentro de un periodo especifico. </t>
  </si>
  <si>
    <t>AI0223</t>
  </si>
  <si>
    <t>PD-GT-18</t>
  </si>
  <si>
    <t>F-GT-913
F-GT-914
F-GT-915</t>
  </si>
  <si>
    <t>Documentacion Datos Abiertos</t>
  </si>
  <si>
    <t>Documentacion asociada a datos abiertos para facilitar el acceso y aprovechamiento de la informacion publica</t>
  </si>
  <si>
    <t>AI0224</t>
  </si>
  <si>
    <t>PO-GT-1</t>
  </si>
  <si>
    <t>Politica de seguridad y privacidad de la informacion.</t>
  </si>
  <si>
    <t>Contiene la Politica de Seguridad y Privacidad de la Informacion de la SDSCJ de acuerdo a la  implementacion del Sistema de Gestion de Seguridad de Informacion SGSI.</t>
  </si>
  <si>
    <t>Planes de Seguridad y Privacidad de la Información</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</si>
  <si>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</si>
  <si>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https://portalmipg.scj.gov.co/lib/download.php?nivel1=a054VmZRbHVsejE2bHJsTHlMUUlEY3pIMDhCR0lBTkpFRDE5TmJWSFBaWTl6Z1ZSZHJqWWNPbmJObVdndkFNVk5RV1J6cmJ0YTk4dEwxTC9OcW9QcEE9PQ==&amp;nivel2=NUlZY01qL0grWnlvcjZkNm5OeWhQdHpqVHhKUUY3WEcrcGFqemF4VUw4S1hVMG5sdTBLdkQ4ZitVdFFIb2pmKzdNUVdzNDJoU09LN2tOSnoyNFdkVnZidW9vMEx1OStFWHBHUFovdXJhejA9</t>
  </si>
  <si>
    <t>AI0225</t>
  </si>
  <si>
    <t>PO-GT-2</t>
  </si>
  <si>
    <t>Politica de seguridad  informacion del sitio Web.</t>
  </si>
  <si>
    <t xml:space="preserve">Contiene la Politica de Seguridad de Informacion del sitio web www.scj.gov.co </t>
  </si>
  <si>
    <t>https://portalmipg.scj.gov.co/lib/download.php?nivel1=a054VmZRbHVsejE2bHJsTHlMUUlEY3pIMDhCR0lBTkpFRDE5TmJWSFBaWjVKcUhjcnBleEt1UGxkZ1Vxem8zZmNNTEk3Q3RTR2dDNU9tbmU2SzFQb0E9PQ==&amp;nivel2=NUlZY01qL0grWnlvcjZkNm5OeWhQZ0lKZW5LRWR3NHpmcjBmc3NBK2dTYzBIZDNwWHhHVi9mQUh3ZjlxNnltczh1WTRSbGlRMVhVZjVOdmVjd0oyS05FVGVmcmJJSVVKMjEyVDd4MU5CV1E9</t>
  </si>
  <si>
    <t>AI0226</t>
  </si>
  <si>
    <t>PL-GT-2</t>
  </si>
  <si>
    <t>Plan Estratégico de Tecnologías de la Información</t>
  </si>
  <si>
    <t>Contiene el plan estratégico de tecnologías de la Información PETI, de la SDSCJ de acuerdo con las guías de marco de referencia de la arquitectura empresarial.</t>
  </si>
  <si>
    <t>Planes Estrateicos de tecnologia de la Informacion  - PETI (VERSIONES)</t>
  </si>
  <si>
    <t>https://portalmipg.scj.gov.co/lib/download.php?nivel1=a054VmZRbHVsejE2bHJsTHlMUUlEY3pIMDhCR0lBTkpFRDE5TmJWSFBaWTJUZERNUktmekluMFM5VHJRbHk3eG9VNUV1aWRQRWdTWEFPQ2pjTTZCWWc9PQ==&amp;nivel2=K3piNTlLWFhRazZ1cXdLc1R5WXIrK1lvb3cvTDJlVHJBdkg4ZTYzODF2QT0=</t>
  </si>
  <si>
    <t>AI0227</t>
  </si>
  <si>
    <t>PL-GT-1</t>
  </si>
  <si>
    <t>Plan de Seguridad y Privacidad de la Informacion,</t>
  </si>
  <si>
    <t>Contiene el Plan de Seguridad y Privacidad de la Informacion de la SDSCJ de acuerdo a la  implementacion del Sistema de Gestion de Seguridad de Informacion SGSI</t>
  </si>
  <si>
    <t>https://portalmipg.scj.gov.co/lib/download.php?nivel1=a054VmZRbHVsejE2bHJsTHlMUUlEY3pIMDhCR0lBTkpFRDE5TmJWSFBaYXRoUVBJMVVaK3paV3NzelV2dXQvT2t2ZkZLYm81ZXM5RUcwMzArMG5uY1E9PQ==&amp;nivel2=eWxyejdvQmVvOHdRc0tIN1BJdmxoZWlIVTV1cEowR1loQzNBMWU2MUtLVT0=</t>
  </si>
  <si>
    <t>AI0228</t>
  </si>
  <si>
    <t>Plan de Tratamiento de Riesgos de seguridad de la Informacion</t>
  </si>
  <si>
    <t>Contiene el Plan de Tratamiento de Riesgos de Seguridad de la Informacion de la SDSCJ de acuerdo a la  implementacion del Sistema de Gestion de Seguridad de Informacion SGSI</t>
  </si>
  <si>
    <t>Planes de tratamiento de Riesgos de Seguridad y privacidad de la información</t>
  </si>
  <si>
    <t>https://portalmipg.scj.gov.co/lib/download.php?nivel1=a054VmZRbHVsejE2bHJsTHlMUUlEY3pIMDhCR0lBTkpFRDE5TmJWSFBaYWpKYmVFMXN0cEdTN0wrTWZ1d3YxeEJqNk5FT3dNejdaYU10dzBFUWpFVXc9PQ==&amp;nivel2=N0pMNUk1cGwxd3dkeGZ6Z0pnVlVwcElTZjZRWUZhM01vNnE3VXAvQ1Qwcz0=</t>
  </si>
  <si>
    <t>AI0229</t>
  </si>
  <si>
    <t>PL-GT-5</t>
  </si>
  <si>
    <t>Plan de apertura de Datos abiertos</t>
  </si>
  <si>
    <t>Contiene el Plan de Apertura de Datos Abiertos de la SDSCJ.</t>
  </si>
  <si>
    <t>https://portalmipg.scj.gov.co/lib/download.php?nivel1=a054VmZRbHVsejE2bHJsTHlMUUlEY3pIMDhCR0lBTkpFRDE5TmJWSFBaWld3TXI5NXZNL0hBa2VueG92MnRYUEltWFprdmhSVG0vYjdoK0ljNStUMnc9PQ==&amp;nivel2=WlFGNEJWWGNjaDMrTU1Qemp2MGlWcEtSdDRnTGRYMnVCVzRGanI4WjNuQT0=</t>
  </si>
  <si>
    <t>AI0230</t>
  </si>
  <si>
    <t>PD-GT-17</t>
  </si>
  <si>
    <t>Repositorio de Codigo Fuente (GitLab)</t>
  </si>
  <si>
    <t>Repositorio donde se almacena el codigo fuente de los sistemas de información de la SDSCJ.</t>
  </si>
  <si>
    <t>AI0231</t>
  </si>
  <si>
    <t>CONTROL DOC secretaria</t>
  </si>
  <si>
    <t>Bases de Datos anterior gestor documental - Consulta de la SDSCJ.</t>
  </si>
  <si>
    <t>AI0232</t>
  </si>
  <si>
    <t>Servicio de Nube</t>
  </si>
  <si>
    <t>Servicio externo remoto que alojan lo servicios internos de la Entidad y se acceden a traves de la red.</t>
  </si>
  <si>
    <t>AI0233</t>
  </si>
  <si>
    <t>Directorio Activo (Active Directory)</t>
  </si>
  <si>
    <t xml:space="preserve">Es la base de datos y conjunto de servicios que administra los usuarios de dominio scj.gov.co </t>
  </si>
  <si>
    <t>AI0234</t>
  </si>
  <si>
    <t>Hoja de vida de los equipos</t>
  </si>
  <si>
    <t xml:space="preserve">Documento de hoja de vida de los equipos tecnológicos usados o adquiridos por la SDSCJ. </t>
  </si>
  <si>
    <t>AI0235</t>
  </si>
  <si>
    <t>Catalogo de Sistemas de Información de Entidad</t>
  </si>
  <si>
    <t>Documento de Excel que registra con que sistemas de información cuenta la SDSCJ. El documento contiene la descripción de los sistemas de información.</t>
  </si>
  <si>
    <t xml:space="preserve">https://scjgovcol.sharepoint.com/sites/DireccionTIC/Documentos%20compartidos/Forms/AllItems.aspx </t>
  </si>
  <si>
    <t>AI0236</t>
  </si>
  <si>
    <t>PD-GT-1</t>
  </si>
  <si>
    <t>Catalogo de Servicios Tecnologicos</t>
  </si>
  <si>
    <t>Documento que registra los servicios tecnologicos de la Entidad. El documento contiene la descripción de los servicios tecnologicos.</t>
  </si>
  <si>
    <t>AI0237</t>
  </si>
  <si>
    <t>PD-GT-11</t>
  </si>
  <si>
    <t>Inventario Infraestructura Tecnologica.</t>
  </si>
  <si>
    <t>Documento de Excel que registra información detallada de los servidores de la SDSCJ</t>
  </si>
  <si>
    <t>AI0238</t>
  </si>
  <si>
    <t>PD-GT-11
PD-GT-17</t>
  </si>
  <si>
    <t>F-GT-932</t>
  </si>
  <si>
    <t>Componente Tecnologico del Sistema de informacion LICO</t>
  </si>
  <si>
    <t>Sistema de información de gestión de la Liquidación de las medidas correctivas tipo multa de los comparendos señalados a través del Código Nacional de Seguridad y Convivencia Ciudadana, que contempla base de datos, servidor de base datos, codigo fuente.</t>
  </si>
  <si>
    <t>AI0239</t>
  </si>
  <si>
    <t>Componente Documental del Sistema de informacion LICO</t>
  </si>
  <si>
    <t>Sistema de información de gestión de la Liquidación de las medidas correctivas tipo multa de los comparendos señalados a través del Código Nacional de Seguridad y Convivencia Ciudadana, que contempla los manuales y la documentacion especifica.</t>
  </si>
  <si>
    <t>AI0240</t>
  </si>
  <si>
    <t>Componente Tecnologico del Sistema de informacion SIDIJUS</t>
  </si>
  <si>
    <t>Sistema de Información Distrital de Justicia.</t>
  </si>
  <si>
    <t>AI0241</t>
  </si>
  <si>
    <t xml:space="preserve">Componente Documental del sistema de informacion   SIDIJUS  </t>
  </si>
  <si>
    <t>Sistema de Información Distrital de Justicia, que contempla los manuales y la documentacion especifica.</t>
  </si>
  <si>
    <t>AI0242</t>
  </si>
  <si>
    <t>Componente Tecnologico del Sistema de informacion SISIPEC</t>
  </si>
  <si>
    <t>Sistema de Información Integral Penitenciario y Carcelario - para la Radicación, control y gestión de toda la información concerniente con el manejo penitenciario, carcelario y jurídico de los internos sindicados y condenados a nivel nacional, regional, departamental, distrital y/o municipal.</t>
  </si>
  <si>
    <t>Ley 1712 de 2014.</t>
  </si>
  <si>
    <t>AI0243</t>
  </si>
  <si>
    <t xml:space="preserve">Componente Documental del sistema SISIPEC  </t>
  </si>
  <si>
    <t xml:space="preserve">Sistema de Información Integral Penitenciario y Carcelario, que contempla los manuales y la documentacion especifica. </t>
  </si>
  <si>
    <t>AI0244</t>
  </si>
  <si>
    <t xml:space="preserve">Componente Tecnologico del Sistema de Gestion Documental ORFEO </t>
  </si>
  <si>
    <t xml:space="preserve">Sistema de Gestión Documental, es el encargado de administrar la gestión de todos los documentos oficiales que se reciben y generan en la Entidad. </t>
  </si>
  <si>
    <t>AI0245</t>
  </si>
  <si>
    <t xml:space="preserve">Componente Documental del sistema ORFEO  </t>
  </si>
  <si>
    <t>Sistema de Gestión Documental, que contempla los manuales y la documentacion especifica.</t>
  </si>
  <si>
    <t>AI0246</t>
  </si>
  <si>
    <t>Sitio WEB www.scj.gov.co</t>
  </si>
  <si>
    <t>Sitio Web enfocado en apalancar la misión de la entidad y difundir a los ciudadanos los proyectos relacionados con la misma, así como contribuir a la transparencia mediante datos abiertos.</t>
  </si>
  <si>
    <t>AI0247</t>
  </si>
  <si>
    <t>INTRANET</t>
  </si>
  <si>
    <t>Página enfocada para apoyar la comunicación interna de los funcionarios de la entidad.
Publicación de documentos, Acceso aplicaciones internas, Ingreso al correo electrónico,  Divulgación de noticias</t>
  </si>
  <si>
    <t>AI0248</t>
  </si>
  <si>
    <t xml:space="preserve">herramienta de capacitacion para gestion humana </t>
  </si>
  <si>
    <t>Sistema enfocado en generar módulos de aprendizaje para los funcionarios y contratistas de la entidad.
Gestión de cursos, Foros, chats y encuestas, Monitoreo de progreso, Notificaciones</t>
  </si>
  <si>
    <t>AI0249</t>
  </si>
  <si>
    <t>herramienta de capacitacion ECO (Escuela para la convivencia)</t>
  </si>
  <si>
    <t>Sistema enfocado en generar módulos de aprendizaje para la convivencia.
Gestión de cursos, Foros, chats y encuestas, Monitoreo de progreso, Notificaciones</t>
  </si>
  <si>
    <t>AI0250</t>
  </si>
  <si>
    <t>Componente Tecnologico del Sistema de informacion SICAPITAL I</t>
  </si>
  <si>
    <t>Sicapital I sistema de informacion para procedimientos internos administrativos y financiero</t>
  </si>
  <si>
    <t>AI0251</t>
  </si>
  <si>
    <t xml:space="preserve">Componente Documental del sistema CAPITAL I   </t>
  </si>
  <si>
    <t>Sistema CAPITAL I , que contempla los manuales y la documentacion especifica.</t>
  </si>
  <si>
    <t>AI0252</t>
  </si>
  <si>
    <t>Componente Tecnologico del Sistema de informacion SICAPITAL II</t>
  </si>
  <si>
    <t xml:space="preserve">SI Capital es un sistema de información integrado de caracter vertical para los procedimientos interno administrativos y financieros.
</t>
  </si>
  <si>
    <t>AI0253</t>
  </si>
  <si>
    <t xml:space="preserve">Componente Documental del sistema CAPITAL II   </t>
  </si>
  <si>
    <t>Sistema CAPITAL II, que contempla los manuales y la documentacion especifica.</t>
  </si>
  <si>
    <t>AI0254</t>
  </si>
  <si>
    <t xml:space="preserve">ARCGIS </t>
  </si>
  <si>
    <t>Programa para el análisis de información geográfica.
Captura, edición, análisis, tratamiento, diseño, publicación e impresión de información geográfica.</t>
  </si>
  <si>
    <t>01/10/216</t>
  </si>
  <si>
    <t>AI0255</t>
  </si>
  <si>
    <t xml:space="preserve"> Componente Tecnologico del Sistema de Gestion de la atencion al pospenado CASA LIBERTAD </t>
  </si>
  <si>
    <t xml:space="preserve">Sistema de Información CASA LIBERTAD que permite el seguimiento y la gestión de la atención al pospenado, cuenta con el módulo de registro de visitante y registro de pospenado
</t>
  </si>
  <si>
    <t>AI0256</t>
  </si>
  <si>
    <t xml:space="preserve">Componente Documental del sistema CASA LIBERTAD  </t>
  </si>
  <si>
    <t>Sistema CASA LIBERTAD, que contempla los manuales y la documentacion especifica.</t>
  </si>
  <si>
    <t>AI0257</t>
  </si>
  <si>
    <t>Componente Tecnologico del Sistema de informacion SIRPA</t>
  </si>
  <si>
    <t>"Sistema de Información de Responsabilidad Penal Adolescente"
Gestión de Noticia Criminal, Gestión de Hechos, Gestión de Victimas, Gestión de Ofensores"</t>
  </si>
  <si>
    <t>AI0258</t>
  </si>
  <si>
    <t xml:space="preserve">Componente Documental del sistema SIRPA  </t>
  </si>
  <si>
    <t>Sistema de Información de Responsabilidad Penal Adolescente, que contempla los manuales y la documentacion especifica.</t>
  </si>
  <si>
    <t>AI0259</t>
  </si>
  <si>
    <t>Componente Tecnologico del Sistema de informacion PROGRESSUS</t>
  </si>
  <si>
    <t>Sistema de Información para realizar la gestión, planeación y seguimiento de actividades en el marco del Plan Integrado de Seguridad, Convivencia y Justicia</t>
  </si>
  <si>
    <t>AI0260</t>
  </si>
  <si>
    <t xml:space="preserve">Componente Documental del sistema PROGRESSUS  </t>
  </si>
  <si>
    <t>Sistema de Informacion Progressus, que contempla los manuales y la documentacion especifica.</t>
  </si>
  <si>
    <t>AI0261</t>
  </si>
  <si>
    <t xml:space="preserve"> Componente Tecnologico del Sistema de informacion COPE  </t>
  </si>
  <si>
    <t>Sistema de gestión del cobro persuasivo aplicado a las multas del Código Nacional de Seguridad y Convivencia Ciudadana emitidas en Bogotá.</t>
  </si>
  <si>
    <t>AI0262</t>
  </si>
  <si>
    <t xml:space="preserve">Componente Documental del sistema COPE    </t>
  </si>
  <si>
    <t xml:space="preserve">Sistema de informacion COPES, que contempla los manuales y la documentacion especifica.  </t>
  </si>
  <si>
    <t>AI0263</t>
  </si>
  <si>
    <t xml:space="preserve"> Sistema de informacion CENTINELA</t>
  </si>
  <si>
    <t>Sistema de administración de bienes de la carcel distrital</t>
  </si>
  <si>
    <t>AI0264</t>
  </si>
  <si>
    <t xml:space="preserve">  Sistema de informacion SIMBA</t>
  </si>
  <si>
    <t xml:space="preserve">Sistema de Información encargado de administrar los bienes en comodato de la SDSCJ.
</t>
  </si>
  <si>
    <t>AI0265</t>
  </si>
  <si>
    <t>PORTAL MIPG</t>
  </si>
  <si>
    <t>Licencia de Uso para el Sistema de apoyo para control interno y planeación.</t>
  </si>
  <si>
    <t>AI0266</t>
  </si>
  <si>
    <t>DELIVERY UNIT</t>
  </si>
  <si>
    <t xml:space="preserve">Seguimiento y control de Compromisos generados en </t>
  </si>
  <si>
    <t>AI0267</t>
  </si>
  <si>
    <t>Componente Tecnologico del Sistema de autenticacion ARANEUS</t>
  </si>
  <si>
    <t>Sistema de Autenticación Centralizada (CAS - Central Authentication Service)</t>
  </si>
  <si>
    <t>AI0268</t>
  </si>
  <si>
    <t xml:space="preserve">Componente Documental del sistema ARANEUS   </t>
  </si>
  <si>
    <t xml:space="preserve"> Sistema ARANEUS, que contempla los manuales y la documentacion especifica.</t>
  </si>
  <si>
    <t>AI0269</t>
  </si>
  <si>
    <t>Herramienta de Mesa de Servicio</t>
  </si>
  <si>
    <t>Software service manager donde se gestionan todas las solicitudes de usuario de tipo tecnológico.</t>
  </si>
  <si>
    <t>AI0270</t>
  </si>
  <si>
    <t>Gestión y Análisis de Información de S, C y AJ</t>
  </si>
  <si>
    <t>PD-GI-6</t>
  </si>
  <si>
    <t>Boletines de Estadísticas para Seguridad, Convivencia y Justicia</t>
  </si>
  <si>
    <t>Documento mediante el cual se realiza la unificación de las estadísticas de los indicadores de alto impacto para la Ciudad en materia de Seguridad, Convivencia y Justicia</t>
  </si>
  <si>
    <t>Boletines  de estadísticas  para seguridad, convivencia y justicia</t>
  </si>
  <si>
    <t xml:space="preserve">La serie está compuesta por: • Los Boletines: Que contiene los análisis consolidados de las estadísticas realizadas por la Policía y la Subsecretaría de Acceso a la Justicia. Estos análisis se refieren a los índices de medición de seguridad y convivencia ciudadana de la Capital. </t>
  </si>
  <si>
    <t>https://scj.gov.co/es/oficina-oaiee/boletines</t>
  </si>
  <si>
    <t>AI0271</t>
  </si>
  <si>
    <t>Diagnósticos, estudios e investigaciones</t>
  </si>
  <si>
    <t>Contiene los estudios, diagnósticos e investigaciones en temas específicos y coyunturales que estén impactando la Seguridad, Convivencia y Justicia del Distrito Capital.</t>
  </si>
  <si>
    <t>Estudios estratégicos para la seguridad, convivencia y justicia</t>
  </si>
  <si>
    <t>La Serie está compuesta por • Diagnóstico de Seguridad Convivencia y Acceso a la Justicia (trabajo de Campo): Plasma la realización del diagnóstico de la problemática en seguridad que se presenta,  mencionado diagnóstico es el trabajo de campo del personal contratado para la realización de la investigación  del estudio aprobado • Archivos magnéticos Con la información recolectada para la realización del estudio: Contiene los documentos en soportes magnéticos y digitales  de los análisis y estudios realizados en materia de seguridad, convivencia y justicia  • Estudios  e investigaciones de Seguridad</t>
  </si>
  <si>
    <t>https://scjgovcol.sharepoint.com/sites/150-OAIEE/default.aspx</t>
  </si>
  <si>
    <t>AI0272</t>
  </si>
  <si>
    <t>Catálogos de objetos geograficos y tematicos de la SDSCJ</t>
  </si>
  <si>
    <t>Contenido y estructura de los objetos geograficos de la entidad</t>
  </si>
  <si>
    <t>Datos abiertos Bogotá
https://datosabiertos.bogota.gov.co/organization/secretaria-distrital-de-seguridad- convivencia-y-justicia</t>
  </si>
  <si>
    <t>AI0273</t>
  </si>
  <si>
    <t>Policy Brief</t>
  </si>
  <si>
    <t>Contine análisis cortos de temas coyunturales en materia de seguridad, convivencia y justic</t>
  </si>
  <si>
    <t>Ley 1712 de 2014
Artículo 19
Literal b</t>
  </si>
  <si>
    <t>5 años</t>
  </si>
  <si>
    <t>AI0274</t>
  </si>
  <si>
    <t>Policy Paper</t>
  </si>
  <si>
    <t>Contiene análisis cuantitativos y cualitativos en materia de seguridad, convivencia y justicia</t>
  </si>
  <si>
    <t>AI0275</t>
  </si>
  <si>
    <t>Base de Datos (BI)</t>
  </si>
  <si>
    <t>Solución informática que consolida datos de diferentes fuentes de información de la Entidad (internas y externas).</t>
  </si>
  <si>
    <t>https://scj.gov.co/es/oficina-oaiee/estadisticas-mapas</t>
  </si>
  <si>
    <t>AI0276</t>
  </si>
  <si>
    <t>Seguimiento y Monitoreo al Sistema de Control Interno</t>
  </si>
  <si>
    <t>PD-SM-01</t>
  </si>
  <si>
    <t xml:space="preserve"> F-SM-85</t>
  </si>
  <si>
    <t xml:space="preserve"> Plan Anual de Auditoría Interna</t>
  </si>
  <si>
    <t>Documento de planificación sistemática de las actividades que se desarrollarán en una vigencia, con el propósito de dar cumplimiento a
los roles específicos asignados por la normatividad vigente a la Oficina de Control Interno.</t>
  </si>
  <si>
    <t>Planes Anuales de Auditoría</t>
  </si>
  <si>
    <t>La subserie documental evidencia la gestión por el mejoramiento permanente de la gestión y los procesos de la entidad.  Los elementos de esta serie y subserie contiene los insumos necesarios para la ejecucion del plan anual de auditoria de la Entidad.</t>
  </si>
  <si>
    <t xml:space="preserve">Oficina de Control Interno </t>
  </si>
  <si>
    <t>https://scj.gov.co/sites/default/files/control/05-PlanAnualAuditoria-2022-V-4-05-julio%202022.xlsx</t>
  </si>
  <si>
    <t>AI0277</t>
  </si>
  <si>
    <t xml:space="preserve"> F-SM-946</t>
  </si>
  <si>
    <t xml:space="preserve"> Seguimiento Plan Anual de Auditoría Interna</t>
  </si>
  <si>
    <t>Documento de seguimiento y monitoreo al cumplimiento del plan anual de auditoria interna</t>
  </si>
  <si>
    <t>https://scjgovcol.sharepoint.com/:f:/r/sites/OCISCJ136/Documentos%20compartidos/2022/130.27%20Planes/130.27.05%20Planes%20Anuales%20de%20Auditor%C3%ADa/01-PAA-OCI-2022?csf=1&amp;web=1&amp;e=7oasbs</t>
  </si>
  <si>
    <t>AI0278</t>
  </si>
  <si>
    <t>F-SM -951</t>
  </si>
  <si>
    <t>Hoja de trabajo y/o lista de verificación de Auditoría Interna
y/o Seguimiento</t>
  </si>
  <si>
    <t xml:space="preserve">Documento utilizado por el auditor para  registrar, soportar, evidenciar e identificar la labor de auditoría realizada y las conclusiones a las que se ha llegado en el desarrollo del trabajo. </t>
  </si>
  <si>
    <t xml:space="preserve">Informes de Auditorias de Seguimiento  </t>
  </si>
  <si>
    <t xml:space="preserve">Los informes de auditorias son documentos que contienen información  derivada de las auditorias y la toma de decisiones para el planteamiento de los planes de mejoramiento y su seguimiento.  </t>
  </si>
  <si>
    <t>https://scjgovcol.sharepoint.com/:f:/r/sites/OCISCJ136/Documentos%20compartidos/2022/130.17.%20Informes?csf=1&amp;web=1&amp;e=IqG1EE</t>
  </si>
  <si>
    <t>AI0279</t>
  </si>
  <si>
    <t>F-SM-86</t>
  </si>
  <si>
    <t xml:space="preserve"> Formato Priorización del Universo de Auditoria Basada en Riesgos</t>
  </si>
  <si>
    <t>Documento que registra el universo de auditoría en el que aparece las unidades auditables y los criterios de priorización. Lo anterior, de acuerdo a la guía de auditoría interna basada en riesgos para
entidades públicas del DAFP</t>
  </si>
  <si>
    <t>https://scjgovcol.sharepoint.com/:f:/r/sites/OCISCJ136/Documentos%20compartidos/2022/130.27%20Planes/130.27.05%20Planes%20Anuales%20de%20Auditor%C3%ADa/01-PAA-OCI-2022?csf=1&amp;web=1&amp;e=mUj3ZX</t>
  </si>
  <si>
    <t>AI0280</t>
  </si>
  <si>
    <t xml:space="preserve"> F-SM-624</t>
  </si>
  <si>
    <t xml:space="preserve"> Programa Individual de Auditoria</t>
  </si>
  <si>
    <t>Documento que con base en os riesgos identificados para la auditoria a realizar,  se detallan las pruebas a realizar por el equipo auditor.</t>
  </si>
  <si>
    <t>AI0281</t>
  </si>
  <si>
    <t>PD-SM-01
PD-SM-4</t>
  </si>
  <si>
    <t>Matriz Seguimiento al Plan de Mejoramiento por Proceso</t>
  </si>
  <si>
    <t>Documento - Matriz donde se registra el seguimiento a los avances del plan de mejoramiento por proceso</t>
  </si>
  <si>
    <t>Planes de Mejoramiento Interno</t>
  </si>
  <si>
    <t>La subserie documental evidencia la gestión por el mejoramiento permanente de la gestión y los procesos de la entidad.  Su tiempo de retención</t>
  </si>
  <si>
    <t>https://scjgovcol.sharepoint.com/:f:/r/sites/OCISCJ136/Documentos%20compartidos/2022/130.27%20Planes/130.27.10%20Planes%20de%20Mejoramiento%20Interno?csf=1&amp;web=1&amp;e=dOLQZl</t>
  </si>
  <si>
    <t>AI0282</t>
  </si>
  <si>
    <t>F-SM-981</t>
  </si>
  <si>
    <t>Herramienta de medición de Evaluación por Dependencias</t>
  </si>
  <si>
    <t>Documento utilizado para medir la gestión estratégica de la Entidad</t>
  </si>
  <si>
    <t>https://scjgovcol.sharepoint.com/:f:/r/sites/OCISCJ136/Documentos%20compartidos/2022/130.17.%20Informes/130.17.07%20Informes%20de%20Auditorias%20de%20Seguimiento/EvaluacionDependencias?csf=1&amp;web=1&amp;e=P71Ol9</t>
  </si>
  <si>
    <t>AI0283</t>
  </si>
  <si>
    <t>Actas del Comité Institucional de Coordinación de Control Interno</t>
  </si>
  <si>
    <t>Documento que registra el desarrollo del orden del día y los compromisos adquiridos en el Comité Institucional de Coordinación de Control Interno</t>
  </si>
  <si>
    <t>La subserie documental posee valor secundario por contener información de toma de decisiones.  La serie contiene los elementos relacionados con la interacción con el comité institucional de coordinación de control interno.</t>
  </si>
  <si>
    <t>https://scjgovcol.sharepoint.com/:f:/r/sites/OCISCJ136/Documentos%20compartidos/2022/130.02%20Actas/130.02.05%20Actas%20Comit%C3%A9%20Instituc%20Coordinac%20CI?csf=1&amp;web=1&amp;e=50QARq</t>
  </si>
  <si>
    <t>AI0284</t>
  </si>
  <si>
    <t>Informe de Auditoria Especial</t>
  </si>
  <si>
    <t>Documento que consolida los resultados obtenidos del desarrollo de la auditoria especial el cual debe ser redactado en forma imparcial, clara, precisa y concisa.</t>
  </si>
  <si>
    <t>Los Informes  de auditoria espacial poseen  valor secundario, toda vez que contiene información  derivada de las auditorias y la toma de decisiones encuenato a los planes de mejoramiento y su seguimiento</t>
  </si>
  <si>
    <t>AI0285</t>
  </si>
  <si>
    <t>PD-SM-06</t>
  </si>
  <si>
    <t>Documento que consolida los resultados obtenidos del desarrollo de la auditoria de seguimiento
el cual debe ser redactado en forma imparcial, clara, precisa y concisa.</t>
  </si>
  <si>
    <t xml:space="preserve">Los Informes de auditoría de seguimiento, poseen  valor secundario toda vez que contiene información  derivada de las auditorias y la toma de decisiones para el planteamiento de los planes de mejoramiento y su seguimiento. </t>
  </si>
  <si>
    <t>https://scj.gov.co/es/transparencia/control/informes-gestion-evaluacion-auditoria</t>
  </si>
  <si>
    <t>AI0286</t>
  </si>
  <si>
    <t xml:space="preserve">PD-SM-1 </t>
  </si>
  <si>
    <t>Informes de Auditorias de Gestión a Procesos</t>
  </si>
  <si>
    <t>Documento que consolida los resultados obtenidos del desarrollo de la auditoria de gestión a procesos el cual debe ser redactado en forma imparcial, clara, precisa y concisa.</t>
  </si>
  <si>
    <t xml:space="preserve">Informes de Auditorias de Gestión a Procesos </t>
  </si>
  <si>
    <t xml:space="preserve">Los Informes de auditoría  de gestion por procesos poseen  valor secundario, toda vez que contiene información  derivada de las auditorias y la toma de decisiones para el planteamiento de los planes de mejoramiento y su seguimiento. </t>
  </si>
  <si>
    <t>AI0287</t>
  </si>
  <si>
    <t>Actas de Reunión de Seguimiento del Comité Mensual de la OCI</t>
  </si>
  <si>
    <t xml:space="preserve">Documento que registra el desarrollo del orden del día de la reunión de la Oficina de Control Interno, así como también los compromisos adquiridos con tiempos y responsables </t>
  </si>
  <si>
    <t>La subserie documental evidencia la gestión por el mejoramiento permanente de la gestión y los procesos de la entidad</t>
  </si>
  <si>
    <t>https://scjgovcol.sharepoint.com/:f:/r/sites/OCISCJ136/Documentos%20compartidos/2022/130.27%20Planes/130.27.05%20Planes%20Anuales%20de%20Auditor%C3%ADa/ActasReunionOCI?csf=1&amp;web=1&amp;e=svhUtL</t>
  </si>
  <si>
    <t>AI0288</t>
  </si>
  <si>
    <t>PD-SM-4</t>
  </si>
  <si>
    <t>Informe de Seguimiento plan de mejoramiento interno</t>
  </si>
  <si>
    <t>Documento que consolida los resultados evidenciados del seguimiento al plan de mejoramiento interno</t>
  </si>
  <si>
    <t>La subserie documental evidencia la gestión por el mejoramiento permanente de la gestión y los procesos de la entidad.</t>
  </si>
  <si>
    <t>https://scj.gov.co/es/transparencia/control/reportes-control-interno</t>
  </si>
  <si>
    <t>AI0289</t>
  </si>
  <si>
    <t>Matriz Planes de Mejoramiento entes de control</t>
  </si>
  <si>
    <t>Documento que registra  donde se reportan las acciones de mejoramiento resultado de las auditorias de entes de control</t>
  </si>
  <si>
    <t>Planes de Mejoramiento Entes de Control</t>
  </si>
  <si>
    <t>La subserie documental evidencia la gestión por el mejoramiento permanente de la gestión y los procesos de la entidad y sus respectivos seguimientos ante los entes de control</t>
  </si>
  <si>
    <t>https://scjgovcol.sharepoint.com/:f:/r/sites/OCISCJ136/Documentos%20compartidos/2022/130.27%20Planes/130.27.11%20Planes%20Mejora%20Entes%20Control?csf=1&amp;web=1&amp;e=FJ5PM8</t>
  </si>
  <si>
    <t>AI0290</t>
  </si>
  <si>
    <t xml:space="preserve">PD-SM-5 </t>
  </si>
  <si>
    <t>Informe de Seguimiento entes de control</t>
  </si>
  <si>
    <t>Documento que consolida los resultados obtenidos del desarrollo de la auditoria de seguimiento entes de control
el cual debe ser redactado en forma imparcial, clara, precisa y concisa</t>
  </si>
  <si>
    <t>AI0291</t>
  </si>
  <si>
    <t>PD-SM-5</t>
  </si>
  <si>
    <t xml:space="preserve"> Matriz de seguimiento de plan de mejoramiento contraloria</t>
  </si>
  <si>
    <t>Documento utilizado para realizar el monitoreo de avance del plan de mejoramiento de contraloría</t>
  </si>
  <si>
    <t>https://scjgovcol.sharepoint.com/:f:/r/sites/OCISCJ136/Documentos%20compartidos/2022/130.27%20Planes/130.27.11%20Planes%20Mejora%20Entes%20Control?csf=1&amp;web=1&amp;e=dw0FfV</t>
  </si>
  <si>
    <t>AI0292</t>
  </si>
  <si>
    <t>Trámite Jurídico a la Situación de las PPL</t>
  </si>
  <si>
    <t>I-TJ-6</t>
  </si>
  <si>
    <t>F-TJ-563</t>
  </si>
  <si>
    <t>Ficha médica beneficio Administrativo</t>
  </si>
  <si>
    <t>Formato donde se registra el estado de salud de la PPL que sale al disfrute del beneficio administrativo de hasta por 72 horas</t>
  </si>
  <si>
    <t>Formato donde se registra las condiciones físicas de la PPL que sale a disfrutar del beneficio de hasta por 72 horas</t>
  </si>
  <si>
    <t>Ley 1712 de 2014 , art 19 literal F</t>
  </si>
  <si>
    <t>AI0293</t>
  </si>
  <si>
    <t>Comunicación Oficial de citación a Comité</t>
  </si>
  <si>
    <t>Actas de Junta de Asignación, Distribución de Patios y Asignación de Celdas</t>
  </si>
  <si>
    <t>AI0294</t>
  </si>
  <si>
    <t>Actas de junta de asignacion de pabellones y celdas</t>
  </si>
  <si>
    <t>Documento en el que se registra los cambios de pabellón, celda o plancha de las PPl durante su estadía en el Establecimiento Carcelario</t>
  </si>
  <si>
    <t xml:space="preserve">Esta subserie compila los registros para la asignación de patios y celdas en la cárcel Distrital; en estas se  dejara constancia escrita de la distribución de las PPL en los diferentes pabellones, así como los motivos que dieron lugar a ella. El Director y el Coordinador de seguridad conservarán la potestad para trasladar PPL por cuestiones de seguridad, informando de esta situación a la junta.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</si>
  <si>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AI0295</t>
  </si>
  <si>
    <t>Actas de calificacion de conducta por el consejo de disciplina</t>
  </si>
  <si>
    <t>Documento en el que se registra la calificación de conducta y novedades en cuanto a los expedientes disciplinarios de las PPL que se encuentran en el establecimiento carcelario</t>
  </si>
  <si>
    <t>Actas de Consejo de Disciplina</t>
  </si>
  <si>
    <t xml:space="preserve">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</si>
  <si>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AI0296</t>
  </si>
  <si>
    <t>planillas y documentos anexos con los soportes</t>
  </si>
  <si>
    <t>Documentos con los cuales fue recepcionado en el establecimiento carcelario de origen</t>
  </si>
  <si>
    <t>AI0297</t>
  </si>
  <si>
    <t xml:space="preserve">Orden de detencion  </t>
  </si>
  <si>
    <t>Documento emitido por autoridad judicial competente donde se establece el ingres de las PPL</t>
  </si>
  <si>
    <t>AI0298</t>
  </si>
  <si>
    <t>Boleta de Libertad</t>
  </si>
  <si>
    <t>Documento emitido por autoridad judicial competente donde se establece libertad de las PPL</t>
  </si>
  <si>
    <t>AI0299</t>
  </si>
  <si>
    <t>Planilla Entrega Elementos</t>
  </si>
  <si>
    <t>Documento que registra la entrega de elementos personales de la PPL al establecimiento carcelario</t>
  </si>
  <si>
    <t>Historias de Personas Privadas de la Libertad -PPL</t>
  </si>
  <si>
    <t>AI0300</t>
  </si>
  <si>
    <t>Planilla Entrega Elementos de dotacion.</t>
  </si>
  <si>
    <t>Documento que registra la entrega de elementos de dotación para la estadía en el establecimiento carcelario de la PPL</t>
  </si>
  <si>
    <t>AI0301</t>
  </si>
  <si>
    <t>Historia psicosocial</t>
  </si>
  <si>
    <t>Formato en el cual se registra la información psicosocial que suministra la PPL al ingreso al establecimiento carcelario</t>
  </si>
  <si>
    <t>AI0302</t>
  </si>
  <si>
    <t>Solicitud de Traslado de patio y/o celda por el PPL (Si Aplica)</t>
  </si>
  <si>
    <t>Documento donde la PPL expresa los motivos para el cambio de celda, pabellón o plancha</t>
  </si>
  <si>
    <t>AI0303</t>
  </si>
  <si>
    <t>Respuesta a Solicitud de Traslado - Junta de Distribución de Patios (si Aplica)</t>
  </si>
  <si>
    <t>Documento donde se responde el requerimiento a la PPL de traslado de pabellón o cambio de celda o plancha</t>
  </si>
  <si>
    <t>AI0304</t>
  </si>
  <si>
    <t>Solicitud de Traslado a otro Centro de reclusión por el PPL (Si Aplica)</t>
  </si>
  <si>
    <t>Documento donde la PPL solicita cambio de establecimiento carcelario</t>
  </si>
  <si>
    <t>AI0305</t>
  </si>
  <si>
    <t>Respuesta a Solicitud de Traslado a otro Centro de Reclusión ante INPEC</t>
  </si>
  <si>
    <t>Documento donde se brinda respuesta a la PPL a la solicitud de cambio de establecimiento carcelario</t>
  </si>
  <si>
    <t>AI0306</t>
  </si>
  <si>
    <t>Solicitud y respuestas de Visita por parte del PPL</t>
  </si>
  <si>
    <t>Documento donde la PPL solicita visita</t>
  </si>
  <si>
    <t>AI0307</t>
  </si>
  <si>
    <t>Solicitud de entrevista y acta  de reunion del PPL con el Director</t>
  </si>
  <si>
    <t>Documento donde la PPL solicita entrevista con el Director del establecimiento</t>
  </si>
  <si>
    <t>AI0308</t>
  </si>
  <si>
    <t>Expediente Disciplinario</t>
  </si>
  <si>
    <t>Documento que comprende las actuación disciplinarias a una PPL</t>
  </si>
  <si>
    <t>AI0309</t>
  </si>
  <si>
    <t>Oficio de Solicitud de Información de Situación Jurídica</t>
  </si>
  <si>
    <t>Documento donde se informa la situación jurídica de la PPL en el establecimiento carcelario</t>
  </si>
  <si>
    <t>AI0310</t>
  </si>
  <si>
    <t>Denuncia Penal por Pérdida de  Hoja de Vida PPL</t>
  </si>
  <si>
    <t>AI0311</t>
  </si>
  <si>
    <t>Solicitud y respuesta de beneficio administrativo permiso de salida de hasta por 72 Horas</t>
  </si>
  <si>
    <t>Solicitud para que el establecimiento carcelario realice el trámite del beneficio hasta por 72 horas</t>
  </si>
  <si>
    <t>AI0312</t>
  </si>
  <si>
    <t>PD-TJ-7</t>
  </si>
  <si>
    <t>Solicitud de antecedentes judiciales a autoridades competentes</t>
  </si>
  <si>
    <t>Documento donde se solicita el estado del proceso de un  PPL a una autoridad judicial competente</t>
  </si>
  <si>
    <t>AI0313</t>
  </si>
  <si>
    <t>Oficio de Remisión a Autoridad Competente</t>
  </si>
  <si>
    <t>Documento en el que se hace entrega de las valoraciones e informe de jurídica y atención integral al juzgado con el fin que sea evaluada la solicitud del beneficio administrativo de hasta 72 horas</t>
  </si>
  <si>
    <t>AI0314</t>
  </si>
  <si>
    <t>Providencia del Juzgado emitiendo concepto sobre la solicitud del beneficio administrativo de 72 horas</t>
  </si>
  <si>
    <t>Documento donde el juez competente resuelve la solicitud del beneficio administrativo de hasta por 72 horas de la PPL</t>
  </si>
  <si>
    <t>AI0315</t>
  </si>
  <si>
    <t>Documentacion de beneficios Administrativos de permiso hasta 72 horas.</t>
  </si>
  <si>
    <t xml:space="preserve">Acto administrativo donde se motiva la orden dada por el juez y se establece la modalidad de salida </t>
  </si>
  <si>
    <t>AI0316</t>
  </si>
  <si>
    <t>Oficio en el cual se deja a Disposición de las autoridades competentes a la PPL que  tengan requerimiento Judicial</t>
  </si>
  <si>
    <t>Documento donde se deja a disposición a la PPL en relación con un proceso con orden captura vigente.</t>
  </si>
  <si>
    <t>AI0317</t>
  </si>
  <si>
    <t>PD-TJ-5</t>
  </si>
  <si>
    <t>F-TJ-200</t>
  </si>
  <si>
    <t>Ficha Médica de Ingreso y Egreso</t>
  </si>
  <si>
    <t>Formato de valoración de la PPL  que egresa del establecimiento carcelario</t>
  </si>
  <si>
    <t>AI0318</t>
  </si>
  <si>
    <t>I-TJ-7</t>
  </si>
  <si>
    <t>Documentos Anexos de autoridades Judiciales y/o  Administrativas</t>
  </si>
  <si>
    <t>Documentos soportes de la decisión judicial</t>
  </si>
  <si>
    <t>AI0319</t>
  </si>
  <si>
    <t xml:space="preserve">Tarjeta alfabética y de antecedentes- tarjeta decadactilar </t>
  </si>
  <si>
    <t>Ficha donde se registran los datos legales y las huellas de la PPL</t>
  </si>
  <si>
    <t>AI0320</t>
  </si>
  <si>
    <t>Comunicación y respuesta oficial con fundamentos para atender acciones constitucionales.</t>
  </si>
  <si>
    <t>AI0321</t>
  </si>
  <si>
    <t>Resolución del INPEC  informando el traslado y cumplimiento del mismo.</t>
  </si>
  <si>
    <t>Acto administrativo donde se fija establecimiento carcelario o penitenciario del INPEC a las PPL que se encuentran en este establecimiento carcelario con situación jurídica condenado</t>
  </si>
  <si>
    <t>Historias de Traslados de Personas Privadas de la Libertad al  INPEC</t>
  </si>
  <si>
    <t>AI0322</t>
  </si>
  <si>
    <t>F-TJ-123</t>
  </si>
  <si>
    <t>Planilla de atención semanal</t>
  </si>
  <si>
    <t>Documento donde se registran las solicitudes o requerimientos de las PPL en pabellón</t>
  </si>
  <si>
    <t>Esta subserie recopila los requerimientos o preguntas frecuentas de las PPL en temas jurídicos</t>
  </si>
  <si>
    <t>AI0323</t>
  </si>
  <si>
    <t xml:space="preserve">Planillas de Remisión Judicial </t>
  </si>
  <si>
    <t xml:space="preserve">Documento por el cual el centro de servicios judiciales realiza programación de audiencias para las PPL </t>
  </si>
  <si>
    <t>Esta subserie recopila fecha y hora de programación de audiencias</t>
  </si>
  <si>
    <t>AI0324</t>
  </si>
  <si>
    <t>Registro de firmas, huellas y sellos de los jueces encargados de los procesos judiciales</t>
  </si>
  <si>
    <t>Documento en el cual los jueces informan el cambio de autoridad en los diferentes despachos</t>
  </si>
  <si>
    <t>Esta subserie recopila la firma huella y sello del juez asignado al juzgado.</t>
  </si>
  <si>
    <t>AI0325</t>
  </si>
  <si>
    <t>Documentacion de requerimiento y cumplimiento de las Medidas de protección por violencia intrafamiliar</t>
  </si>
  <si>
    <t>Orden de autoridad judicial que ordena la privación de la libertad de un ciudadano</t>
  </si>
  <si>
    <t xml:space="preserve">MEDIDAS DE PROTECCIÓN POR VIOLENCIA INTRAFAMILIAR </t>
  </si>
  <si>
    <t>Esta serie recopila las órdenes de autoridad judicial donde informan los días de arresto que debe cumplir un ciudadano en el establecimiento carcelario</t>
  </si>
  <si>
    <t>AI0326</t>
  </si>
  <si>
    <t>Actas Comité de Derechos Humanos</t>
  </si>
  <si>
    <t>Documento donde se registran las reuniones realizadas con los representantes de DD.HH de cada pabellón</t>
  </si>
  <si>
    <t>Esta subserie recopila los requerimientos, solicitudes, dudas, quejas e información de las PPL a través de cada uno de los representantes de DD.HH. De los pabellones</t>
  </si>
  <si>
    <t>AI0327</t>
  </si>
  <si>
    <t>Sin Proceso</t>
  </si>
  <si>
    <t>M-FC-1</t>
  </si>
  <si>
    <t>Seguimiento de contratos Metodología de Supervisión</t>
  </si>
  <si>
    <t>Contiene la información precontractual, contractual y poscontractual de la totalidad de los contratos supervisados por la Dirección de Bienes, incluye informes de supervisión, soportes de pago, actas de inicio y liquidación, seguimiento financiero entre otros</t>
  </si>
  <si>
    <t>Dirección de Bienes para la Seguridad, Convivencia y Acceso a la Justicia</t>
  </si>
  <si>
    <t>https://scjgovcol.sharepoint.com/:f:/r/sites/SUPERVISINDECONTRATOS/Documentos%20compartidos/SEGUIMIENTO%20DE%20CONTRATOS?csf=1&amp;web=1&amp;e=SDBgKB</t>
  </si>
  <si>
    <t>AI0328</t>
  </si>
  <si>
    <t>Base de datos del Sistema de información y administración de Bienes SIMBA</t>
  </si>
  <si>
    <t>Contiene la información de los bienes entregados en comodato a los organismos de seguridad que prestan sus servicios en la ciudad de Bogotá, se desarrolla por diferentes modulos que permiten visualizar la información relevante y administrar estos bienes</t>
  </si>
  <si>
    <t>https://bisec.crm2.dynamics.com/main.aspx?appid=2ca80b8d-7c3c-ea11-a812-000d3ac058c3&amp;pagetype=entitylist&amp;etn=coem_estudiosyjustificacion&amp;viewid=3c9178dd-c220-e911-a963-000d3ac1b38b&amp;viewType=1039</t>
  </si>
  <si>
    <t xml:space="preserve">Ley 1712 de 2014, art 19 Numeral C </t>
  </si>
  <si>
    <t>AI0329</t>
  </si>
  <si>
    <t>Resoluciones que se generan en el Despacho de la SSCJ</t>
  </si>
  <si>
    <t>Resoluciones del Despacho</t>
  </si>
  <si>
    <t>Resoluciones expedidas en el Despacho de la Secretaría Distrital de Seguiridad, Convivencia y Justicia</t>
  </si>
  <si>
    <t>https://scjgovcol.sharepoint.com/sites/ResolucionesyCirculareDespacho/Documentos%20compartidos/Forms/AllItems.aspx</t>
  </si>
  <si>
    <t>Ley 1712 de 2014 articulo 18 literal a</t>
  </si>
  <si>
    <t>AI0330</t>
  </si>
  <si>
    <t>Circulares</t>
  </si>
  <si>
    <t>Circulares que se generan en el Despacho de la SSCJ</t>
  </si>
  <si>
    <t>Circulares del Despacho</t>
  </si>
  <si>
    <t>Circulares expedidas en el Despacho de la Secretaría Distrital de Seguiridad, Convivencia y Justicia</t>
  </si>
  <si>
    <t>AI0331</t>
  </si>
  <si>
    <t>Actas del Consejo Distrital de Seguridad y Convivencia</t>
  </si>
  <si>
    <t xml:space="preserve"> Actas</t>
  </si>
  <si>
    <t>2020-2021-2022</t>
  </si>
  <si>
    <t>La defensa y seguridad nacional</t>
  </si>
  <si>
    <t>Artículo 24 de la Ley 1437: se entiende que “solo tendrán carácter de reservado las informaciones y documentos expresamente sometidos a reserva por la Constitución Política o la ley, y en especial: 1) Los relacionados con la defensa o seguridad nacionales..". 
 Ley 1712 del 2014: se podrá negar el acceso a la información pública reservada cuando el suministro de esta se encuentre expresamente prohibido por la Ley, o la Constitución como ocurre con los temas relacionados a la defensa y la seguridad nacional. </t>
  </si>
  <si>
    <t>HOJA RESUMEN</t>
  </si>
  <si>
    <t xml:space="preserve">PLAN DE TRATAMIENTO DEL RIESGO </t>
  </si>
  <si>
    <t>Riesgo #</t>
  </si>
  <si>
    <t>Riesgo</t>
  </si>
  <si>
    <t>Riesgo Inherente</t>
  </si>
  <si>
    <t>Causa</t>
  </si>
  <si>
    <t>Tipo de tratamiento de riesgo</t>
  </si>
  <si>
    <t>Control</t>
  </si>
  <si>
    <t>Soporte</t>
  </si>
  <si>
    <t>Responsable</t>
  </si>
  <si>
    <t>Periodicidad</t>
  </si>
  <si>
    <t>Evaluacion global de los controles (sobre 100)</t>
  </si>
  <si>
    <t>Riesgo Residual</t>
  </si>
  <si>
    <t>Indicador</t>
  </si>
  <si>
    <t>Soportes de la documentacion entregada en los repositorios SharePoint disponibles para el area.</t>
  </si>
  <si>
    <t>Cada que se requiera</t>
  </si>
  <si>
    <t>Comunicacion oficial y/o correo electronico</t>
  </si>
  <si>
    <t>Trimestral</t>
  </si>
  <si>
    <t>Correo electrónico</t>
  </si>
  <si>
    <t>Cuatrimestral</t>
  </si>
  <si>
    <t>Semestral</t>
  </si>
  <si>
    <t>Solicitud de permisos a traves de correo electronico</t>
  </si>
  <si>
    <t>Comunicación de Soliciud y Retiro de Acceso de Usuarios</t>
  </si>
  <si>
    <t>Base de Datos de Prestamos de Historias Laborales.</t>
  </si>
  <si>
    <t>Inventario Documental de la DJC</t>
  </si>
  <si>
    <t>Anual</t>
  </si>
  <si>
    <t>Comunicado Oficial sobre el Seguimiento a la Operación y Acciones Realizadas.</t>
  </si>
  <si>
    <t>Mensual</t>
  </si>
  <si>
    <t>Proyeccion Sobre Ausencia Personal y Necesidades de Operación.</t>
  </si>
  <si>
    <t>Listas de Asistencia y documentos de apoyo  a  las capacitaciones</t>
  </si>
  <si>
    <t>Actas del Contratistas del Mantenimiento y los informes tecncos de funcionamiento de las UPS</t>
  </si>
  <si>
    <t>Solicitud de cambio aprobado, Correo Electronico asignacion responsable y los informes de actividades desplegadas.</t>
  </si>
  <si>
    <t>Informe Mensual de Empresa Contratista</t>
  </si>
  <si>
    <t xml:space="preserve">Acta </t>
  </si>
  <si>
    <t>Actualizacion tabla de avance</t>
  </si>
  <si>
    <t>Tabla de verificacion de correspondencia de registro.</t>
  </si>
  <si>
    <t>Reporte del Seguimiento al Plan o verificacion de versionamiento en el ambien de desarrollo y produccion</t>
  </si>
  <si>
    <t>Reporte del Seguimiento al Plan o manuales tecnicos de los sistemas</t>
  </si>
  <si>
    <t>Mecanismo de gestion segura de contraseñas o comunicado oficial</t>
  </si>
  <si>
    <t>Indicador de Gestion</t>
  </si>
  <si>
    <t>Reporte Sistema de Informacion.</t>
  </si>
  <si>
    <t>IDENTIFICACIÓN DE RIESGOS</t>
  </si>
  <si>
    <t>RIESGO #</t>
  </si>
  <si>
    <t>PROCESO</t>
  </si>
  <si>
    <t>ACTIVO</t>
  </si>
  <si>
    <t>TIPO DE ACTIVO</t>
  </si>
  <si>
    <t>RIESGO</t>
  </si>
  <si>
    <t>AMENAZA</t>
  </si>
  <si>
    <t>VULNERABILIDAD</t>
  </si>
  <si>
    <t>CONSECUENCIA</t>
  </si>
  <si>
    <t>INTERNO</t>
  </si>
  <si>
    <t>EXTERNO</t>
  </si>
  <si>
    <t>PROBABILIDAD</t>
  </si>
  <si>
    <t>IMPACTO</t>
  </si>
  <si>
    <t>RIESGO INHERENTE</t>
  </si>
  <si>
    <t>Acceso y Fortalecimiento a la Justicia.</t>
  </si>
  <si>
    <r>
      <t>Documentación DAJ</t>
    </r>
    <r>
      <rPr>
        <sz val="10"/>
        <color rgb="FF000000"/>
        <rFont val="Arial"/>
        <family val="2"/>
      </rPr>
      <t xml:space="preserve"> (Plan de Acción de Casas de Justicia,Actas del Comité de Coordinación Local de las Casas de Justicia,Acciones Preventivo – Pedagógicas, Seguimiento a la Implementación del Traslado por Protección y Atención Psicológica a la Población Trasladada, Historias de Procesos de Mediación para la Solución de Conflictos, Base de datos Historias del programa de justicia juvenil restaurativa, expedientes Historias del programa de justicia juvenil restaurativa, Acuerdos de ingreso y convivencia Programa De Seguimiento Judicial al Tratamiento de Drogas,   Consentimiento Informado Mayor de Edad,  Consentimiento Informado Menor de Edad, Informe De Seguimiento Programa De Seguimiento Judicial al Tratamiento de Drogas, Informe Extraordinario Programa De Seguimiento Judicial al Tratamiento de Drogas , Informe Final PSJTD, Valoración Inicial del Programa De Seguimiento Judicial al Tratamiento de Drogas, Visita Domiciliaria, Equipo Psicosocial. PSJTD,  BD PSJTD  ) </t>
    </r>
  </si>
  <si>
    <t>Pérdida de la Confidencialidad</t>
  </si>
  <si>
    <t>Error en el uso</t>
  </si>
  <si>
    <t>Ausencia de documentación.</t>
  </si>
  <si>
    <t>Pérdida o detrimento de información</t>
  </si>
  <si>
    <t>X</t>
  </si>
  <si>
    <t>Moderado</t>
  </si>
  <si>
    <r>
      <t>Formularios</t>
    </r>
    <r>
      <rPr>
        <sz val="10"/>
        <color rgb="FF000000"/>
        <rFont val="Arial"/>
        <family val="2"/>
      </rPr>
      <t xml:space="preserve"> (Formulario de forms registro atenciones virtuales Centro de Recepción e Información CRI, Formulario de forms registro jornadas unidades móviles para el acceso a la justicia, Formulario forms encuesta de satisfacción Dirección de Acceso a la Justicia)</t>
    </r>
  </si>
  <si>
    <t>Pérdida de la Integridad</t>
  </si>
  <si>
    <t>Abuso de derechos.</t>
  </si>
  <si>
    <t>Asignación errada de los derechos de acceso.</t>
  </si>
  <si>
    <t>"Pérdida de la Disponibilidad
Perdida de Confidencialidad"</t>
  </si>
  <si>
    <t xml:space="preserve">Divulgación </t>
  </si>
  <si>
    <t>Ausencia de mecanismos de monitoreo.</t>
  </si>
  <si>
    <t>"Pérdida o detrimento de información
Pérdida de reputación y/o de imagen"</t>
  </si>
  <si>
    <t>Atención y Relación con el Ciudadano.</t>
  </si>
  <si>
    <r>
      <t>Registro Documental SGI - ATC</t>
    </r>
    <r>
      <rPr>
        <sz val="10"/>
        <color rgb="FF000000"/>
        <rFont val="Arial"/>
        <family val="2"/>
      </rPr>
      <t xml:space="preserve"> (Informe de Control y Seguimiento a las PQRSDF, Matriz informe de PQRSDF,  Matriz de trazabilidad de PQRSDF, Registro y Encuesta de Satisfacción de Atención Canal Telefónico y Presencial, Ficha de Medición Canales Presencial y Telefónico,  </t>
    </r>
  </si>
  <si>
    <t>Pérdida de la Integridad
 Perdida de Confidencialidad</t>
  </si>
  <si>
    <t xml:space="preserve">Datos provenientes de fuentes no confiables </t>
  </si>
  <si>
    <t>Deficiencias o deterioro del servicio al ciudadano</t>
  </si>
  <si>
    <t>Leve</t>
  </si>
  <si>
    <t>Reclamaciones o quejas de ciudadanos</t>
  </si>
  <si>
    <t>Muy Baja</t>
  </si>
  <si>
    <t>Control Disciplinario.</t>
  </si>
  <si>
    <t xml:space="preserve">Pérdida de la Integridad </t>
  </si>
  <si>
    <t xml:space="preserve">Corrupción de los datos </t>
  </si>
  <si>
    <t>Almacenamiento sin protección.</t>
  </si>
  <si>
    <t>Demandas, litigios, derechos de petición o tutelas</t>
  </si>
  <si>
    <t>Fortalecimiento Institucional.</t>
  </si>
  <si>
    <r>
      <rPr>
        <b/>
        <sz val="10"/>
        <color rgb="FF000000"/>
        <rFont val="Arial"/>
        <family val="2"/>
      </rPr>
      <t>Planes</t>
    </r>
    <r>
      <rPr>
        <sz val="10"/>
        <color rgb="FF000000"/>
        <rFont val="Arial"/>
        <family val="2"/>
      </rPr>
      <t xml:space="preserve"> (Plan Institucional de Gestión Ambiental PL-DS-8 , Plan Anticorrupción y de Atención al Ciudadano - PAAC, Plan de Participación Ciudadana, Plan Integral de Seguridad, convivencia Ciudadana Y Justicia - PISCCJ, Plan Operativo Anual, Plan Estratégico Institucional PL-DS-1, Plan de Acción política pública, Proyecto de inversión, Criterios de  elegibilidad y viabilidad de inversión Local )</t>
    </r>
  </si>
  <si>
    <t>Pérdida de la Disponibilidad</t>
  </si>
  <si>
    <t>Incumplimiento en la Divulgacion</t>
  </si>
  <si>
    <t>Multas o sanciones</t>
  </si>
  <si>
    <t>Mayor</t>
  </si>
  <si>
    <t>Gestión Estratégica del Talento Humano.</t>
  </si>
  <si>
    <t>Aportes Seguridad Social Integral y Reporte de liquidacion de nómina mensual</t>
  </si>
  <si>
    <t>Uso no autorizado del equipo o software.</t>
  </si>
  <si>
    <t>Ausencia de mecanismos de identificación y autentificación, como la autentificación de usuario.</t>
  </si>
  <si>
    <t>Historias Laborales</t>
  </si>
  <si>
    <t>Abuso de derechos y corrpción de los datos</t>
  </si>
  <si>
    <t>Gestión Jurídica.</t>
  </si>
  <si>
    <r>
      <rPr>
        <b/>
        <sz val="10"/>
        <color rgb="FF000000"/>
        <rFont val="Arial"/>
        <family val="2"/>
      </rPr>
      <t>Proceso Juridico</t>
    </r>
    <r>
      <rPr>
        <sz val="10"/>
        <color rgb="FF000000"/>
        <rFont val="Arial"/>
        <family val="2"/>
      </rPr>
      <t xml:space="preserve"> (Acciones de tutela,  Resoluciones)</t>
    </r>
  </si>
  <si>
    <t>"Pérdida de la Disponibilidad
Perdida de la Confidencialidad
Perdida de la Integridad"</t>
  </si>
  <si>
    <t>"Corrupción de los datos 
Fenomenos Ambiental
Perdida de Informacion"</t>
  </si>
  <si>
    <t>Ausencia y/o alteracion de documentación.</t>
  </si>
  <si>
    <t>"Pérdida o detrimento de información
Demandas, litigios, derechos de petición o tutelas
Reclamaciones o quejas de ciudadanos
Demoras en los servicios prestados y ejecución de los procesos
Interrupción de los sistemas / procesos
Pérdidas de conocimiento"</t>
  </si>
  <si>
    <t xml:space="preserve">Gestión Contractual. </t>
  </si>
  <si>
    <r>
      <rPr>
        <b/>
        <sz val="10"/>
        <color rgb="FF000000"/>
        <rFont val="Arial"/>
        <family val="2"/>
      </rPr>
      <t xml:space="preserve">Proceso Contractual </t>
    </r>
    <r>
      <rPr>
        <sz val="10"/>
        <color rgb="FF000000"/>
        <rFont val="Arial"/>
        <family val="2"/>
      </rPr>
      <t>(Actas de comité de contratación, Procesos contractuales declarados desiertos o no adjudicados, Contratos y convenios,  Base de datos de información contractual)</t>
    </r>
  </si>
  <si>
    <t>"Pérdida de la Disponibilidad
Perdida de la Integridad"</t>
  </si>
  <si>
    <t>Gestión de Emergencias.</t>
  </si>
  <si>
    <r>
      <rPr>
        <b/>
        <sz val="10"/>
        <color rgb="FF000000"/>
        <rFont val="Arial"/>
        <family val="2"/>
      </rPr>
      <t>NUSE 123</t>
    </r>
    <r>
      <rPr>
        <sz val="10"/>
        <color rgb="FF000000"/>
        <rFont val="Arial"/>
        <family val="2"/>
      </rPr>
      <t xml:space="preserve"> (Número Único de Seguridad y Emergencia Telefonía y CAD (Bitácora Incidente Procedente creado en el sistema CAD), Grabación de Llamada del usuario a Línea de Emergencias 123)</t>
    </r>
  </si>
  <si>
    <t xml:space="preserve">Pérdida de Confidencialidad, Integridad y/o disponibilidad de la información </t>
  </si>
  <si>
    <t>"Fallas del equipo.
Divulgacion.
Falla en equipo de telecomunicaciones
Uso no autorizado del equipo o del software"</t>
  </si>
  <si>
    <t>"Ausencia de mecanismos de monitoreo establecidos para las brechas en la seguridad.
Ausencia del Personal.
Gestion deficiente de Contraseñas."</t>
  </si>
  <si>
    <t>Demoras en los servicios prestados y ejecución de los procesos</t>
  </si>
  <si>
    <t>Hardware</t>
  </si>
  <si>
    <t>Mantenimiento de equipos Inadecuado</t>
  </si>
  <si>
    <t>Respuesta inadecuada de mantenimiento del servicio.</t>
  </si>
  <si>
    <t xml:space="preserve">Falla en equipo de telecomunicaciones </t>
  </si>
  <si>
    <t>"Trabajo no supervisado del personal externo o de limpieza.
Ausencia de acuerdos de nivel de servicio, o insuficiencia en los mismos."</t>
  </si>
  <si>
    <t>Uso incorrecto de software y hardware.</t>
  </si>
  <si>
    <t xml:space="preserve">Gestión de Seguridad y Convivencia. </t>
  </si>
  <si>
    <t>Actas del Consejo Distrital de Convivencia y seguridad</t>
  </si>
  <si>
    <t>Pérdida de confianza del ciudadano</t>
  </si>
  <si>
    <r>
      <t>Registro Documental SSC</t>
    </r>
    <r>
      <rPr>
        <sz val="10"/>
        <color rgb="FF000000"/>
        <rFont val="Arial"/>
        <family val="2"/>
      </rPr>
      <t xml:space="preserve">  Registros y evidencias de actividades gestionadas para lograr el control, la prevención del delito y promover la convivencia pacífica.</t>
    </r>
  </si>
  <si>
    <t>Pérdida de la Integridad y Disponibidad</t>
  </si>
  <si>
    <t xml:space="preserve">Abuso de derechos.
Datos provenientes de fuentes no confiables 
Error en el uso </t>
  </si>
  <si>
    <t>Falta de control periodico sobre los derechos de acceso.
Ausencia de manuales de roles y  uso de la plataforma.</t>
  </si>
  <si>
    <t>Pérdida o detrimento de información
Demoras en los servicios prestados y ejecución de los procesos</t>
  </si>
  <si>
    <t>Abuso de Derechos
Corrupción de Datos 
Error en el uso</t>
  </si>
  <si>
    <t xml:space="preserve">Acceso y uso inadecuado de la información </t>
  </si>
  <si>
    <t>Pérdida o detrimento de información
Perdida de confianza del ciudadano
Demandas, litigios, derechos de petición o tutelas</t>
  </si>
  <si>
    <t>Actas de Concejos Locales de Seguridad.</t>
  </si>
  <si>
    <t>Pérdida de la Disponibidad</t>
  </si>
  <si>
    <t>Gestion Inadecuada de la Información</t>
  </si>
  <si>
    <r>
      <t>Registros Survey 123</t>
    </r>
    <r>
      <rPr>
        <sz val="10"/>
        <color rgb="FF000000"/>
        <rFont val="Arial"/>
        <family val="2"/>
      </rPr>
      <t xml:space="preserve"> (Registros en el formulario de Mercados criminales y Aspectos sociales, económicos y estructurales en Survey123)</t>
    </r>
  </si>
  <si>
    <t xml:space="preserve">Registro de información no verificada </t>
  </si>
  <si>
    <r>
      <t>Registros Survey 123</t>
    </r>
    <r>
      <rPr>
        <sz val="10"/>
        <color rgb="FF000000"/>
        <rFont val="Arial"/>
        <family val="2"/>
      </rPr>
      <t xml:space="preserve"> (Registros en el formulario de actividades territoriales en Survey123)</t>
    </r>
  </si>
  <si>
    <t>Abuso de derechos.
Datos provenientes de fuentes no confiables 
Error en el uso</t>
  </si>
  <si>
    <t xml:space="preserve">
Dificultad para la verificación de los datos registrados
</t>
  </si>
  <si>
    <t>Gestión de Tecnologías de la Información.</t>
  </si>
  <si>
    <t xml:space="preserve">Pérdida de Cofidencilidad, integridad y/o disponibilidad de la información </t>
  </si>
  <si>
    <t>Ciberataque
Modificación de bases de datos</t>
  </si>
  <si>
    <t>Obsolecencia y brechas de seguridad por uso de versionamiento desactualizado  del entorno de desarrollo de los diferentes sistemas de información.
Falta de Arquitectura de datos estandarizada para los sistemas de información</t>
  </si>
  <si>
    <t xml:space="preserve">Pérdida o detrimento de información
perdida de la integridad e integralidad de la información
</t>
  </si>
  <si>
    <t>Uso no autorizado de credenciales de administración a cualquiera de los componentes de la infraestructura de la SDSCJ
Ciberataque o incidente informático a la infraestructura del proveedor de nube
Ciberataque dirigido a la infraestructura de la Entidad</t>
  </si>
  <si>
    <t>Gestión y Análisis de la Información.</t>
  </si>
  <si>
    <r>
      <rPr>
        <b/>
        <sz val="10"/>
        <color rgb="FF000000"/>
        <rFont val="Arial"/>
        <family val="2"/>
      </rPr>
      <t xml:space="preserve">Base de Datos </t>
    </r>
    <r>
      <rPr>
        <sz val="10"/>
        <color rgb="FF000000"/>
        <rFont val="Arial"/>
        <family val="2"/>
      </rPr>
      <t>(BI)</t>
    </r>
  </si>
  <si>
    <t>Evaluación al Sistema de Control Interno.</t>
  </si>
  <si>
    <t>Matriz de seguimiento de plan de mejoramiento contraloria</t>
  </si>
  <si>
    <t>Corrupción de datos.
Indisponibilidad del sistema de información 
Mal funcionamiento del software.</t>
  </si>
  <si>
    <t>Almacenamiento sin protección.
Defectos bien conocidos en el software
Asignación errada de los derechos de acceso.</t>
  </si>
  <si>
    <t>Interrupción de los sistemas / procesos</t>
  </si>
  <si>
    <t>VALORACIÓN DEL RIESGO</t>
  </si>
  <si>
    <t>DILIGENCIAMIENTO POR PARTE DEL LIDER OPERATIVO DEL PROCESO</t>
  </si>
  <si>
    <t>DILIGENCIAMIENTO POR PARTE DEL ADMINISTRADOR DEL RIESGO OAP</t>
  </si>
  <si>
    <t>CONTROL #</t>
  </si>
  <si>
    <t>TIPO DE ACCIÓN</t>
  </si>
  <si>
    <t>CAUSA MITIGADA</t>
  </si>
  <si>
    <t>CONSECUENCIA MITIGADAS</t>
  </si>
  <si>
    <t xml:space="preserve"> CONTROL</t>
  </si>
  <si>
    <t>TIPO DE CONTROL</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</si>
  <si>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</si>
  <si>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</si>
  <si>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</si>
  <si>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</si>
  <si>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</si>
  <si>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</si>
  <si>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</si>
  <si>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</si>
  <si>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</si>
  <si>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</si>
  <si>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</si>
  <si>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</si>
  <si>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</si>
  <si>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</si>
  <si>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r>
      <rPr>
        <u/>
        <sz val="10"/>
        <color rgb="FF000000"/>
        <rFont val="Arial"/>
        <family val="2"/>
      </rPr>
      <t>Los responsable</t>
    </r>
    <r>
      <rPr>
        <u/>
        <sz val="10"/>
        <rFont val="Arial"/>
        <family val="2"/>
      </rPr>
      <t>s de la generación</t>
    </r>
    <r>
      <rPr>
        <u/>
        <sz val="10"/>
        <color rgb="FF000000"/>
        <rFont val="Arial"/>
        <family val="2"/>
      </rPr>
      <t xml:space="preserve"> de información (funcionarios públicos y/o contratistas</t>
    </r>
    <r>
      <rPr>
        <u/>
        <sz val="10"/>
        <rFont val="Arial"/>
        <family val="2"/>
      </rPr>
      <t xml:space="preserve">) verifican </t>
    </r>
    <r>
      <rPr>
        <u/>
        <sz val="10"/>
        <color rgb="FF000000"/>
        <rFont val="Arial"/>
        <family val="2"/>
      </rPr>
      <t>de forma cuatrimestral la entrega de soportes relacionados con el cumplimiento de metas relacionadas al Plan de Acceso a la Justicia de acuerdo con la naturaleza de los documentos (mensual - trimestral -semestral y anual) a la Dirección de Acceso a la Justicia. En caso de incumplimiento de la entrega de los documentos en los plazos establecidos, el Director o su equipo delegado de DAJ solicita a los responsables la entrega oportuna de la información, sopena del incumplimiento de metas, requerimientos internos y externos; como evidencia se entrega los soportes de la documentación entregada en los repositorios SharePoint disponibles para el área.</t>
    </r>
  </si>
  <si>
    <t>Preventivo</t>
  </si>
  <si>
    <t>Asignado</t>
  </si>
  <si>
    <t>Adecuada</t>
  </si>
  <si>
    <t>Completa</t>
  </si>
  <si>
    <t>Se investigan y se resuelven oportunamente</t>
  </si>
  <si>
    <t>Fuerte</t>
  </si>
  <si>
    <t>El profesional y/o los profesionales de la dirección de acceso designados para esta actividad 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t>
  </si>
  <si>
    <t>El Secretario del Centro Especial de Reclusión, registra y valida cuando se requiera las solicitudes de acceso a información archivada, validando previamente que las mismas hayan sido autorizadas por la Dirección del C.E.R a través de memorando y/o correo electrónico; a su vez tendrá a su cargo las llaves del archivador de documentos ubicado en el área administrativa del Centro, en caso de no contar con solicitud o requerimiento previo se debe solicitar esta autorización a la dirección del CER, una vez sea autorizada, se debe dejar este soporte para efectos de trazabilidad, la evidencia se reportara de forma Cuatrimestral</t>
  </si>
  <si>
    <t>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t>
  </si>
  <si>
    <t>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t>
  </si>
  <si>
    <t>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t>
  </si>
  <si>
    <t>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t>
  </si>
  <si>
    <t>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t>
  </si>
  <si>
    <t>Ausencia de mecanismos de monitoreo establecidos para las brechas en la seguridad.</t>
  </si>
  <si>
    <t>Ausencia de personal</t>
  </si>
  <si>
    <t>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t>
  </si>
  <si>
    <t>Gestion deficiente de contraseñas</t>
  </si>
  <si>
    <t>Trabajo no supervisado del personal externo o de limpieza.</t>
  </si>
  <si>
    <t>Ausencia de acuerdos de nivel de servicio, o insuficiencia en los mismos.</t>
  </si>
  <si>
    <t>El jefe del C4 supervisa a la empresa contratista del mantenimiento del sistema de video vigilancia y garantías extendidas del Centro de Computo. Estas actividades se registran en los informes de gestión de la empresa contratista, los cuales son recibidos y evidencian la operación del sistema de video vigilancia controlada por ANS, que en caso de estar por debajo de umbral se penaliza económicamente. las Evidencias corresponde al Informe mensual de la empresa contratista e informe de seguimiento mensual del contrato. El cargue de las evidencias se hará de forma cuatrimestral.</t>
  </si>
  <si>
    <t>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t>
  </si>
  <si>
    <t xml:space="preserve">Falta de control periodico sobre los derechos de acceso.
</t>
  </si>
  <si>
    <t>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t>
  </si>
  <si>
    <t>Ausencia de guías para el adecuado uso de la plataforma.</t>
  </si>
  <si>
    <t>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t>
  </si>
  <si>
    <t>El(a)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t>
  </si>
  <si>
    <t>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t>
  </si>
  <si>
    <t>Obsolescencia y brechas de seguridad por uso de versionamiento desactualizado  del entorno de desarrollo de los diferentes sistemas de información.</t>
  </si>
  <si>
    <t>El responsable de sistema de información y/o  infraestructura Tecnológica verifica de forma cuatrimestral el seguimiento al plan de trabajo de versionamiento de los ambientes de pruebas y productivos asociados a los sistemas de información, en caso de no realizar el seguimiento se debe evidenciar las causas de no realizar las actividades del plan a través de actas, informes y/o correos electrónicos, como evidencia de la ejecución del control se contara con los avances de las actividades del plan mediante bitácoras de actividades, actas y/o comunicado oficial.</t>
  </si>
  <si>
    <t xml:space="preserve">Falta de Arquitectura de datos estandarizada para los sistemas de información </t>
  </si>
  <si>
    <t xml:space="preserve">El responsable de sistema de información realiza seguimiento cuatrimestral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t>
  </si>
  <si>
    <t xml:space="preserve">No se cuenta con un mecanismo seguro y estandarizado de manejo de credenciales de administración a la infraestructura tecnologica </t>
  </si>
  <si>
    <t>Configuración incorrecta de parámetros.</t>
  </si>
  <si>
    <t>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t>
  </si>
  <si>
    <t xml:space="preserve">VALORACIÓN CON CONTROLES </t>
  </si>
  <si>
    <t>¿DISMINUYE?</t>
  </si>
  <si>
    <t>PROMEDIO DE LA EVALUACION DE LOS CONTROLES</t>
  </si>
  <si>
    <t>SOLIDEZ DEL CONJUNTO DE LOS CONTROLES</t>
  </si>
  <si>
    <t>PROBABILIDAD DE OCURRENCIA CON CONTROLES</t>
  </si>
  <si>
    <t>IMPACTO DEL RIESGO CON CONTROLES</t>
  </si>
  <si>
    <t>ZONA DEL RIESGO RESIDUAL</t>
  </si>
  <si>
    <t>Directamente</t>
  </si>
  <si>
    <t>PLAN DE TRATAMIENTO DEL RIESGO RESIDUAL</t>
  </si>
  <si>
    <t>DOCUMENTO</t>
  </si>
  <si>
    <t xml:space="preserve">FECHA DE IMPLEMENTACIÓN </t>
  </si>
  <si>
    <t>DESCRIPCIÓN DE LA ACCIÓN</t>
  </si>
  <si>
    <t>RESPONSABLE</t>
  </si>
  <si>
    <t xml:space="preserve">FECHA INICIO </t>
  </si>
  <si>
    <t xml:space="preserve">FECHA FIN </t>
  </si>
  <si>
    <t>Mantener la Ejecucion durante la vigencia</t>
  </si>
  <si>
    <t>Responsable de generacion de informacion</t>
  </si>
  <si>
    <t>El profesional y/o los profesionales de la direccion de acceso</t>
  </si>
  <si>
    <t>El profesional especializado encargado del area administrativa del CER</t>
  </si>
  <si>
    <t>El auxiliar administrativo de la oficina de Control Disciplinario interno designado</t>
  </si>
  <si>
    <t>Profesional asignado por la Oficina Asesora de Planeacion para las publicaciones en el sitio web</t>
  </si>
  <si>
    <t>El Profesional especializado responsable de nómina</t>
  </si>
  <si>
    <t xml:space="preserve">Dirección de Gestión Humana </t>
  </si>
  <si>
    <t>El responsable del seguimiento del contrato de mantenimiento de videovigilancia, jefe del C4</t>
  </si>
  <si>
    <t xml:space="preserve">Jefe del C4 </t>
  </si>
  <si>
    <t>El responsable de gestion de la información de Subsecretaría de seguridad y convivencia</t>
  </si>
  <si>
    <t>El o La Directora de Seguridad</t>
  </si>
  <si>
    <t>El responsable de validar las Actas de los Consejos Locales de Seguridad</t>
  </si>
  <si>
    <t xml:space="preserve">Líder o Coordinador de Infraestructura de TI  </t>
  </si>
  <si>
    <t xml:space="preserve">El Profesional Universitario, Especializado y/o Contratista de la Oficina de Análisis de Información y Estudios Estratégicos </t>
  </si>
  <si>
    <t>El profesional de la oficina de control interno designado</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</si>
  <si>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</si>
  <si>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</si>
  <si>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</si>
  <si>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</si>
  <si>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</si>
  <si>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</si>
  <si>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</si>
  <si>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</si>
  <si>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</si>
  <si>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</si>
  <si>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</si>
  <si>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</si>
  <si>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</si>
  <si>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</si>
  <si>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</si>
  <si>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</si>
  <si>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</si>
  <si>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</si>
  <si>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</si>
  <si>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</si>
  <si>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</si>
  <si>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</si>
  <si>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</si>
  <si>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</si>
  <si>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</si>
  <si>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</si>
  <si>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</si>
  <si>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</si>
  <si>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</si>
  <si>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</si>
  <si>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</si>
  <si>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</si>
  <si>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</si>
  <si>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</si>
  <si>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</si>
  <si>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</si>
  <si>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</si>
  <si>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</si>
  <si>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</si>
  <si>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</si>
  <si>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</si>
  <si>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</si>
  <si>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</si>
  <si>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</si>
  <si>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</si>
  <si>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</si>
  <si>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</si>
  <si>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</si>
  <si>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</si>
  <si>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</si>
  <si>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</si>
  <si>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</si>
  <si>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</si>
  <si>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</si>
  <si>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</si>
  <si>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</si>
  <si>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t>
  </si>
  <si>
    <t>Operativo</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</si>
  <si>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</si>
  <si>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</si>
  <si>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</si>
  <si>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</si>
  <si>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</si>
  <si>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</si>
  <si>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Tecnológico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</si>
  <si>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</si>
  <si>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</si>
  <si>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</si>
  <si>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</si>
  <si>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</si>
  <si>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</si>
  <si>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</si>
  <si>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</si>
  <si>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</si>
  <si>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 xml:space="preserve">Acceso y Fortalecimiento a la Justicia </t>
  </si>
  <si>
    <t>Seguridad Digital</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</si>
  <si>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</si>
  <si>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</si>
  <si>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</si>
  <si>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</si>
  <si>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</si>
  <si>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</si>
  <si>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</si>
  <si>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</si>
  <si>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</si>
  <si>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</si>
  <si>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</si>
  <si>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</si>
  <si>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</si>
  <si>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</si>
  <si>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Fortalecimiento de Capacidades Operativas para la S, C y AJ</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</si>
  <si>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</si>
  <si>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</si>
  <si>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</si>
  <si>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</si>
  <si>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</si>
  <si>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</si>
  <si>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de Gestión Humana</t>
  </si>
  <si>
    <t>Dirección Juridica y Contractual</t>
  </si>
  <si>
    <t>Oficina de Análisis de Información y Estudios Estrategicos</t>
  </si>
  <si>
    <t>Oficina de Control Interno</t>
  </si>
  <si>
    <t>CD-Custodia y vigilacia para la seguridad</t>
  </si>
  <si>
    <t>Carcel Distrital</t>
  </si>
  <si>
    <t>CD-Atención Integral para PPL</t>
  </si>
  <si>
    <t>CD-Tramite Juridico para PPL</t>
  </si>
  <si>
    <t>Confidencialidad</t>
  </si>
  <si>
    <t>Integridad</t>
  </si>
  <si>
    <t>Disponiblidad</t>
  </si>
  <si>
    <t>Tipo Activo</t>
  </si>
  <si>
    <t>Intangibles</t>
  </si>
  <si>
    <t>Datos/Bases de Datos</t>
  </si>
  <si>
    <t>Componentes de Red</t>
  </si>
  <si>
    <t>Instalaciones</t>
  </si>
  <si>
    <t>Personas</t>
  </si>
  <si>
    <t>NIVEL ASIGNADO</t>
  </si>
  <si>
    <t>VALOR DE IMPACTO</t>
  </si>
  <si>
    <t>INTEGRIDAD</t>
  </si>
  <si>
    <t>DISPONIBILIDAD</t>
  </si>
  <si>
    <t>CONFIDENCIALIDAD</t>
  </si>
  <si>
    <t>SOCIAL</t>
  </si>
  <si>
    <t>ECONOMICA</t>
  </si>
  <si>
    <t>AMBIENTAL</t>
  </si>
  <si>
    <t>(I)</t>
  </si>
  <si>
    <t>(D)</t>
  </si>
  <si>
    <t xml:space="preserve">(C) </t>
  </si>
  <si>
    <t>(POBLACION BTA)</t>
  </si>
  <si>
    <t>PPTO ANUAL</t>
  </si>
  <si>
    <t>AFECTACION MA</t>
  </si>
  <si>
    <t>Sin afectacion de la integridad</t>
  </si>
  <si>
    <t>Sin afectacion de la disponibilidad</t>
  </si>
  <si>
    <t>Sin afectacion de la confidencialidad</t>
  </si>
  <si>
    <t>Afectacion menor al 0,5% de la poblacion</t>
  </si>
  <si>
    <t>Afectacion menor al 0,5% del presupuesto anual de la entidad</t>
  </si>
  <si>
    <t>Afectacion del MA Requiere de 1 meses de recuperacion</t>
  </si>
  <si>
    <t>Afectacion muy leve de la integridad</t>
  </si>
  <si>
    <t>Afectacion muy leve de la disponibilidad</t>
  </si>
  <si>
    <t>Afectacion muy leve de la confidencialidad</t>
  </si>
  <si>
    <t>Afectacion entre 0,5-10% de la poblacion</t>
  </si>
  <si>
    <t>Afectacion entre 0,5-10% del presupuesto anual de la entidad</t>
  </si>
  <si>
    <t>Afectacion leve del MA Requiere entre 1-6 meses de recuperacion</t>
  </si>
  <si>
    <t>Afectacion leve de la integridad de la informacion debido al interes particular de los empleados y terceros</t>
  </si>
  <si>
    <t>Afectacion leve de la disponibilidad de la informacion debido al interes particular de los empleados y terceros</t>
  </si>
  <si>
    <t>Afectacion leve de la confidencialidad de la informacion debido al interes particular de los empleados y terceros</t>
  </si>
  <si>
    <t>Afectacion entre 10-25% de la poblacion</t>
  </si>
  <si>
    <t>Afectacion entre 10-25% del presupuesto anual de la entidad</t>
  </si>
  <si>
    <t>Afectacion leve del MA Requiere entre 6 meses y 1 año de recuperacion</t>
  </si>
  <si>
    <t>Afectacion grave de la integridad de la informacion debido al interes particular de los empleados y terceros</t>
  </si>
  <si>
    <t>Afectacion grave de la disponiblidad de la informacion debido al interes particular de los empleados y terceros</t>
  </si>
  <si>
    <t>Afectacion grave de la confidencialidad de la informacion debido al interes particular de los empleados y terceros</t>
  </si>
  <si>
    <t>Afectacion entre 25-50% de la poblacion</t>
  </si>
  <si>
    <t>Afectacion entre 25-50% del presupuesto anual de la entidad</t>
  </si>
  <si>
    <t>Afectacion importante del MA Requiere entre 1-3 años de recuperacion</t>
  </si>
  <si>
    <t>Afectacion muy grave de la integridad de la informacion debido al interes particular de los empleados y terceros</t>
  </si>
  <si>
    <t>Afectacion muy grave de la disponibilidad de la informacion debido al interes particular de los empleados y terceros</t>
  </si>
  <si>
    <t>Afectacion muy grave de la confidencialidad de la informacion debido al interes particular de los empleados y terceros</t>
  </si>
  <si>
    <t>Afectacion mayor a 50% de la poblacion</t>
  </si>
  <si>
    <t>Afectacion mayor a 50% del presupuesto anual de la entidad</t>
  </si>
  <si>
    <t>Afectacion muy grave del MA Requiere mas de 3 años de recuperacion</t>
  </si>
  <si>
    <t>Menor</t>
  </si>
  <si>
    <t>PROCESOS</t>
  </si>
  <si>
    <t>Administración de Bienes Muebles e Inmuebles para el Fortalecimiento de las Capacidades Operativas.</t>
  </si>
  <si>
    <t>Muy Alta</t>
  </si>
  <si>
    <t>Catastrófico</t>
  </si>
  <si>
    <t>Direccionamiento Estratégico.</t>
  </si>
  <si>
    <t>Gestión de Comunicaciones Estratégicas.</t>
  </si>
  <si>
    <t>LEVE</t>
  </si>
  <si>
    <t>CATASTRÓFICO</t>
  </si>
  <si>
    <t>Gestión de Recursos Físicos al Servicio de la Entidad.</t>
  </si>
  <si>
    <t>MUY BAJA</t>
  </si>
  <si>
    <t>BAJO</t>
  </si>
  <si>
    <t>ALTO</t>
  </si>
  <si>
    <t>EXTREMO</t>
  </si>
  <si>
    <t>BAJA</t>
  </si>
  <si>
    <t>MEDIA</t>
  </si>
  <si>
    <t xml:space="preserve">Gestión del Conocimiento y la Innovación Pública. </t>
  </si>
  <si>
    <t>ALTA</t>
  </si>
  <si>
    <t>Gestión Documental.</t>
  </si>
  <si>
    <t>MUY ALTA</t>
  </si>
  <si>
    <t xml:space="preserve">Gestión Financiera. </t>
  </si>
  <si>
    <t>Gestión Integral a las Personas Privadas de la Libertad - PPL.</t>
  </si>
  <si>
    <t>Gestión Tecnológica de Seguridad y Emergencias.</t>
  </si>
  <si>
    <t>Ejemplo de vulnerabilidad</t>
  </si>
  <si>
    <t>Ejemplo de Amenaza</t>
  </si>
  <si>
    <t>Consecuencias</t>
  </si>
  <si>
    <t>Cancelación de la licencia de funcionamiento</t>
  </si>
  <si>
    <t>Arquitectura insegura de la red.</t>
  </si>
  <si>
    <t xml:space="preserve">Accidente Importante </t>
  </si>
  <si>
    <t>Daño en los activos</t>
  </si>
  <si>
    <t>Actividad de Vandalismo</t>
  </si>
  <si>
    <t>Ausencia de “terminación de la sesión” cuando se abandona la estación de trabajo.</t>
  </si>
  <si>
    <t>Actividad Maliciosa de Ciberdelincuente</t>
  </si>
  <si>
    <t xml:space="preserve">Agua </t>
  </si>
  <si>
    <t>Recurso Humano</t>
  </si>
  <si>
    <t>Ausencia de asignación adecuada de responsabilidades en la seguridad de la información.</t>
  </si>
  <si>
    <t xml:space="preserve">Contaminación </t>
  </si>
  <si>
    <t>Ausencia de auditorías (supervisiones) regulares.</t>
  </si>
  <si>
    <t xml:space="preserve">Copia fraudulenta del software </t>
  </si>
  <si>
    <t>Ausencia de control de cambios eficaz</t>
  </si>
  <si>
    <t>Pérdida de clientes</t>
  </si>
  <si>
    <t>Ausencia de control de los activos que se encuentran fuera de las instalaciones.</t>
  </si>
  <si>
    <t>Criminal de la computación</t>
  </si>
  <si>
    <t>Ausencia de copias de respaldo.</t>
  </si>
  <si>
    <t>Pérdida de reputación y/o de imagen</t>
  </si>
  <si>
    <t xml:space="preserve">Destrucción del equipo o medios </t>
  </si>
  <si>
    <t>Pérdida de vidas</t>
  </si>
  <si>
    <t>Ausencia de esquemas de reemplazo periódico.</t>
  </si>
  <si>
    <t xml:space="preserve">Detección de la posición </t>
  </si>
  <si>
    <t>Ausencia de identificación y autentificación de emisor y receptor.</t>
  </si>
  <si>
    <t>Pérdidas de conocimiento</t>
  </si>
  <si>
    <t>Pérdidas económicas</t>
  </si>
  <si>
    <t xml:space="preserve">Escucha encubierta </t>
  </si>
  <si>
    <t xml:space="preserve">Espionaje industrial </t>
  </si>
  <si>
    <t>Ausencia de pistas de auditoría.</t>
  </si>
  <si>
    <t xml:space="preserve">Espionaje remoto </t>
  </si>
  <si>
    <t>Ausencia de planes de continuidad.</t>
  </si>
  <si>
    <t>Ausencia de política formal sobre la utilización de computadores portátiles.</t>
  </si>
  <si>
    <t>Fallas del equipo.</t>
  </si>
  <si>
    <t>Ausencia de políticas para el uso correcto de los medios de telecomunicaciones y mensajería.</t>
  </si>
  <si>
    <t xml:space="preserve">Fallas en el sistema de suministro de agua o aire acondicionado </t>
  </si>
  <si>
    <t>Ausencia de políticas sobre el uso del correo electrónico.</t>
  </si>
  <si>
    <t>Fallas en el suministro de energia</t>
  </si>
  <si>
    <t>Ausencia de procedimiento de control de cambios.</t>
  </si>
  <si>
    <t>Falsificación de derechos.</t>
  </si>
  <si>
    <t>Ausencia de procedimiento de identificación y valoración de riesgos</t>
  </si>
  <si>
    <t xml:space="preserve">Fenómenos climáticos </t>
  </si>
  <si>
    <t>Ausencia de procedimiento de monitoreo de los recursos de procesamiento de información.</t>
  </si>
  <si>
    <t>Fenómenos meteorológicos.</t>
  </si>
  <si>
    <t>Ausencia de procedimiento formal para el control de la documentación del SGSI.</t>
  </si>
  <si>
    <t xml:space="preserve">Fenómenos sísmicos </t>
  </si>
  <si>
    <t>Ausencia de procedimiento formal para el registro y retiro de usuarios.</t>
  </si>
  <si>
    <t xml:space="preserve">Fenómenos volcánicos </t>
  </si>
  <si>
    <t>Ausencia de procedimiento formal para la autorización de información disponible al público.</t>
  </si>
  <si>
    <t xml:space="preserve">Fuego </t>
  </si>
  <si>
    <t>Ausencia de procedimiento formal para la supervisión del registro del SGSI.</t>
  </si>
  <si>
    <t>Hacktivismo</t>
  </si>
  <si>
    <t>Ausencia de procedimientos de identificación de valoración de riesgos.</t>
  </si>
  <si>
    <t xml:space="preserve">Hurto de equipo </t>
  </si>
  <si>
    <t>Ausencia de procedimientos del cumplimiento de las disposiciones con los derechos intelectuales.</t>
  </si>
  <si>
    <t>Hurto de medios o documentos.</t>
  </si>
  <si>
    <t>Ausencia de procedimientos para el manejo de información clasificada.</t>
  </si>
  <si>
    <t xml:space="preserve">Impulsos electromagnéticos </t>
  </si>
  <si>
    <t>Ausencia de procedimientos para la introducción del software en los sistemas operativos.</t>
  </si>
  <si>
    <t xml:space="preserve">Incumplimiento en el mantenimiento del sistema de información. </t>
  </si>
  <si>
    <t>Ausencia de procedimientos para la presentación de informes sobre las debilidades en la seguridad.</t>
  </si>
  <si>
    <t>Incumplimiento en la disponibilidad del personal</t>
  </si>
  <si>
    <t>Ausencia de proceso formal para la revisión (supervisión) de los derechos de acceso.</t>
  </si>
  <si>
    <t xml:space="preserve">Interceptación de señales de interferencia comprometida </t>
  </si>
  <si>
    <t>Ausencia de procesos disciplinarios definidos en el caso de incidentes de seguridad de la información.</t>
  </si>
  <si>
    <t>Intrusos</t>
  </si>
  <si>
    <t>Ausencia de protección física de la edificación, puertas y ventanas.</t>
  </si>
  <si>
    <t xml:space="preserve">Inundación </t>
  </si>
  <si>
    <t>Ausencia de pruebas de envío o recepción de mensajes.</t>
  </si>
  <si>
    <t xml:space="preserve">Mal funcionamiento del equipo </t>
  </si>
  <si>
    <t>Ausencia de registros en las bitácoras (logs) de administrador y operario.</t>
  </si>
  <si>
    <t>Mal funcionamiento del software.</t>
  </si>
  <si>
    <t>Ausencia de reportas de fallas en los registros de administradores y operadores.</t>
  </si>
  <si>
    <t xml:space="preserve">Manipulación con hardware </t>
  </si>
  <si>
    <t>Ausencia de responsabilidades en la seguridad de la información en la descripción de los cargos.</t>
  </si>
  <si>
    <t>Manipulación de software.</t>
  </si>
  <si>
    <t>Ausencia de revisiones regulares por parte de la gerencia.</t>
  </si>
  <si>
    <t>Negación de acciones.</t>
  </si>
  <si>
    <t>Ausencia de un eficiente control de cambios en la configuración.</t>
  </si>
  <si>
    <t>Pérdida del suministro de energía.</t>
  </si>
  <si>
    <t>Ausencia del personal.</t>
  </si>
  <si>
    <t>Pirata informático, intruso ilegal</t>
  </si>
  <si>
    <t>Ausencia o insuficiencia de disposiciones (con respecto a la seguridad) en los contratos con los clientes y/o terceras partes.</t>
  </si>
  <si>
    <t>Polvo, corrosión, congelamiento.</t>
  </si>
  <si>
    <t>Ausencia o insuficiencia de política sobre limpieza de escritorio y de pantalla.</t>
  </si>
  <si>
    <t>Procesamiento ilegal de datos.</t>
  </si>
  <si>
    <t>Ausencia o insuficiencia de pruebas de software.</t>
  </si>
  <si>
    <t xml:space="preserve">Radiación electromagnética </t>
  </si>
  <si>
    <t>Ausencia o insuficiencia en las disposiciones (con respecto a la seguridad de la información) en los contratos con los empleados.</t>
  </si>
  <si>
    <t xml:space="preserve">Radiación térmica </t>
  </si>
  <si>
    <t>Cierre Incorrecto de Armarios, Archivadores o Contenedores de Información Física</t>
  </si>
  <si>
    <t xml:space="preserve">Recuperación de medios reciclados o desechados </t>
  </si>
  <si>
    <t>Conexión deficiente de los cables.</t>
  </si>
  <si>
    <t>Saturación del sistema de información.</t>
  </si>
  <si>
    <t>Conexiones de red pública sin protección.</t>
  </si>
  <si>
    <t>Terrorismo</t>
  </si>
  <si>
    <t>Uso de software falso o copiado.</t>
  </si>
  <si>
    <t>Copia no controlada.</t>
  </si>
  <si>
    <t xml:space="preserve">Uso no autorizado del equipo </t>
  </si>
  <si>
    <t>Defectos bien conocidos en el software</t>
  </si>
  <si>
    <t>Descarga y uso no controlados de software.</t>
  </si>
  <si>
    <t>Disposición o reutilización de los medios de almacenamiento sin borrado adecuado.</t>
  </si>
  <si>
    <t>En término de tiempo utilización de datos errados en los programas de aplicación.</t>
  </si>
  <si>
    <t>Entrenamiento insuficiente en seguridad.</t>
  </si>
  <si>
    <t>Especificación incompletas o no claras para los desarrolladores.</t>
  </si>
  <si>
    <t>Falla en la producción de informes de gestión.</t>
  </si>
  <si>
    <t>Falta de conciencia acerca de la seguridad.</t>
  </si>
  <si>
    <t>Falta de cuidado en la disposición final.</t>
  </si>
  <si>
    <t>Fechas incorrectas.</t>
  </si>
  <si>
    <t>Gestión deficiente de las contraseñas.</t>
  </si>
  <si>
    <t>Gestión inadecuada de la red (Tolerancia a fallas en el enrutamiento)</t>
  </si>
  <si>
    <t>Habilitación de servicios innecesarios.</t>
  </si>
  <si>
    <t>Interfaz de usuario compleja.</t>
  </si>
  <si>
    <t>Líneas de comunicación sin protección.</t>
  </si>
  <si>
    <t>Mantenimiento insuficiente / instalación fallida de los medios de almacenamiento.</t>
  </si>
  <si>
    <t>Procedimiento inadecuado de contratación.</t>
  </si>
  <si>
    <t>Punto único de falla.</t>
  </si>
  <si>
    <t>Software ampliamente distribuido.</t>
  </si>
  <si>
    <t>Software nuevo o inmaduro.</t>
  </si>
  <si>
    <t>Susceptibilidad a la humedad, el polvo y la suciedad.</t>
  </si>
  <si>
    <t>Susceptibilidad a las variaciones de temperatura.</t>
  </si>
  <si>
    <t>Susceptibilidad a las variaciones de voltaje.</t>
  </si>
  <si>
    <t>Tablas de contraseñas sin protección.</t>
  </si>
  <si>
    <t>Tráfico sensible sin protección.</t>
  </si>
  <si>
    <t>Transferencia de contraseñas en claro.</t>
  </si>
  <si>
    <t>Vandalismo</t>
  </si>
  <si>
    <t>Vulnerabilidad Técnica del sistema informático</t>
  </si>
  <si>
    <t>No se cuenta con un mecanismo seguro y estandarizado de manejo de credenciales de administración a la infraestructura tecnologica 
Configuración incorrecta de parámetros.</t>
  </si>
  <si>
    <t>Pérdida o detrimento de información
Interrupción de los sistemas / procesos
Demoras en los servicios prestados y ejecución de los procesos</t>
  </si>
  <si>
    <t xml:space="preserve">El responsable de almacenamiento de las actas </t>
  </si>
  <si>
    <t>Reporte de rendimiento de la ifraestructura de seguridad o comunicado oficial</t>
  </si>
  <si>
    <t>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t>
  </si>
  <si>
    <t>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generan las actas del contratista del mantenimiento y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t>
  </si>
  <si>
    <t>El grupo de entrenamiento C-4, semestralmente, realiza capacitación y /o sensibilización a funcionarios y contratistas sobre el correcto uso de contraseñas de acuerdo a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t>
  </si>
  <si>
    <t>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t>
  </si>
  <si>
    <t>El responsable de gestión de la información de la Subsecretaría de seguridad y convivencia garantiza que los registros del formulario sean verificados cuatrimestralmente, esto se evidenciará mediante la tabla de avance de las actualizaciones requeridas a cada localidad durante el periodo. En caso de no realizar la actualización completa, los registros pendientes se sumarán a la meta de actualización del siguiente periodo.</t>
  </si>
  <si>
    <t>El responsable de gestión de la información de la Subsecretaría de Seguridad y Convivencia verifica de forma cuatrimestral que al menos el 80% de los registros del formulario correspondan con las evidencias de las actividades realizadas durante el periodo mediante la tabla de verificación de correspondencia de registros. En caso de no cumplir con el porcentaje establecido se requerirá por correo electrónico a los responsables de las actividades para realizar la verificación respectiva.</t>
  </si>
  <si>
    <t>El responsable de infraestructura tecnológica realiza seguimiento trimestral al funcionamiento de herramientas de seguridad informática que protegen la información de la SDSCJ, en caso de no hacer seguimiento al funcionamiento se contara con comunicación formal al Director de Tecnologías informando las alternativas adoptadas. Como evidencia de la ejecución del control se contará con el reporte de rendimiento de la infraestructura de seguridad o el comunicado formal.</t>
  </si>
  <si>
    <t>La Jefatura de la Oficina de Control Interno al inicio de cada vigencia solicitara a cada uno de los procesos y/o dependencias por escrito (Correo o Memorando), información de los enlaces responsables del diligenciamiento y reporte del avance del plan de mejoramiento institucional, en caso de no recibir respuesta del proceso y/o dependencias no se le autoriza acceso a la información. como evidencia se presenta el comunicado oficial enviado y las respuestas de los procesos y/o dependencias.</t>
  </si>
  <si>
    <t>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t>
  </si>
  <si>
    <r>
      <t>Soluciones Tecnológicas SDSCJ</t>
    </r>
    <r>
      <rPr>
        <sz val="10"/>
        <color rgb="FF000000"/>
        <rFont val="Arial"/>
        <family val="2"/>
      </rPr>
      <t xml:space="preserve"> (Sistemas de Informacion, Servicios Ciudadanos Digitales y Servicios Tecnologicos)</t>
    </r>
  </si>
  <si>
    <r>
      <t>IInfraestructura  Y Plataforma Tecnológica  SDSCJ</t>
    </r>
    <r>
      <rPr>
        <sz val="10"/>
        <color rgb="FF000000"/>
        <rFont val="Arial"/>
        <family val="2"/>
      </rPr>
      <t xml:space="preserve"> </t>
    </r>
  </si>
  <si>
    <t>Responsable del proyecto NUSE123, Grupo Operaciones C-4, grupo de entrenamiento C-4</t>
  </si>
  <si>
    <t>Responsable del registro documentaL</t>
  </si>
  <si>
    <t>Responsable de la oficina de cobro persuasivo</t>
  </si>
  <si>
    <t>Responsable del equipo de Archivo documental</t>
  </si>
  <si>
    <t>Grupo de seguimiento de infraestructura tecnologica del C-4</t>
  </si>
  <si>
    <t xml:space="preserve">Responsable de sistema de información y/o  infraestructura Tecnológica </t>
  </si>
  <si>
    <t xml:space="preserve">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en caso de no contar con las evidencias del último mes de cada cuatrimestre, estas se cargarán en las evidencias del corte del próximo cuatrimestre. El cargue de las evidencias se hará de forma cuatrimestral. </t>
  </si>
  <si>
    <t xml:space="preserve">El responsable del seguimiento del contrato de mantenimiento de video vigilancia, supervisa los mantenimientos externos a los equipos activos del sistema de video vigilancia, como evidencia se debe presentar la conciliación técnica mensual provista por la empresa contratista y el responsable del seguimiento (Interventoría - supervisión SDSCJ), para los casos de mantenimiento en C-4 (instalaciones C-4 y DataCenter Bomberos), en caso de no contar con las conciliaciones técnicas del último mes de cada cuatrimestre, este se cargara en las evidencias del corte del próximo cuatrimestre. El cargue de las evidencias se hará de forma cuatrimestral. </t>
  </si>
  <si>
    <t>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t>
  </si>
  <si>
    <t>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t>
  </si>
  <si>
    <t>El responsable de infraestructura define el mecanismo seguro y estandarizado para la gestión segura de credenciales de administración en la infraestructura tecnológica, así como el seguimiento trimestral al cumplimiento de los mecanismos establecidos, en caso de no contar con el seguimiento trimestral a los mecanismos establecidos, se contará con comunicación formal al Director de Tecnologías informando las alternativas adoptadas. Como evidencia de la ejecución del control se contará con el mecanismo de gestión segura de contraseñas o comunicado formal.</t>
  </si>
  <si>
    <t>El profesional de la oficina de control interno designado, realiza cada vez que se requiera la autorización de acceso a los usuarios a la información, otorgando los permisos de lectura y/o edición de acuerdo al requerimiento, como soporte se contara con el correo electrónico, en caso de no contar con solicitud o requerimiento previo se debe solicitar la autorización a la jefatura de control interno, una vez sea autorizada, se debe dejar correo electrónico para efectos de trazabilidad.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</si>
</sst>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sz val="9"/>
      <color indexed="81"/>
      <name val="Tahoma"/>
      <family val="2"/>
    </font>
    <font>
      <b/>
      <u/>
      <sz val="10"/>
      <color theme="1"/>
      <name val="Arial"/>
      <family val="2"/>
    </font>
    <font>
      <b/>
      <u/>
      <sz val="11"/>
      <color theme="1"/>
      <name val="Calibri"/>
      <family val="2"/>
      <scheme val="minor"/>
    </font>
    <font>
      <sz val="9"/>
      <name val="Calibri"/>
      <family val="2"/>
      <scheme val="minor"/>
    </font>
    <font>
      <sz val="10"/>
      <color rgb="FF000000"/>
      <name val="Arial"/>
      <family val="2"/>
    </font>
    <font>
      <sz val="11"/>
      <color rgb="FF000000"/>
      <name val="Calibri"/>
      <family val="2"/>
    </font>
    <font>
      <b/>
      <sz val="11"/>
      <color rgb="FFFFFFFF"/>
      <name val="Arial"/>
      <family val="2"/>
    </font>
    <font>
      <sz val="8"/>
      <name val="Arial"/>
      <family val="2"/>
    </font>
    <font>
      <sz val="11"/>
      <name val="Calibri"/>
      <family val="2"/>
      <scheme val="minor"/>
    </font>
    <font>
      <u/>
      <sz val="10"/>
      <name val="Arial"/>
      <family val="2"/>
    </font>
    <font>
      <sz val="9"/>
      <color theme="1"/>
      <name val="Calibri"/>
      <family val="2"/>
    </font>
    <font>
      <sz val="13.5"/>
      <color rgb="FF000000"/>
      <name val="Calibri"/>
      <family val="2"/>
      <scheme val="minor"/>
    </font>
    <font>
      <sz val="12"/>
      <color theme="1"/>
      <name val="Arial"/>
      <family val="2"/>
    </font>
    <font>
      <b/>
      <sz val="12"/>
      <color theme="0"/>
      <name val="Arial"/>
      <family val="2"/>
    </font>
    <font>
      <sz val="8"/>
      <name val="Calibri"/>
      <family val="2"/>
      <scheme val="minor"/>
    </font>
    <font>
      <u/>
      <sz val="10"/>
      <color theme="1"/>
      <name val="Arial"/>
      <family val="2"/>
    </font>
    <font>
      <b/>
      <sz val="11"/>
      <color theme="0"/>
      <name val="Arial"/>
      <family val="2"/>
    </font>
    <font>
      <b/>
      <sz val="14"/>
      <color theme="0"/>
      <name val="Arial"/>
      <family val="2"/>
    </font>
    <font>
      <b/>
      <sz val="16"/>
      <color theme="0"/>
      <name val="Arial"/>
      <family val="2"/>
    </font>
    <font>
      <b/>
      <sz val="14"/>
      <color theme="1"/>
      <name val="Arial"/>
      <family val="2"/>
    </font>
    <font>
      <b/>
      <sz val="16"/>
      <color theme="1"/>
      <name val="Arial"/>
      <family val="2"/>
    </font>
    <font>
      <sz val="16"/>
      <color theme="0"/>
      <name val="Arial"/>
      <family val="2"/>
    </font>
    <font>
      <b/>
      <sz val="16"/>
      <color rgb="FFFFFFFF"/>
      <name val="Arial"/>
      <family val="2"/>
    </font>
    <font>
      <b/>
      <sz val="14"/>
      <name val="Arial"/>
      <family val="2"/>
    </font>
    <font>
      <b/>
      <sz val="12"/>
      <color rgb="FF000000"/>
      <name val="Arial"/>
      <family val="2"/>
    </font>
    <font>
      <sz val="9"/>
      <name val="Tahoma"/>
      <family val="2"/>
    </font>
    <font>
      <sz val="9"/>
      <color rgb="FF000000"/>
      <name val="Tahoma"/>
      <family val="2"/>
    </font>
    <font>
      <b/>
      <sz val="9"/>
      <name val="Arial"/>
      <family val="2"/>
      <charset val="1"/>
    </font>
    <font>
      <b/>
      <sz val="10"/>
      <color rgb="FF000000"/>
      <name val="Arial"/>
      <family val="2"/>
    </font>
    <font>
      <b/>
      <sz val="9"/>
      <name val="Tahoma"/>
      <family val="2"/>
    </font>
    <font>
      <b/>
      <sz val="10"/>
      <name val="Arial"/>
      <family val="2"/>
    </font>
    <font>
      <u/>
      <sz val="10"/>
      <color rgb="FF000000"/>
      <name val="Arial"/>
      <family val="2"/>
    </font>
  </fonts>
  <fills count="24">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rgb="FF000000"/>
      </patternFill>
    </fill>
    <fill>
      <patternFill patternType="solid">
        <fgColor rgb="FFA6A6A6"/>
        <bgColor indexed="64"/>
      </patternFill>
    </fill>
    <fill>
      <patternFill patternType="solid">
        <fgColor rgb="FFE2EFDA"/>
        <bgColor rgb="FF000000"/>
      </patternFill>
    </fill>
    <fill>
      <patternFill patternType="solid">
        <fgColor theme="6" tint="0.59999389629810485"/>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ck">
        <color indexed="64"/>
      </left>
      <right/>
      <top/>
      <bottom style="thick">
        <color indexed="64"/>
      </bottom>
      <diagonal/>
    </border>
    <border>
      <left/>
      <right style="medium">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style="medium">
        <color indexed="64"/>
      </bottom>
      <diagonal/>
    </border>
    <border>
      <left style="thin">
        <color indexed="64"/>
      </left>
      <right/>
      <top style="thin">
        <color indexed="64"/>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diagonal/>
    </border>
    <border>
      <left style="medium">
        <color indexed="64"/>
      </left>
      <right style="thin">
        <color rgb="FF333333"/>
      </right>
      <top style="thin">
        <color indexed="64"/>
      </top>
      <bottom style="thin">
        <color indexed="64"/>
      </bottom>
      <diagonal/>
    </border>
    <border>
      <left style="thin">
        <color rgb="FF333333"/>
      </left>
      <right style="thin">
        <color rgb="FF333333"/>
      </right>
      <top style="thin">
        <color indexed="64"/>
      </top>
      <bottom style="thin">
        <color indexed="64"/>
      </bottom>
      <diagonal/>
    </border>
    <border>
      <left style="thin">
        <color rgb="FF333333"/>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0" fontId="17" fillId="0" borderId="0"/>
  </cellStyleXfs>
  <cellXfs count="335">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0" xfId="0" applyFont="1" applyAlignment="1">
      <alignment horizontal="center" vertical="center" wrapText="1"/>
    </xf>
    <xf numFmtId="0" fontId="7" fillId="5" borderId="0" xfId="0" applyFont="1" applyFill="1" applyAlignment="1">
      <alignment horizontal="center" vertical="center" wrapText="1"/>
    </xf>
    <xf numFmtId="0" fontId="7" fillId="0" borderId="23" xfId="0" applyFont="1" applyBorder="1"/>
    <xf numFmtId="0" fontId="7" fillId="5" borderId="0" xfId="0" applyFont="1" applyFill="1" applyAlignment="1">
      <alignment wrapText="1"/>
    </xf>
    <xf numFmtId="0" fontId="7" fillId="0" borderId="0" xfId="0" applyFont="1"/>
    <xf numFmtId="0" fontId="7" fillId="5" borderId="0" xfId="0" applyFont="1" applyFill="1" applyAlignment="1">
      <alignment horizontal="center" vertical="center"/>
    </xf>
    <xf numFmtId="0" fontId="7" fillId="0" borderId="0" xfId="0" applyFont="1" applyAlignment="1">
      <alignment horizontal="center" vertical="center"/>
    </xf>
    <xf numFmtId="0" fontId="7" fillId="5" borderId="12" xfId="0" applyFont="1" applyFill="1" applyBorder="1" applyAlignment="1">
      <alignment wrapText="1"/>
    </xf>
    <xf numFmtId="0" fontId="7" fillId="0" borderId="0" xfId="0" applyFont="1" applyAlignment="1">
      <alignment wrapText="1"/>
    </xf>
    <xf numFmtId="0" fontId="7" fillId="5" borderId="0" xfId="0" applyFont="1" applyFill="1"/>
    <xf numFmtId="49" fontId="7" fillId="0" borderId="0" xfId="0" applyNumberFormat="1" applyFont="1" applyAlignment="1">
      <alignment horizontal="center" vertical="center" wrapText="1"/>
    </xf>
    <xf numFmtId="0" fontId="8" fillId="8" borderId="2"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7" fillId="10" borderId="23" xfId="0" applyFont="1" applyFill="1" applyBorder="1" applyAlignment="1" applyProtection="1">
      <alignment horizontal="center" vertical="center" wrapText="1"/>
      <protection locked="0"/>
    </xf>
    <xf numFmtId="0" fontId="7" fillId="10" borderId="23" xfId="0" applyFont="1" applyFill="1" applyBorder="1" applyAlignment="1">
      <alignment horizontal="center" vertical="center" wrapText="1"/>
    </xf>
    <xf numFmtId="0" fontId="13" fillId="10" borderId="23" xfId="0" applyFont="1" applyFill="1" applyBorder="1" applyAlignment="1" applyProtection="1">
      <alignment horizontal="center" vertical="center" wrapText="1"/>
      <protection locked="0"/>
    </xf>
    <xf numFmtId="0" fontId="7" fillId="10" borderId="29" xfId="0" applyFont="1" applyFill="1" applyBorder="1" applyAlignment="1">
      <alignment horizontal="center" vertical="center" wrapText="1"/>
    </xf>
    <xf numFmtId="0" fontId="7" fillId="10" borderId="23" xfId="0" applyFont="1" applyFill="1" applyBorder="1" applyAlignment="1">
      <alignment horizontal="center" vertical="center"/>
    </xf>
    <xf numFmtId="0" fontId="7" fillId="11" borderId="23" xfId="0" applyFont="1" applyFill="1" applyBorder="1" applyAlignment="1">
      <alignment horizontal="center" vertical="center"/>
    </xf>
    <xf numFmtId="0" fontId="0" fillId="5" borderId="0" xfId="0" applyFill="1" applyAlignment="1" applyProtection="1">
      <alignment horizontal="center" vertical="center" wrapText="1"/>
      <protection hidden="1"/>
    </xf>
    <xf numFmtId="0" fontId="8" fillId="8" borderId="0" xfId="0" applyFont="1" applyFill="1" applyAlignment="1">
      <alignment horizontal="center" vertical="center" wrapText="1"/>
    </xf>
    <xf numFmtId="0" fontId="16" fillId="0" borderId="23" xfId="0" applyFont="1" applyBorder="1" applyAlignment="1">
      <alignment horizontal="center" vertical="center" wrapText="1"/>
    </xf>
    <xf numFmtId="0" fontId="0" fillId="5" borderId="23" xfId="0" applyFill="1" applyBorder="1" applyAlignment="1" applyProtection="1">
      <alignment horizontal="center" vertical="center"/>
      <protection hidden="1"/>
    </xf>
    <xf numFmtId="0" fontId="1" fillId="5" borderId="23" xfId="0" applyFont="1" applyFill="1" applyBorder="1" applyAlignment="1" applyProtection="1">
      <alignment horizontal="center" vertical="center"/>
      <protection hidden="1"/>
    </xf>
    <xf numFmtId="0" fontId="0" fillId="5" borderId="26" xfId="0" applyFill="1" applyBorder="1" applyAlignment="1" applyProtection="1">
      <alignment horizontal="center" vertical="center"/>
      <protection hidden="1"/>
    </xf>
    <xf numFmtId="0" fontId="0" fillId="5" borderId="45" xfId="0" applyFill="1" applyBorder="1" applyAlignment="1" applyProtection="1">
      <alignment horizontal="center" vertical="center"/>
      <protection hidden="1"/>
    </xf>
    <xf numFmtId="0" fontId="0" fillId="7" borderId="27"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hidden="1"/>
    </xf>
    <xf numFmtId="0" fontId="0" fillId="7" borderId="28"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0" fillId="4" borderId="28" xfId="0" applyFill="1" applyBorder="1" applyAlignment="1" applyProtection="1">
      <alignment horizontal="center" vertical="center"/>
      <protection hidden="1"/>
    </xf>
    <xf numFmtId="0" fontId="0" fillId="13" borderId="28"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42" xfId="0" applyFill="1" applyBorder="1" applyAlignment="1" applyProtection="1">
      <alignment horizontal="center" vertical="center"/>
      <protection hidden="1"/>
    </xf>
    <xf numFmtId="0" fontId="0" fillId="13" borderId="41"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48"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18" fillId="9" borderId="1" xfId="0" applyFont="1" applyFill="1" applyBorder="1" applyAlignment="1">
      <alignment horizontal="center" vertical="center" wrapText="1"/>
    </xf>
    <xf numFmtId="0" fontId="15" fillId="0" borderId="49" xfId="0" applyFont="1" applyBorder="1" applyAlignment="1">
      <alignment vertical="center" wrapText="1"/>
    </xf>
    <xf numFmtId="0" fontId="18" fillId="9" borderId="2" xfId="0" applyFont="1" applyFill="1" applyBorder="1" applyAlignment="1">
      <alignment horizontal="center" vertical="center" wrapText="1"/>
    </xf>
    <xf numFmtId="0" fontId="20" fillId="5" borderId="0" xfId="0" applyFont="1" applyFill="1" applyAlignment="1" applyProtection="1">
      <alignment horizontal="center" vertical="center"/>
      <protection hidden="1"/>
    </xf>
    <xf numFmtId="0" fontId="20" fillId="0" borderId="0" xfId="0" applyFont="1"/>
    <xf numFmtId="0" fontId="16" fillId="0" borderId="23" xfId="0" applyFont="1" applyBorder="1" applyAlignment="1" applyProtection="1">
      <alignment horizontal="center" vertical="center" wrapText="1"/>
      <protection locked="0"/>
    </xf>
    <xf numFmtId="0" fontId="10" fillId="10" borderId="23" xfId="0" applyFont="1" applyFill="1" applyBorder="1" applyAlignment="1">
      <alignment horizontal="center" vertical="center" wrapText="1"/>
    </xf>
    <xf numFmtId="0" fontId="21" fillId="12" borderId="23" xfId="0" applyFont="1" applyFill="1" applyBorder="1" applyAlignment="1" applyProtection="1">
      <alignment horizontal="center" vertical="center" wrapText="1"/>
      <protection locked="0"/>
    </xf>
    <xf numFmtId="0" fontId="21" fillId="12" borderId="45" xfId="0" applyFont="1" applyFill="1" applyBorder="1" applyAlignment="1" applyProtection="1">
      <alignment horizontal="center" vertical="center" wrapText="1"/>
      <protection locked="0"/>
    </xf>
    <xf numFmtId="0" fontId="21" fillId="10" borderId="23" xfId="0" applyFont="1" applyFill="1" applyBorder="1" applyAlignment="1" applyProtection="1">
      <alignment horizontal="center" vertical="center" wrapText="1"/>
      <protection locked="0"/>
    </xf>
    <xf numFmtId="0" fontId="7" fillId="10" borderId="45" xfId="0" applyFont="1" applyFill="1" applyBorder="1" applyAlignment="1" applyProtection="1">
      <alignment horizontal="center" vertical="center" wrapText="1"/>
      <protection locked="0"/>
    </xf>
    <xf numFmtId="0" fontId="19" fillId="0" borderId="0" xfId="0" applyFont="1" applyAlignment="1">
      <alignment vertical="center" wrapText="1"/>
    </xf>
    <xf numFmtId="0" fontId="19" fillId="0" borderId="23" xfId="0" applyFont="1" applyBorder="1" applyAlignment="1">
      <alignment vertical="center" wrapText="1"/>
    </xf>
    <xf numFmtId="0" fontId="19" fillId="0" borderId="3" xfId="0" applyFont="1" applyBorder="1" applyAlignment="1">
      <alignment horizontal="justify" vertical="center" wrapText="1"/>
    </xf>
    <xf numFmtId="49" fontId="7" fillId="10" borderId="23" xfId="0" applyNumberFormat="1" applyFont="1" applyFill="1" applyBorder="1" applyAlignment="1">
      <alignment horizontal="center" vertical="center" wrapText="1"/>
    </xf>
    <xf numFmtId="0" fontId="22" fillId="0" borderId="23" xfId="0" applyFont="1" applyBorder="1" applyAlignment="1">
      <alignment horizontal="center" vertical="center" wrapText="1"/>
    </xf>
    <xf numFmtId="14" fontId="7" fillId="10" borderId="23" xfId="0" applyNumberFormat="1" applyFont="1" applyFill="1" applyBorder="1" applyAlignment="1">
      <alignment horizontal="center" vertical="center" wrapText="1"/>
    </xf>
    <xf numFmtId="0" fontId="23" fillId="0" borderId="0" xfId="0" applyFont="1" applyAlignment="1">
      <alignment vertical="center"/>
    </xf>
    <xf numFmtId="0" fontId="9" fillId="5" borderId="16" xfId="0" applyFont="1" applyFill="1" applyBorder="1" applyAlignment="1">
      <alignment horizontal="center" vertical="center"/>
    </xf>
    <xf numFmtId="0" fontId="14" fillId="10" borderId="23" xfId="0" applyFont="1" applyFill="1" applyBorder="1" applyAlignment="1">
      <alignment horizontal="center" vertical="center" wrapText="1"/>
    </xf>
    <xf numFmtId="0" fontId="27" fillId="10" borderId="23" xfId="0" applyFont="1" applyFill="1" applyBorder="1" applyAlignment="1" applyProtection="1">
      <alignment horizontal="center" vertical="center" wrapText="1"/>
      <protection locked="0"/>
    </xf>
    <xf numFmtId="0" fontId="27" fillId="10" borderId="45" xfId="0" applyFont="1" applyFill="1" applyBorder="1" applyAlignment="1">
      <alignment horizontal="center" vertical="center" wrapText="1"/>
    </xf>
    <xf numFmtId="0" fontId="27" fillId="10" borderId="45" xfId="0" applyFont="1" applyFill="1" applyBorder="1" applyAlignment="1" applyProtection="1">
      <alignment horizontal="center" vertical="center" wrapText="1"/>
      <protection locked="0"/>
    </xf>
    <xf numFmtId="0" fontId="24" fillId="5" borderId="0" xfId="0" applyFont="1" applyFill="1" applyAlignment="1">
      <alignment horizontal="righ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0" xfId="0" applyFont="1" applyFill="1" applyAlignment="1">
      <alignment vertical="center" wrapText="1"/>
    </xf>
    <xf numFmtId="0" fontId="24" fillId="5" borderId="0" xfId="0" applyFont="1" applyFill="1" applyAlignment="1">
      <alignment horizontal="right"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8" fillId="16" borderId="2" xfId="0" applyFont="1" applyFill="1" applyBorder="1" applyAlignment="1">
      <alignment horizontal="center" vertical="center"/>
    </xf>
    <xf numFmtId="0" fontId="28" fillId="16" borderId="1" xfId="0" applyFont="1" applyFill="1" applyBorder="1" applyAlignment="1">
      <alignment horizontal="center" vertical="center"/>
    </xf>
    <xf numFmtId="0" fontId="30" fillId="16" borderId="39" xfId="0" applyFont="1" applyFill="1" applyBorder="1" applyAlignment="1">
      <alignment horizontal="center" vertical="center" wrapText="1"/>
    </xf>
    <xf numFmtId="0" fontId="30" fillId="16" borderId="30" xfId="0" applyFont="1" applyFill="1" applyBorder="1" applyAlignment="1">
      <alignment horizontal="center" vertical="center" wrapText="1"/>
    </xf>
    <xf numFmtId="0" fontId="33" fillId="16" borderId="30" xfId="0" applyFont="1" applyFill="1" applyBorder="1" applyAlignment="1">
      <alignment horizontal="center" vertical="center" wrapText="1"/>
    </xf>
    <xf numFmtId="0" fontId="30" fillId="16" borderId="40" xfId="0" applyFont="1" applyFill="1" applyBorder="1" applyAlignment="1">
      <alignment horizontal="center" vertical="center" wrapText="1"/>
    </xf>
    <xf numFmtId="0" fontId="6" fillId="5" borderId="0" xfId="0" applyFont="1" applyFill="1" applyAlignment="1">
      <alignment horizontal="center" vertical="center" wrapText="1"/>
    </xf>
    <xf numFmtId="0" fontId="7" fillId="11" borderId="48" xfId="0" applyFont="1" applyFill="1" applyBorder="1" applyAlignment="1">
      <alignment horizontal="center" vertical="center" wrapText="1"/>
    </xf>
    <xf numFmtId="0" fontId="7" fillId="11" borderId="55" xfId="0" applyFont="1" applyFill="1" applyBorder="1" applyAlignment="1">
      <alignment horizontal="center" vertical="center" wrapText="1"/>
    </xf>
    <xf numFmtId="0" fontId="7" fillId="11" borderId="56" xfId="0" applyFont="1" applyFill="1" applyBorder="1" applyAlignment="1">
      <alignment horizontal="center" vertical="center" wrapText="1"/>
    </xf>
    <xf numFmtId="0" fontId="7" fillId="11" borderId="42"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7" fillId="11" borderId="59" xfId="0" applyFont="1" applyFill="1" applyBorder="1" applyAlignment="1">
      <alignment horizontal="center" vertical="center" wrapText="1"/>
    </xf>
    <xf numFmtId="0" fontId="9" fillId="15" borderId="53" xfId="0" applyFont="1" applyFill="1" applyBorder="1" applyAlignment="1">
      <alignment horizontal="center" vertical="center" wrapText="1"/>
    </xf>
    <xf numFmtId="0" fontId="9" fillId="15" borderId="29" xfId="0" applyFont="1" applyFill="1" applyBorder="1" applyAlignment="1">
      <alignment horizontal="center" vertical="center" wrapText="1"/>
    </xf>
    <xf numFmtId="49" fontId="9" fillId="15" borderId="29" xfId="0" applyNumberFormat="1" applyFont="1" applyFill="1" applyBorder="1" applyAlignment="1">
      <alignment horizontal="center" vertical="center" wrapText="1"/>
    </xf>
    <xf numFmtId="0" fontId="9" fillId="5" borderId="29" xfId="0" applyFont="1" applyFill="1" applyBorder="1" applyAlignment="1">
      <alignment horizontal="center" vertical="center" wrapText="1"/>
    </xf>
    <xf numFmtId="49" fontId="9" fillId="5" borderId="54" xfId="0" applyNumberFormat="1" applyFont="1" applyFill="1" applyBorder="1" applyAlignment="1">
      <alignment horizontal="center" vertical="center" wrapText="1"/>
    </xf>
    <xf numFmtId="0" fontId="7" fillId="5" borderId="4" xfId="0" applyFont="1" applyFill="1" applyBorder="1" applyAlignment="1">
      <alignment wrapText="1"/>
    </xf>
    <xf numFmtId="0" fontId="9" fillId="5" borderId="0" xfId="0" applyFont="1" applyFill="1" applyAlignment="1">
      <alignment vertical="center"/>
    </xf>
    <xf numFmtId="0" fontId="9" fillId="11" borderId="42" xfId="0" applyFont="1" applyFill="1" applyBorder="1" applyAlignment="1">
      <alignment horizontal="center" vertical="center"/>
    </xf>
    <xf numFmtId="0" fontId="9" fillId="19" borderId="6"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29" fillId="16" borderId="61" xfId="0" applyFont="1" applyFill="1" applyBorder="1" applyAlignment="1">
      <alignment horizontal="center" vertical="center"/>
    </xf>
    <xf numFmtId="0" fontId="29" fillId="16" borderId="62" xfId="0" applyFont="1" applyFill="1" applyBorder="1" applyAlignment="1">
      <alignment horizontal="center" vertical="center"/>
    </xf>
    <xf numFmtId="0" fontId="7" fillId="18" borderId="23" xfId="0" applyFont="1" applyFill="1" applyBorder="1" applyAlignment="1">
      <alignment horizontal="center" vertical="center"/>
    </xf>
    <xf numFmtId="0" fontId="16" fillId="0" borderId="0" xfId="0" applyFont="1" applyAlignment="1">
      <alignment wrapText="1"/>
    </xf>
    <xf numFmtId="0" fontId="0" fillId="0" borderId="0" xfId="0" applyAlignment="1">
      <alignment horizontal="center"/>
    </xf>
    <xf numFmtId="0" fontId="16" fillId="0" borderId="29" xfId="0" applyFont="1" applyBorder="1" applyAlignment="1">
      <alignment horizontal="center" vertical="center" wrapText="1"/>
    </xf>
    <xf numFmtId="0" fontId="40" fillId="0" borderId="0" xfId="0" applyFont="1" applyAlignment="1">
      <alignment horizontal="center" vertical="center" wrapText="1"/>
    </xf>
    <xf numFmtId="0" fontId="40" fillId="0" borderId="23" xfId="0" applyFont="1" applyBorder="1" applyAlignment="1">
      <alignment horizontal="center" vertical="center" wrapText="1"/>
    </xf>
    <xf numFmtId="0" fontId="42" fillId="0" borderId="23" xfId="0" applyFont="1" applyBorder="1" applyAlignment="1">
      <alignment horizontal="center" vertical="center" wrapText="1"/>
    </xf>
    <xf numFmtId="0" fontId="40" fillId="0" borderId="45" xfId="0" applyFont="1" applyBorder="1" applyAlignment="1">
      <alignment horizontal="center" vertical="center" wrapText="1"/>
    </xf>
    <xf numFmtId="0" fontId="21" fillId="22" borderId="23" xfId="0" applyFont="1" applyFill="1" applyBorder="1" applyAlignment="1">
      <alignment horizontal="center" vertical="center" wrapText="1"/>
    </xf>
    <xf numFmtId="0" fontId="21" fillId="22" borderId="61" xfId="0" applyFont="1" applyFill="1" applyBorder="1" applyAlignment="1">
      <alignment horizontal="center" vertical="center" wrapText="1"/>
    </xf>
    <xf numFmtId="0" fontId="16" fillId="22" borderId="23" xfId="0" applyFont="1" applyFill="1" applyBorder="1" applyAlignment="1">
      <alignment horizontal="center" vertical="center"/>
    </xf>
    <xf numFmtId="0" fontId="21" fillId="22" borderId="45" xfId="0" applyFont="1" applyFill="1" applyBorder="1" applyAlignment="1">
      <alignment horizontal="center" vertical="center" wrapText="1"/>
    </xf>
    <xf numFmtId="0" fontId="7" fillId="10" borderId="63" xfId="0" applyFont="1" applyFill="1" applyBorder="1" applyAlignment="1" applyProtection="1">
      <alignment horizontal="center" vertical="center" wrapText="1"/>
      <protection locked="0"/>
    </xf>
    <xf numFmtId="0" fontId="7" fillId="10" borderId="64" xfId="0" applyFont="1" applyFill="1" applyBorder="1" applyAlignment="1" applyProtection="1">
      <alignment horizontal="center" vertical="center" wrapText="1"/>
      <protection locked="0"/>
    </xf>
    <xf numFmtId="0" fontId="7" fillId="10" borderId="65" xfId="0" applyFont="1" applyFill="1" applyBorder="1" applyAlignment="1" applyProtection="1">
      <alignment horizontal="center" vertical="center" wrapText="1"/>
      <protection locked="0"/>
    </xf>
    <xf numFmtId="0" fontId="43" fillId="22" borderId="23" xfId="0" applyFont="1" applyFill="1" applyBorder="1" applyAlignment="1">
      <alignment horizontal="center" vertical="center" wrapText="1"/>
    </xf>
    <xf numFmtId="0" fontId="21" fillId="22" borderId="46" xfId="0" applyFont="1" applyFill="1" applyBorder="1" applyAlignment="1">
      <alignment horizontal="center" vertical="center" wrapText="1"/>
    </xf>
    <xf numFmtId="0" fontId="27" fillId="10" borderId="52" xfId="0" applyFont="1" applyFill="1" applyBorder="1" applyAlignment="1" applyProtection="1">
      <alignment horizontal="center" vertical="center" wrapText="1"/>
      <protection locked="0"/>
    </xf>
    <xf numFmtId="0" fontId="21" fillId="10" borderId="57" xfId="0" applyFont="1" applyFill="1" applyBorder="1" applyAlignment="1" applyProtection="1">
      <alignment horizontal="center" vertical="center" wrapText="1"/>
      <protection locked="0"/>
    </xf>
    <xf numFmtId="0" fontId="16" fillId="22" borderId="29" xfId="0" applyFont="1" applyFill="1" applyBorder="1" applyAlignment="1">
      <alignment horizontal="center" vertical="center" wrapText="1"/>
    </xf>
    <xf numFmtId="14" fontId="16" fillId="22" borderId="23" xfId="0" applyNumberFormat="1" applyFont="1" applyFill="1" applyBorder="1" applyAlignment="1">
      <alignment horizontal="center" vertical="center" wrapText="1"/>
    </xf>
    <xf numFmtId="0" fontId="16" fillId="22" borderId="23" xfId="0" applyFont="1" applyFill="1" applyBorder="1" applyAlignment="1">
      <alignment horizontal="center" vertical="center" wrapText="1"/>
    </xf>
    <xf numFmtId="0" fontId="36" fillId="21" borderId="71" xfId="0" applyFont="1" applyFill="1" applyBorder="1" applyAlignment="1" applyProtection="1">
      <alignment horizontal="center" vertical="center" wrapText="1"/>
      <protection locked="0"/>
    </xf>
    <xf numFmtId="0" fontId="36" fillId="21" borderId="72" xfId="0" applyFont="1" applyFill="1" applyBorder="1" applyAlignment="1" applyProtection="1">
      <alignment horizontal="center" vertical="center" wrapText="1"/>
      <protection locked="0"/>
    </xf>
    <xf numFmtId="0" fontId="36" fillId="21" borderId="73" xfId="0" applyFont="1" applyFill="1" applyBorder="1" applyAlignment="1" applyProtection="1">
      <alignment horizontal="center" vertical="center" wrapText="1"/>
      <protection locked="0"/>
    </xf>
    <xf numFmtId="0" fontId="36" fillId="21" borderId="23" xfId="0" applyFont="1" applyFill="1" applyBorder="1" applyAlignment="1" applyProtection="1">
      <alignment horizontal="center" vertical="center" wrapText="1"/>
      <protection locked="0"/>
    </xf>
    <xf numFmtId="0" fontId="36" fillId="21" borderId="23" xfId="0" applyFont="1" applyFill="1" applyBorder="1" applyAlignment="1" applyProtection="1">
      <alignment horizontal="center" vertical="center" textRotation="90" wrapText="1"/>
      <protection locked="0"/>
    </xf>
    <xf numFmtId="0" fontId="36" fillId="21" borderId="48" xfId="0" applyFont="1" applyFill="1" applyBorder="1" applyAlignment="1" applyProtection="1">
      <alignment horizontal="center" vertical="center" wrapText="1"/>
      <protection locked="0"/>
    </xf>
    <xf numFmtId="14" fontId="7" fillId="0" borderId="0" xfId="0" applyNumberFormat="1" applyFont="1" applyAlignment="1">
      <alignment horizontal="center" vertical="center" wrapText="1"/>
    </xf>
    <xf numFmtId="0" fontId="13" fillId="10" borderId="29" xfId="0" applyFont="1" applyFill="1" applyBorder="1" applyAlignment="1">
      <alignment horizontal="center" vertical="center" wrapText="1"/>
    </xf>
    <xf numFmtId="0" fontId="13" fillId="10" borderId="23" xfId="0" applyFont="1" applyFill="1" applyBorder="1" applyAlignment="1">
      <alignment horizontal="center" vertical="center" wrapText="1"/>
    </xf>
    <xf numFmtId="49" fontId="13" fillId="10" borderId="29" xfId="0" applyNumberFormat="1" applyFont="1" applyFill="1" applyBorder="1" applyAlignment="1">
      <alignment horizontal="center" vertical="center" wrapText="1"/>
    </xf>
    <xf numFmtId="0" fontId="6" fillId="5" borderId="18" xfId="0" applyFont="1" applyFill="1" applyBorder="1" applyAlignment="1">
      <alignment horizontal="right" wrapText="1"/>
    </xf>
    <xf numFmtId="0" fontId="32" fillId="5" borderId="6" xfId="0" applyFont="1" applyFill="1" applyBorder="1" applyAlignment="1">
      <alignment horizontal="right" wrapText="1"/>
    </xf>
    <xf numFmtId="0" fontId="31" fillId="5" borderId="6" xfId="0" applyFont="1" applyFill="1" applyBorder="1" applyAlignment="1">
      <alignment horizontal="right" wrapText="1"/>
    </xf>
    <xf numFmtId="0" fontId="6" fillId="5" borderId="6" xfId="0" applyFont="1" applyFill="1" applyBorder="1" applyAlignment="1">
      <alignment horizontal="right" wrapText="1"/>
    </xf>
    <xf numFmtId="0" fontId="7" fillId="4" borderId="0" xfId="0" applyFont="1" applyFill="1" applyAlignment="1">
      <alignment horizontal="center" vertical="center" wrapText="1"/>
    </xf>
    <xf numFmtId="0" fontId="43" fillId="10" borderId="0" xfId="0" applyFont="1" applyFill="1" applyAlignment="1">
      <alignment horizontal="center" vertical="center" wrapText="1"/>
    </xf>
    <xf numFmtId="0" fontId="43" fillId="10" borderId="74" xfId="0" applyFont="1" applyFill="1" applyBorder="1" applyAlignment="1">
      <alignment horizontal="center" vertical="center" wrapText="1"/>
    </xf>
    <xf numFmtId="0" fontId="7" fillId="23" borderId="23" xfId="0" applyFont="1" applyFill="1" applyBorder="1" applyAlignment="1">
      <alignment horizontal="center" vertical="center" wrapText="1"/>
    </xf>
    <xf numFmtId="0" fontId="7" fillId="23" borderId="24"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55" xfId="0" applyFont="1" applyFill="1" applyBorder="1" applyAlignment="1">
      <alignment horizontal="center" vertical="center" wrapText="1"/>
    </xf>
    <xf numFmtId="0" fontId="43" fillId="10" borderId="23" xfId="0" applyFont="1" applyFill="1" applyBorder="1" applyAlignment="1">
      <alignment horizontal="center" vertical="center" wrapText="1"/>
    </xf>
    <xf numFmtId="0" fontId="7" fillId="23" borderId="23" xfId="0" applyFont="1" applyFill="1" applyBorder="1" applyAlignment="1">
      <alignment horizontal="center" vertical="center"/>
    </xf>
    <xf numFmtId="0" fontId="21" fillId="12" borderId="2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29" fillId="15" borderId="33" xfId="0" applyFont="1" applyFill="1" applyBorder="1" applyAlignment="1">
      <alignment horizontal="center" vertical="center"/>
    </xf>
    <xf numFmtId="0" fontId="29" fillId="15" borderId="35" xfId="0" applyFont="1" applyFill="1" applyBorder="1" applyAlignment="1">
      <alignment horizontal="center" vertical="center"/>
    </xf>
    <xf numFmtId="0" fontId="29" fillId="15" borderId="34" xfId="0" applyFont="1" applyFill="1" applyBorder="1" applyAlignment="1">
      <alignment horizontal="center" vertical="center"/>
    </xf>
    <xf numFmtId="0" fontId="24" fillId="11" borderId="36"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4" fillId="11" borderId="50" xfId="0" applyFont="1" applyFill="1" applyBorder="1" applyAlignment="1">
      <alignment horizontal="center" vertical="center" wrapText="1"/>
    </xf>
    <xf numFmtId="0" fontId="24" fillId="11" borderId="51" xfId="0" applyFont="1" applyFill="1" applyBorder="1" applyAlignment="1">
      <alignment horizontal="center" vertical="center" wrapText="1"/>
    </xf>
    <xf numFmtId="0" fontId="24" fillId="11" borderId="16"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4" fillId="11" borderId="31"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9" fillId="15" borderId="16" xfId="0" applyFont="1" applyFill="1" applyBorder="1" applyAlignment="1">
      <alignment horizontal="center" vertical="center"/>
    </xf>
    <xf numFmtId="0" fontId="29" fillId="15" borderId="17" xfId="0" applyFont="1" applyFill="1" applyBorder="1" applyAlignment="1">
      <alignment horizontal="center" vertical="center"/>
    </xf>
    <xf numFmtId="0" fontId="29" fillId="15" borderId="18" xfId="0" applyFont="1" applyFill="1" applyBorder="1" applyAlignment="1">
      <alignment horizontal="center" vertical="center"/>
    </xf>
    <xf numFmtId="0" fontId="29" fillId="16" borderId="60" xfId="0" applyFont="1" applyFill="1" applyBorder="1" applyAlignment="1">
      <alignment horizontal="center" vertical="center"/>
    </xf>
    <xf numFmtId="0" fontId="29" fillId="16" borderId="61" xfId="0" applyFont="1" applyFill="1" applyBorder="1" applyAlignment="1">
      <alignment horizontal="center" vertical="center"/>
    </xf>
    <xf numFmtId="0" fontId="29" fillId="15" borderId="4" xfId="0" applyFont="1" applyFill="1" applyBorder="1" applyAlignment="1">
      <alignment horizontal="center" vertical="center"/>
    </xf>
    <xf numFmtId="0" fontId="29" fillId="15" borderId="5" xfId="0" applyFont="1" applyFill="1" applyBorder="1" applyAlignment="1">
      <alignment horizontal="center" vertical="center"/>
    </xf>
    <xf numFmtId="0" fontId="29" fillId="15" borderId="6" xfId="0" applyFont="1" applyFill="1" applyBorder="1" applyAlignment="1">
      <alignment horizontal="center" vertical="center"/>
    </xf>
    <xf numFmtId="0" fontId="24" fillId="11" borderId="0" xfId="0" applyFont="1" applyFill="1" applyAlignment="1">
      <alignment horizontal="center" vertical="center" wrapText="1"/>
    </xf>
    <xf numFmtId="0" fontId="24" fillId="11" borderId="37" xfId="0" applyFont="1" applyFill="1" applyBorder="1" applyAlignment="1">
      <alignment horizontal="left" vertical="center" wrapText="1" readingOrder="1"/>
    </xf>
    <xf numFmtId="0" fontId="24" fillId="11" borderId="44" xfId="0" applyFont="1" applyFill="1" applyBorder="1" applyAlignment="1">
      <alignment horizontal="left" vertical="center" wrapText="1" readingOrder="1"/>
    </xf>
    <xf numFmtId="0" fontId="24" fillId="11" borderId="38" xfId="0" applyFont="1" applyFill="1" applyBorder="1" applyAlignment="1">
      <alignment horizontal="left" vertical="center" wrapText="1" readingOrder="1"/>
    </xf>
    <xf numFmtId="0" fontId="36" fillId="21" borderId="69" xfId="0" applyFont="1" applyFill="1" applyBorder="1" applyAlignment="1" applyProtection="1">
      <alignment horizontal="center" vertical="center" wrapText="1"/>
      <protection locked="0"/>
    </xf>
    <xf numFmtId="0" fontId="36" fillId="21" borderId="67" xfId="0" applyFont="1" applyFill="1" applyBorder="1" applyAlignment="1" applyProtection="1">
      <alignment horizontal="center" vertical="center" wrapText="1"/>
      <protection locked="0"/>
    </xf>
    <xf numFmtId="0" fontId="36" fillId="21" borderId="68" xfId="0" applyFont="1" applyFill="1" applyBorder="1" applyAlignment="1" applyProtection="1">
      <alignment horizontal="center" vertical="center" wrapText="1"/>
      <protection locked="0"/>
    </xf>
    <xf numFmtId="0" fontId="36" fillId="21" borderId="19" xfId="0" applyFont="1" applyFill="1" applyBorder="1" applyAlignment="1" applyProtection="1">
      <alignment horizontal="center" vertical="center" wrapText="1"/>
      <protection locked="0"/>
    </xf>
    <xf numFmtId="0" fontId="16" fillId="0" borderId="16" xfId="0" applyFont="1" applyBorder="1" applyAlignment="1">
      <alignment horizontal="center" wrapText="1"/>
    </xf>
    <xf numFmtId="0" fontId="16" fillId="0" borderId="17" xfId="0" applyFont="1" applyBorder="1" applyAlignment="1">
      <alignment horizontal="center" wrapText="1"/>
    </xf>
    <xf numFmtId="0" fontId="16" fillId="0" borderId="12" xfId="0" applyFont="1" applyBorder="1" applyAlignment="1">
      <alignment horizontal="center" wrapText="1"/>
    </xf>
    <xf numFmtId="0" fontId="16" fillId="0" borderId="0" xfId="0" applyFont="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32" fillId="20" borderId="17" xfId="0" applyFont="1" applyFill="1" applyBorder="1" applyAlignment="1">
      <alignment horizontal="center" vertical="center" wrapText="1"/>
    </xf>
    <xf numFmtId="0" fontId="34" fillId="20" borderId="17" xfId="0" applyFont="1" applyFill="1" applyBorder="1" applyAlignment="1">
      <alignment horizontal="center" vertical="center" wrapText="1"/>
    </xf>
    <xf numFmtId="0" fontId="34" fillId="20" borderId="0" xfId="0" applyFont="1" applyFill="1" applyAlignment="1">
      <alignment horizontal="center" vertical="center" wrapText="1"/>
    </xf>
    <xf numFmtId="0" fontId="34" fillId="20" borderId="11" xfId="0" applyFont="1" applyFill="1" applyBorder="1" applyAlignment="1">
      <alignment horizontal="center" vertical="center" wrapText="1"/>
    </xf>
    <xf numFmtId="0" fontId="35" fillId="14" borderId="17" xfId="0" applyFont="1" applyFill="1" applyBorder="1" applyAlignment="1">
      <alignment horizontal="right" wrapText="1"/>
    </xf>
    <xf numFmtId="0" fontId="35" fillId="14" borderId="18" xfId="0" applyFont="1" applyFill="1" applyBorder="1" applyAlignment="1">
      <alignment horizontal="right" wrapText="1"/>
    </xf>
    <xf numFmtId="0" fontId="35" fillId="14" borderId="0" xfId="0" applyFont="1" applyFill="1" applyAlignment="1">
      <alignment horizontal="right" wrapText="1"/>
    </xf>
    <xf numFmtId="0" fontId="35" fillId="14" borderId="13" xfId="0" applyFont="1" applyFill="1" applyBorder="1" applyAlignment="1">
      <alignment horizontal="right" wrapText="1"/>
    </xf>
    <xf numFmtId="0" fontId="35" fillId="14" borderId="11" xfId="0" applyFont="1" applyFill="1" applyBorder="1" applyAlignment="1">
      <alignment horizontal="right" wrapText="1"/>
    </xf>
    <xf numFmtId="0" fontId="35" fillId="14" borderId="14" xfId="0" applyFont="1" applyFill="1" applyBorder="1" applyAlignment="1">
      <alignment horizontal="right" wrapText="1"/>
    </xf>
    <xf numFmtId="0" fontId="16" fillId="0" borderId="4" xfId="0" applyFont="1" applyBorder="1" applyAlignment="1">
      <alignment horizontal="center" wrapText="1"/>
    </xf>
    <xf numFmtId="0" fontId="16" fillId="0" borderId="5" xfId="0" applyFont="1" applyBorder="1" applyAlignment="1">
      <alignment horizontal="center" wrapText="1"/>
    </xf>
    <xf numFmtId="0" fontId="16" fillId="0" borderId="6" xfId="0" applyFont="1" applyBorder="1" applyAlignment="1">
      <alignment horizontal="center" wrapText="1"/>
    </xf>
    <xf numFmtId="0" fontId="36" fillId="21" borderId="66" xfId="0" applyFont="1" applyFill="1" applyBorder="1" applyAlignment="1" applyProtection="1">
      <alignment horizontal="center" vertical="center" wrapText="1"/>
      <protection locked="0"/>
    </xf>
    <xf numFmtId="0" fontId="36" fillId="21" borderId="61" xfId="0" applyFont="1" applyFill="1" applyBorder="1" applyAlignment="1" applyProtection="1">
      <alignment horizontal="center" vertical="center" wrapText="1"/>
      <protection locked="0"/>
    </xf>
    <xf numFmtId="0" fontId="36" fillId="21" borderId="29" xfId="0" applyFont="1" applyFill="1" applyBorder="1" applyAlignment="1" applyProtection="1">
      <alignment horizontal="center" vertical="center" wrapText="1"/>
      <protection locked="0"/>
    </xf>
    <xf numFmtId="0" fontId="36" fillId="21" borderId="17" xfId="0" applyFont="1" applyFill="1" applyBorder="1" applyAlignment="1" applyProtection="1">
      <alignment horizontal="center" vertical="center" wrapText="1"/>
      <protection locked="0"/>
    </xf>
    <xf numFmtId="0" fontId="36" fillId="21" borderId="70" xfId="0" applyFont="1" applyFill="1" applyBorder="1" applyAlignment="1" applyProtection="1">
      <alignment horizontal="center" vertical="center" wrapText="1"/>
      <protection locked="0"/>
    </xf>
    <xf numFmtId="0" fontId="30" fillId="16" borderId="16" xfId="0" applyFont="1" applyFill="1" applyBorder="1" applyAlignment="1">
      <alignment horizontal="center" vertical="center" wrapText="1"/>
    </xf>
    <xf numFmtId="0" fontId="30" fillId="16" borderId="17" xfId="0" applyFont="1" applyFill="1" applyBorder="1" applyAlignment="1">
      <alignment horizontal="center" vertical="center" wrapText="1"/>
    </xf>
    <xf numFmtId="0" fontId="30" fillId="16" borderId="18" xfId="0" applyFont="1" applyFill="1" applyBorder="1" applyAlignment="1">
      <alignment horizontal="center" vertical="center" wrapText="1"/>
    </xf>
    <xf numFmtId="0" fontId="30" fillId="16" borderId="12" xfId="0" applyFont="1" applyFill="1" applyBorder="1" applyAlignment="1">
      <alignment horizontal="center" vertical="center" wrapText="1"/>
    </xf>
    <xf numFmtId="0" fontId="30" fillId="16" borderId="0" xfId="0" applyFont="1" applyFill="1" applyAlignment="1">
      <alignment horizontal="center" vertical="center" wrapText="1"/>
    </xf>
    <xf numFmtId="0" fontId="30" fillId="16" borderId="13"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6" xfId="0" applyFont="1" applyFill="1" applyBorder="1" applyAlignment="1">
      <alignment horizontal="center" vertical="center" wrapText="1"/>
    </xf>
    <xf numFmtId="0" fontId="30" fillId="16" borderId="4" xfId="0" applyFont="1" applyFill="1" applyBorder="1" applyAlignment="1">
      <alignment horizontal="center" vertical="center"/>
    </xf>
    <xf numFmtId="0" fontId="30" fillId="16" borderId="5" xfId="0" applyFont="1" applyFill="1" applyBorder="1" applyAlignment="1">
      <alignment horizontal="center" vertical="center"/>
    </xf>
    <xf numFmtId="0" fontId="30" fillId="16" borderId="6"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1" fillId="5" borderId="5"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5" fillId="16" borderId="18" xfId="0" applyFont="1" applyFill="1" applyBorder="1" applyAlignment="1">
      <alignment horizontal="center" vertical="center" wrapText="1"/>
    </xf>
    <xf numFmtId="0" fontId="25" fillId="16" borderId="4" xfId="0" applyFont="1" applyFill="1" applyBorder="1" applyAlignment="1">
      <alignment horizontal="center" vertical="center" wrapText="1"/>
    </xf>
    <xf numFmtId="0" fontId="25" fillId="16" borderId="5" xfId="0" applyFont="1" applyFill="1" applyBorder="1" applyAlignment="1">
      <alignment horizontal="center" vertical="center" wrapText="1"/>
    </xf>
    <xf numFmtId="0" fontId="25" fillId="16" borderId="6" xfId="0" applyFont="1" applyFill="1" applyBorder="1" applyAlignment="1">
      <alignment horizontal="center" vertical="center" wrapText="1"/>
    </xf>
    <xf numFmtId="0" fontId="25" fillId="17" borderId="4" xfId="0"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32" fillId="5" borderId="4" xfId="0" applyFont="1" applyFill="1" applyBorder="1" applyAlignment="1">
      <alignment horizontal="center" vertical="center" wrapText="1"/>
    </xf>
    <xf numFmtId="0" fontId="32" fillId="5" borderId="5" xfId="0" applyFont="1" applyFill="1" applyBorder="1" applyAlignment="1">
      <alignment horizontal="right" wrapText="1"/>
    </xf>
    <xf numFmtId="0" fontId="32" fillId="5" borderId="6" xfId="0" applyFont="1" applyFill="1" applyBorder="1" applyAlignment="1">
      <alignment horizontal="right" wrapText="1"/>
    </xf>
    <xf numFmtId="0" fontId="6" fillId="5" borderId="5"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54"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8" fillId="16" borderId="53" xfId="0" applyFont="1" applyFill="1" applyBorder="1" applyAlignment="1">
      <alignment horizontal="center" vertical="center"/>
    </xf>
    <xf numFmtId="0" fontId="8" fillId="16" borderId="41" xfId="0" applyFont="1" applyFill="1" applyBorder="1" applyAlignment="1">
      <alignment horizontal="center" vertical="center"/>
    </xf>
    <xf numFmtId="0" fontId="8" fillId="16" borderId="29"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28" fillId="16" borderId="6" xfId="0" applyFont="1" applyFill="1" applyBorder="1" applyAlignment="1">
      <alignment horizontal="center" vertical="center"/>
    </xf>
    <xf numFmtId="0" fontId="8" fillId="16" borderId="10"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1" fillId="5" borderId="23" xfId="0" applyFont="1" applyFill="1" applyBorder="1" applyAlignment="1" applyProtection="1">
      <alignment horizontal="center" vertical="center"/>
      <protection hidden="1"/>
    </xf>
    <xf numFmtId="0" fontId="8" fillId="8" borderId="17" xfId="0" applyFont="1" applyFill="1" applyBorder="1" applyAlignment="1">
      <alignment horizontal="center" vertical="center" wrapText="1"/>
    </xf>
    <xf numFmtId="0" fontId="8" fillId="8" borderId="0" xfId="0" applyFont="1" applyFill="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2">
    <cellStyle name="Normal" xfId="0" builtinId="0"/>
    <cellStyle name="Normal 2 3" xfId="1" xr:uid="{00000000-0005-0000-0000-000001000000}"/>
  </cellStyles>
  <dxfs count="55">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A0CB83"/>
      <color rgb="FF1EDE14"/>
      <color rgb="FF78B54F"/>
      <color rgb="FF26FF00"/>
      <color rgb="FFE63E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857251</xdr:colOff>
      <xdr:row>0</xdr:row>
      <xdr:rowOff>95250</xdr:rowOff>
    </xdr:from>
    <xdr:to>
      <xdr:col>0</xdr:col>
      <xdr:colOff>2071687</xdr:colOff>
      <xdr:row>0</xdr:row>
      <xdr:rowOff>1404937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1" y="95250"/>
          <a:ext cx="1214436" cy="1309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357186</xdr:colOff>
      <xdr:row>0</xdr:row>
      <xdr:rowOff>142876</xdr:rowOff>
    </xdr:from>
    <xdr:to>
      <xdr:col>2</xdr:col>
      <xdr:colOff>985837</xdr:colOff>
      <xdr:row>4</xdr:row>
      <xdr:rowOff>288925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186" y="142876"/>
          <a:ext cx="1485901" cy="1533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460375</xdr:colOff>
      <xdr:row>0</xdr:row>
      <xdr:rowOff>254000</xdr:rowOff>
    </xdr:from>
    <xdr:to>
      <xdr:col>2</xdr:col>
      <xdr:colOff>82646</xdr:colOff>
      <xdr:row>0</xdr:row>
      <xdr:rowOff>2016125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4625" y="254000"/>
          <a:ext cx="1447896" cy="174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857250</xdr:colOff>
      <xdr:row>0</xdr:row>
      <xdr:rowOff>63500</xdr:rowOff>
    </xdr:from>
    <xdr:to>
      <xdr:col>1</xdr:col>
      <xdr:colOff>889000</xdr:colOff>
      <xdr:row>0</xdr:row>
      <xdr:rowOff>1397000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63500"/>
          <a:ext cx="1333500" cy="133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2</xdr:col>
      <xdr:colOff>122465</xdr:colOff>
      <xdr:row>0</xdr:row>
      <xdr:rowOff>1695450</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95250"/>
          <a:ext cx="1417865" cy="160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0</xdr:row>
      <xdr:rowOff>47625</xdr:rowOff>
    </xdr:from>
    <xdr:to>
      <xdr:col>0</xdr:col>
      <xdr:colOff>1143001</xdr:colOff>
      <xdr:row>0</xdr:row>
      <xdr:rowOff>1076325</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476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299885</xdr:colOff>
      <xdr:row>0</xdr:row>
      <xdr:rowOff>25977</xdr:rowOff>
    </xdr:from>
    <xdr:to>
      <xdr:col>0</xdr:col>
      <xdr:colOff>1151659</xdr:colOff>
      <xdr:row>0</xdr:row>
      <xdr:rowOff>1094516</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85" y="25977"/>
          <a:ext cx="851774" cy="10685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0E5DABA\Plantilla%20Activos%20de%20Informaci&#243;n%20-%20DIRTI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43FC788\17.%20Activos%20de%20Informaci&#243;n_CDVAM_081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jgovcol-my.sharepoint.com/personal/diego_usme_scj_gov_co/Documents/riesgos%20matriz%202024/F-GD-1081_V%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cjgovcol-my.sharepoint.com/personal/diego_usme_scj_gov_co/Documents/riesgos%20matriz%202024/01.%20F-DS-898%20Matriz%20%20Riesgos%20Seguridad%20Digital%20(EDITAD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DE INFORMAC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19-03-07T21:45:58.17" personId="{00000000-0000-0000-0000-000000000000}"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ustomProperty" Target="../customProperty2.bin"/><Relationship Id="rId7" Type="http://schemas.openxmlformats.org/officeDocument/2006/relationships/vmlDrawing" Target="../drawings/vmlDrawing3.v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customProperty" Target="../customProperty3.bin"/><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ustomProperty" Target="../customProperty5.bin"/><Relationship Id="rId7" Type="http://schemas.openxmlformats.org/officeDocument/2006/relationships/vmlDrawing" Target="../drawings/vmlDrawing7.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6.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customProperty" Target="../customProperty8.bin"/><Relationship Id="rId7" Type="http://schemas.openxmlformats.org/officeDocument/2006/relationships/vmlDrawing" Target="../drawings/vmlDrawing9.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8.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1.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4.9989318521683403E-2"/>
  </sheetPr>
  <dimension ref="A1:E13"/>
  <sheetViews>
    <sheetView view="pageBreakPreview" zoomScale="80" zoomScaleNormal="80" zoomScaleSheetLayoutView="80" workbookViewId="0">
      <selection activeCell="J6" sqref="J6"/>
    </sheetView>
  </sheetViews>
  <sheetFormatPr baseColWidth="10" defaultColWidth="11.42578125" defaultRowHeight="12.75" x14ac:dyDescent="0.25"/>
  <cols>
    <col min="1" max="1" width="51" style="81" customWidth="1"/>
    <col min="2" max="2" width="57.28515625" style="81" customWidth="1"/>
    <col min="3" max="3" width="57.42578125" style="81" customWidth="1"/>
    <col min="4" max="4" width="21.7109375" style="81" bestFit="1" customWidth="1"/>
    <col min="5" max="5" width="29.42578125" style="81" customWidth="1"/>
    <col min="6" max="16384" width="11.42578125" style="81"/>
  </cols>
  <sheetData>
    <row r="1" spans="1:5" ht="117" customHeight="1" thickBot="1" x14ac:dyDescent="0.3">
      <c r="A1" s="135"/>
      <c r="B1" s="218" t="s">
        <v>0</v>
      </c>
      <c r="C1" s="218"/>
      <c r="D1" s="218"/>
      <c r="E1" s="204" t="s">
        <v>1</v>
      </c>
    </row>
    <row r="2" spans="1:5" ht="19.5" thickTop="1" thickBot="1" x14ac:dyDescent="0.3">
      <c r="A2" s="219" t="s">
        <v>2</v>
      </c>
      <c r="B2" s="220"/>
      <c r="C2" s="219" t="s">
        <v>3</v>
      </c>
      <c r="D2" s="221"/>
      <c r="E2" s="221"/>
    </row>
    <row r="3" spans="1:5" ht="32.25" customHeight="1" x14ac:dyDescent="0.25">
      <c r="A3" s="222" t="s">
        <v>4</v>
      </c>
      <c r="B3" s="223"/>
      <c r="C3" s="226" t="s">
        <v>5</v>
      </c>
      <c r="D3" s="227"/>
      <c r="E3" s="228"/>
    </row>
    <row r="4" spans="1:5" ht="39" customHeight="1" thickBot="1" x14ac:dyDescent="0.3">
      <c r="A4" s="224"/>
      <c r="B4" s="225"/>
      <c r="C4" s="229"/>
      <c r="D4" s="230"/>
      <c r="E4" s="231"/>
    </row>
    <row r="5" spans="1:5" ht="30.75" customHeight="1" thickTop="1" thickBot="1" x14ac:dyDescent="0.3">
      <c r="A5" s="219" t="s">
        <v>6</v>
      </c>
      <c r="B5" s="221"/>
      <c r="C5" s="221"/>
      <c r="D5" s="221"/>
      <c r="E5" s="221"/>
    </row>
    <row r="6" spans="1:5" ht="275.25" customHeight="1" thickBot="1" x14ac:dyDescent="0.3">
      <c r="A6" s="241" t="s">
        <v>7</v>
      </c>
      <c r="B6" s="242"/>
      <c r="C6" s="242"/>
      <c r="D6" s="242"/>
      <c r="E6" s="243"/>
    </row>
    <row r="7" spans="1:5" ht="30" customHeight="1" thickTop="1" thickBot="1" x14ac:dyDescent="0.3">
      <c r="A7" s="237" t="s">
        <v>8</v>
      </c>
      <c r="B7" s="238"/>
      <c r="C7" s="238"/>
      <c r="D7" s="238"/>
      <c r="E7" s="239"/>
    </row>
    <row r="8" spans="1:5" ht="47.25" customHeight="1" thickBot="1" x14ac:dyDescent="0.3">
      <c r="A8" s="240" t="s">
        <v>9</v>
      </c>
      <c r="B8" s="240"/>
      <c r="C8" s="240"/>
      <c r="D8" s="240"/>
      <c r="E8" s="240"/>
    </row>
    <row r="9" spans="1:5" ht="34.5" customHeight="1" thickBot="1" x14ac:dyDescent="0.3">
      <c r="A9" s="232" t="s">
        <v>10</v>
      </c>
      <c r="B9" s="233"/>
      <c r="C9" s="233"/>
      <c r="D9" s="233"/>
      <c r="E9" s="234"/>
    </row>
    <row r="10" spans="1:5" ht="18" x14ac:dyDescent="0.25">
      <c r="A10" s="235" t="s">
        <v>11</v>
      </c>
      <c r="B10" s="236"/>
      <c r="C10" s="236"/>
      <c r="D10" s="170" t="s">
        <v>12</v>
      </c>
      <c r="E10" s="171" t="s">
        <v>13</v>
      </c>
    </row>
    <row r="11" spans="1:5" ht="33" customHeight="1" x14ac:dyDescent="0.25">
      <c r="A11" s="172"/>
      <c r="B11" s="172"/>
      <c r="C11" s="172"/>
      <c r="D11" s="172"/>
      <c r="E11" s="172"/>
    </row>
    <row r="12" spans="1:5" ht="33" customHeight="1" x14ac:dyDescent="0.25">
      <c r="A12" s="172"/>
      <c r="B12" s="172"/>
      <c r="C12" s="172"/>
      <c r="D12" s="172"/>
      <c r="E12" s="172"/>
    </row>
    <row r="13" spans="1:5" ht="33" customHeight="1" x14ac:dyDescent="0.25">
      <c r="A13" s="172"/>
      <c r="B13" s="172"/>
      <c r="C13" s="172"/>
      <c r="D13" s="172"/>
      <c r="E13" s="172"/>
    </row>
  </sheetData>
  <mergeCells count="11">
    <mergeCell ref="A5:E5"/>
    <mergeCell ref="A9:E9"/>
    <mergeCell ref="A10:C10"/>
    <mergeCell ref="A7:E7"/>
    <mergeCell ref="A8:E8"/>
    <mergeCell ref="A6:E6"/>
    <mergeCell ref="B1:D1"/>
    <mergeCell ref="A2:B2"/>
    <mergeCell ref="C2:E2"/>
    <mergeCell ref="A3:B4"/>
    <mergeCell ref="C3:E4"/>
  </mergeCells>
  <conditionalFormatting sqref="E1">
    <cfRule type="containsText" dxfId="54" priority="2" operator="containsText" text="ZONA RIESGO BAJA">
      <formula>NOT(ISERROR(SEARCH("ZONA RIESGO BAJA",E1)))</formula>
    </cfRule>
    <cfRule type="containsText" dxfId="53" priority="3" operator="containsText" text="ZONA RIESGO MODERADO">
      <formula>NOT(ISERROR(SEARCH("ZONA RIESGO MODERADO",E1)))</formula>
    </cfRule>
    <cfRule type="containsText" dxfId="52" priority="4" operator="containsText" text="ZONA RIESGO ALTO">
      <formula>NOT(ISERROR(SEARCH("ZONA RIESGO ALTO",E1)))</formula>
    </cfRule>
    <cfRule type="containsText" dxfId="51" priority="5" operator="containsText" text="ZONA RIESGO EXTREMO">
      <formula>NOT(ISERROR(SEARCH("ZONA RIESGO EXTREMO",E1)))</formula>
    </cfRule>
  </conditionalFormatting>
  <conditionalFormatting sqref="L5:L7">
    <cfRule type="containsText" dxfId="50" priority="1" operator="containsText" text="BAJO">
      <formula>NOT(ISERROR(SEARCH("BAJO",L5)))</formula>
    </cfRule>
  </conditionalFormatting>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pageSetUpPr fitToPage="1"/>
  </sheetPr>
  <dimension ref="A1:AJ339"/>
  <sheetViews>
    <sheetView view="pageBreakPreview" topLeftCell="A289" zoomScale="60" zoomScaleNormal="60" workbookViewId="0">
      <selection activeCell="L11" sqref="L11"/>
    </sheetView>
  </sheetViews>
  <sheetFormatPr baseColWidth="10" defaultColWidth="11.42578125" defaultRowHeight="15" x14ac:dyDescent="0.25"/>
  <cols>
    <col min="2" max="2" width="12.85546875" customWidth="1"/>
    <col min="3" max="3" width="28.5703125" customWidth="1"/>
    <col min="5" max="5" width="13.7109375" customWidth="1"/>
    <col min="6" max="6" width="26.28515625" customWidth="1"/>
    <col min="7" max="7" width="57.140625" customWidth="1"/>
    <col min="10" max="10" width="22.42578125" customWidth="1"/>
    <col min="11" max="11" width="15" customWidth="1"/>
    <col min="13" max="13" width="13.7109375" customWidth="1"/>
    <col min="14" max="14" width="18.85546875" customWidth="1"/>
    <col min="15" max="15" width="50.7109375" customWidth="1"/>
    <col min="17" max="17" width="14.85546875" customWidth="1"/>
    <col min="18" max="18" width="25.7109375" customWidth="1"/>
    <col min="19" max="19" width="14.28515625" customWidth="1"/>
    <col min="20" max="20" width="16.5703125" customWidth="1"/>
    <col min="21" max="21" width="44" customWidth="1"/>
    <col min="22" max="22" width="24.140625" customWidth="1"/>
    <col min="23" max="23" width="17.42578125" customWidth="1"/>
    <col min="24" max="24" width="37" customWidth="1"/>
    <col min="25" max="26" width="31" customWidth="1"/>
    <col min="27" max="27" width="13" customWidth="1"/>
    <col min="28" max="28" width="16.7109375" customWidth="1"/>
    <col min="31" max="31" width="13" customWidth="1"/>
    <col min="32" max="32" width="13.28515625" customWidth="1"/>
    <col min="35" max="35" width="11.42578125" customWidth="1"/>
    <col min="36" max="36" width="14.140625" customWidth="1"/>
  </cols>
  <sheetData>
    <row r="1" spans="1:36" s="173" customFormat="1" ht="27.75" customHeight="1" x14ac:dyDescent="0.2">
      <c r="A1" s="248"/>
      <c r="B1" s="249"/>
      <c r="C1" s="249"/>
      <c r="D1" s="254" t="s">
        <v>14</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8" t="s">
        <v>15</v>
      </c>
      <c r="AJ1" s="259"/>
    </row>
    <row r="2" spans="1:36" s="173" customFormat="1" ht="27.75" customHeight="1" x14ac:dyDescent="0.2">
      <c r="A2" s="250"/>
      <c r="B2" s="251"/>
      <c r="C2" s="251"/>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60"/>
      <c r="AJ2" s="261"/>
    </row>
    <row r="3" spans="1:36" s="173" customFormat="1" ht="27.75" customHeight="1" x14ac:dyDescent="0.2">
      <c r="A3" s="250"/>
      <c r="B3" s="251"/>
      <c r="C3" s="251"/>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60"/>
      <c r="AJ3" s="261"/>
    </row>
    <row r="4" spans="1:36" s="173" customFormat="1" ht="27.75" customHeight="1" x14ac:dyDescent="0.2">
      <c r="A4" s="250"/>
      <c r="B4" s="251"/>
      <c r="C4" s="251"/>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60"/>
      <c r="AJ4" s="261"/>
    </row>
    <row r="5" spans="1:36" s="173" customFormat="1" ht="27.75" customHeight="1" thickBot="1" x14ac:dyDescent="0.25">
      <c r="A5" s="252"/>
      <c r="B5" s="253"/>
      <c r="C5" s="253"/>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62"/>
      <c r="AJ5" s="263"/>
    </row>
    <row r="6" spans="1:36" s="173" customFormat="1" ht="13.5" thickBot="1" x14ac:dyDescent="0.25">
      <c r="A6" s="264"/>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6"/>
    </row>
    <row r="7" spans="1:36" ht="15.75" x14ac:dyDescent="0.25">
      <c r="A7" s="267" t="s">
        <v>16</v>
      </c>
      <c r="B7" s="245"/>
      <c r="C7" s="245"/>
      <c r="D7" s="245"/>
      <c r="E7" s="246"/>
      <c r="F7" s="244" t="s">
        <v>17</v>
      </c>
      <c r="G7" s="245"/>
      <c r="H7" s="246"/>
      <c r="I7" s="244" t="s">
        <v>18</v>
      </c>
      <c r="J7" s="245"/>
      <c r="K7" s="246"/>
      <c r="L7" s="268" t="s">
        <v>19</v>
      </c>
      <c r="M7" s="270"/>
      <c r="N7" s="270"/>
      <c r="O7" s="271"/>
      <c r="P7" s="244" t="s">
        <v>20</v>
      </c>
      <c r="Q7" s="245"/>
      <c r="R7" s="245"/>
      <c r="S7" s="245"/>
      <c r="T7" s="245"/>
      <c r="U7" s="245"/>
      <c r="V7" s="246"/>
      <c r="W7" s="244" t="s">
        <v>21</v>
      </c>
      <c r="X7" s="245"/>
      <c r="Y7" s="245"/>
      <c r="Z7" s="245"/>
      <c r="AA7" s="245"/>
      <c r="AB7" s="245"/>
      <c r="AC7" s="246"/>
      <c r="AD7" s="244" t="s">
        <v>22</v>
      </c>
      <c r="AE7" s="245"/>
      <c r="AF7" s="245"/>
      <c r="AG7" s="244" t="s">
        <v>23</v>
      </c>
      <c r="AH7" s="245"/>
      <c r="AI7" s="245"/>
      <c r="AJ7" s="247"/>
    </row>
    <row r="8" spans="1:36" s="174" customFormat="1" ht="78.75" x14ac:dyDescent="0.25">
      <c r="A8" s="194" t="s">
        <v>24</v>
      </c>
      <c r="B8" s="195" t="s">
        <v>25</v>
      </c>
      <c r="C8" s="195" t="s">
        <v>26</v>
      </c>
      <c r="D8" s="195" t="s">
        <v>27</v>
      </c>
      <c r="E8" s="196" t="s">
        <v>28</v>
      </c>
      <c r="F8" s="197" t="s">
        <v>29</v>
      </c>
      <c r="G8" s="197" t="s">
        <v>30</v>
      </c>
      <c r="H8" s="197" t="s">
        <v>31</v>
      </c>
      <c r="I8" s="197" t="s">
        <v>32</v>
      </c>
      <c r="J8" s="197" t="s">
        <v>33</v>
      </c>
      <c r="K8" s="197" t="s">
        <v>34</v>
      </c>
      <c r="L8" s="269"/>
      <c r="M8" s="197" t="s">
        <v>35</v>
      </c>
      <c r="N8" s="197" t="s">
        <v>36</v>
      </c>
      <c r="O8" s="197" t="s">
        <v>37</v>
      </c>
      <c r="P8" s="197" t="s">
        <v>38</v>
      </c>
      <c r="Q8" s="197" t="s">
        <v>39</v>
      </c>
      <c r="R8" s="197" t="s">
        <v>40</v>
      </c>
      <c r="S8" s="197" t="s">
        <v>41</v>
      </c>
      <c r="T8" s="197" t="s">
        <v>42</v>
      </c>
      <c r="U8" s="197" t="s">
        <v>43</v>
      </c>
      <c r="V8" s="197" t="s">
        <v>44</v>
      </c>
      <c r="W8" s="197" t="s">
        <v>45</v>
      </c>
      <c r="X8" s="197" t="s">
        <v>46</v>
      </c>
      <c r="Y8" s="197" t="s">
        <v>47</v>
      </c>
      <c r="Z8" s="197" t="s">
        <v>48</v>
      </c>
      <c r="AA8" s="197" t="s">
        <v>49</v>
      </c>
      <c r="AB8" s="197" t="s">
        <v>50</v>
      </c>
      <c r="AC8" s="197" t="s">
        <v>51</v>
      </c>
      <c r="AD8" s="197" t="s">
        <v>52</v>
      </c>
      <c r="AE8" s="197" t="s">
        <v>53</v>
      </c>
      <c r="AF8" s="197" t="s">
        <v>54</v>
      </c>
      <c r="AG8" s="198" t="s">
        <v>55</v>
      </c>
      <c r="AH8" s="198" t="s">
        <v>56</v>
      </c>
      <c r="AI8" s="198" t="s">
        <v>57</v>
      </c>
      <c r="AJ8" s="199" t="s">
        <v>58</v>
      </c>
    </row>
    <row r="9" spans="1:36" ht="38.25" x14ac:dyDescent="0.25">
      <c r="A9" s="75" t="s">
        <v>59</v>
      </c>
      <c r="B9" s="75" t="s">
        <v>60</v>
      </c>
      <c r="C9" s="75" t="s">
        <v>61</v>
      </c>
      <c r="D9" s="75" t="s">
        <v>62</v>
      </c>
      <c r="E9" s="75" t="s">
        <v>62</v>
      </c>
      <c r="F9" s="75" t="s">
        <v>63</v>
      </c>
      <c r="G9" s="75" t="s">
        <v>64</v>
      </c>
      <c r="H9" s="75" t="s">
        <v>65</v>
      </c>
      <c r="I9" s="75" t="s">
        <v>66</v>
      </c>
      <c r="J9" s="75" t="s">
        <v>67</v>
      </c>
      <c r="K9" s="75" t="s">
        <v>68</v>
      </c>
      <c r="L9" s="75" t="s">
        <v>69</v>
      </c>
      <c r="M9" s="75" t="s">
        <v>70</v>
      </c>
      <c r="N9" s="75" t="s">
        <v>70</v>
      </c>
      <c r="O9" s="75" t="s">
        <v>70</v>
      </c>
      <c r="P9" s="75" t="s">
        <v>71</v>
      </c>
      <c r="Q9" s="75" t="s">
        <v>72</v>
      </c>
      <c r="R9" s="75" t="s">
        <v>73</v>
      </c>
      <c r="S9" s="75" t="s">
        <v>74</v>
      </c>
      <c r="T9" s="75" t="s">
        <v>75</v>
      </c>
      <c r="U9" s="75" t="s">
        <v>62</v>
      </c>
      <c r="V9" s="75" t="s">
        <v>73</v>
      </c>
      <c r="W9" s="75" t="s">
        <v>62</v>
      </c>
      <c r="X9" s="75" t="s">
        <v>62</v>
      </c>
      <c r="Y9" s="75" t="s">
        <v>62</v>
      </c>
      <c r="Z9" s="75" t="s">
        <v>62</v>
      </c>
      <c r="AA9" s="75" t="s">
        <v>62</v>
      </c>
      <c r="AB9" s="75" t="s">
        <v>62</v>
      </c>
      <c r="AC9" s="75" t="s">
        <v>62</v>
      </c>
      <c r="AD9" s="75" t="s">
        <v>71</v>
      </c>
      <c r="AE9" s="75" t="s">
        <v>71</v>
      </c>
      <c r="AF9" s="75" t="s">
        <v>71</v>
      </c>
      <c r="AG9" s="75" t="s">
        <v>76</v>
      </c>
      <c r="AH9" s="75" t="s">
        <v>76</v>
      </c>
      <c r="AI9" s="75" t="s">
        <v>77</v>
      </c>
      <c r="AJ9" s="75" t="s">
        <v>77</v>
      </c>
    </row>
    <row r="10" spans="1:36" ht="38.25" x14ac:dyDescent="0.25">
      <c r="A10" s="75" t="s">
        <v>78</v>
      </c>
      <c r="B10" s="75" t="s">
        <v>60</v>
      </c>
      <c r="C10" s="75" t="s">
        <v>61</v>
      </c>
      <c r="D10" s="75" t="s">
        <v>62</v>
      </c>
      <c r="E10" s="75" t="s">
        <v>62</v>
      </c>
      <c r="F10" s="75" t="s">
        <v>79</v>
      </c>
      <c r="G10" s="75" t="s">
        <v>80</v>
      </c>
      <c r="H10" s="75" t="s">
        <v>65</v>
      </c>
      <c r="I10" s="75" t="s">
        <v>66</v>
      </c>
      <c r="J10" s="75" t="s">
        <v>67</v>
      </c>
      <c r="K10" s="75" t="s">
        <v>81</v>
      </c>
      <c r="L10" s="75" t="s">
        <v>69</v>
      </c>
      <c r="M10" s="75" t="s">
        <v>70</v>
      </c>
      <c r="N10" s="75" t="s">
        <v>70</v>
      </c>
      <c r="O10" s="75" t="s">
        <v>70</v>
      </c>
      <c r="P10" s="75" t="s">
        <v>71</v>
      </c>
      <c r="Q10" s="75" t="s">
        <v>72</v>
      </c>
      <c r="R10" s="75" t="s">
        <v>73</v>
      </c>
      <c r="S10" s="75" t="s">
        <v>74</v>
      </c>
      <c r="T10" s="75" t="s">
        <v>75</v>
      </c>
      <c r="U10" s="75" t="s">
        <v>62</v>
      </c>
      <c r="V10" s="75" t="s">
        <v>73</v>
      </c>
      <c r="W10" s="75" t="s">
        <v>62</v>
      </c>
      <c r="X10" s="75" t="s">
        <v>62</v>
      </c>
      <c r="Y10" s="75" t="s">
        <v>62</v>
      </c>
      <c r="Z10" s="75" t="s">
        <v>62</v>
      </c>
      <c r="AA10" s="75" t="s">
        <v>62</v>
      </c>
      <c r="AB10" s="75" t="s">
        <v>62</v>
      </c>
      <c r="AC10" s="75" t="s">
        <v>62</v>
      </c>
      <c r="AD10" s="75" t="s">
        <v>71</v>
      </c>
      <c r="AE10" s="75" t="s">
        <v>71</v>
      </c>
      <c r="AF10" s="75" t="s">
        <v>71</v>
      </c>
      <c r="AG10" s="75" t="s">
        <v>76</v>
      </c>
      <c r="AH10" s="75" t="s">
        <v>76</v>
      </c>
      <c r="AI10" s="75" t="s">
        <v>76</v>
      </c>
      <c r="AJ10" s="75" t="s">
        <v>76</v>
      </c>
    </row>
    <row r="11" spans="1:36" ht="51" x14ac:dyDescent="0.25">
      <c r="A11" s="75" t="s">
        <v>82</v>
      </c>
      <c r="B11" s="75" t="s">
        <v>60</v>
      </c>
      <c r="C11" s="75" t="s">
        <v>61</v>
      </c>
      <c r="D11" s="75" t="s">
        <v>83</v>
      </c>
      <c r="E11" s="75" t="s">
        <v>83</v>
      </c>
      <c r="F11" s="75" t="s">
        <v>84</v>
      </c>
      <c r="G11" s="75" t="s">
        <v>85</v>
      </c>
      <c r="H11" s="75" t="s">
        <v>65</v>
      </c>
      <c r="I11" s="75" t="s">
        <v>86</v>
      </c>
      <c r="J11" s="75" t="s">
        <v>87</v>
      </c>
      <c r="K11" s="75" t="s">
        <v>88</v>
      </c>
      <c r="L11" s="75" t="s">
        <v>69</v>
      </c>
      <c r="M11" s="75" t="s">
        <v>70</v>
      </c>
      <c r="N11" s="75" t="s">
        <v>70</v>
      </c>
      <c r="O11" s="75" t="s">
        <v>70</v>
      </c>
      <c r="P11" s="75" t="s">
        <v>89</v>
      </c>
      <c r="Q11" s="75" t="s">
        <v>90</v>
      </c>
      <c r="R11" s="75" t="s">
        <v>91</v>
      </c>
      <c r="S11" s="75" t="s">
        <v>74</v>
      </c>
      <c r="T11" s="75" t="s">
        <v>92</v>
      </c>
      <c r="U11" s="75" t="s">
        <v>93</v>
      </c>
      <c r="V11" s="75" t="s">
        <v>73</v>
      </c>
      <c r="W11" s="200">
        <v>43983</v>
      </c>
      <c r="X11" s="75" t="s">
        <v>94</v>
      </c>
      <c r="Y11" s="75" t="s">
        <v>95</v>
      </c>
      <c r="Z11" s="75" t="s">
        <v>96</v>
      </c>
      <c r="AA11" s="75" t="s">
        <v>97</v>
      </c>
      <c r="AB11" s="200">
        <v>44839</v>
      </c>
      <c r="AC11" s="75" t="s">
        <v>98</v>
      </c>
      <c r="AD11" s="75" t="s">
        <v>71</v>
      </c>
      <c r="AE11" s="75" t="s">
        <v>71</v>
      </c>
      <c r="AF11" s="75" t="s">
        <v>71</v>
      </c>
      <c r="AG11" s="75" t="s">
        <v>99</v>
      </c>
      <c r="AH11" s="75" t="s">
        <v>99</v>
      </c>
      <c r="AI11" s="75" t="s">
        <v>99</v>
      </c>
      <c r="AJ11" s="75" t="s">
        <v>99</v>
      </c>
    </row>
    <row r="12" spans="1:36" ht="38.25" x14ac:dyDescent="0.25">
      <c r="A12" s="75" t="s">
        <v>100</v>
      </c>
      <c r="B12" s="75" t="s">
        <v>60</v>
      </c>
      <c r="C12" s="75" t="s">
        <v>61</v>
      </c>
      <c r="D12" s="75" t="s">
        <v>101</v>
      </c>
      <c r="E12" s="75" t="s">
        <v>102</v>
      </c>
      <c r="F12" s="75" t="s">
        <v>103</v>
      </c>
      <c r="G12" s="75" t="s">
        <v>104</v>
      </c>
      <c r="H12" s="75" t="s">
        <v>65</v>
      </c>
      <c r="I12" s="75" t="s">
        <v>86</v>
      </c>
      <c r="J12" s="75" t="s">
        <v>105</v>
      </c>
      <c r="K12" s="75" t="s">
        <v>68</v>
      </c>
      <c r="L12" s="75" t="s">
        <v>69</v>
      </c>
      <c r="M12" s="75" t="s">
        <v>106</v>
      </c>
      <c r="N12" s="75" t="s">
        <v>107</v>
      </c>
      <c r="O12" s="75" t="s">
        <v>104</v>
      </c>
      <c r="P12" s="75" t="s">
        <v>89</v>
      </c>
      <c r="Q12" s="75" t="s">
        <v>90</v>
      </c>
      <c r="R12" s="75" t="s">
        <v>91</v>
      </c>
      <c r="S12" s="75" t="s">
        <v>74</v>
      </c>
      <c r="T12" s="75" t="s">
        <v>108</v>
      </c>
      <c r="U12" s="75" t="s">
        <v>109</v>
      </c>
      <c r="V12" s="75" t="s">
        <v>73</v>
      </c>
      <c r="W12" s="200">
        <v>42644</v>
      </c>
      <c r="X12" s="75" t="s">
        <v>94</v>
      </c>
      <c r="Y12" s="75" t="s">
        <v>95</v>
      </c>
      <c r="Z12" s="75" t="s">
        <v>110</v>
      </c>
      <c r="AA12" s="75" t="s">
        <v>97</v>
      </c>
      <c r="AB12" s="200">
        <v>44839</v>
      </c>
      <c r="AC12" s="75" t="s">
        <v>98</v>
      </c>
      <c r="AD12" s="75" t="s">
        <v>71</v>
      </c>
      <c r="AE12" s="75" t="s">
        <v>71</v>
      </c>
      <c r="AF12" s="75" t="s">
        <v>71</v>
      </c>
      <c r="AG12" s="75" t="s">
        <v>99</v>
      </c>
      <c r="AH12" s="75" t="s">
        <v>77</v>
      </c>
      <c r="AI12" s="75" t="s">
        <v>99</v>
      </c>
      <c r="AJ12" s="75" t="s">
        <v>99</v>
      </c>
    </row>
    <row r="13" spans="1:36" ht="51" x14ac:dyDescent="0.25">
      <c r="A13" s="75" t="s">
        <v>111</v>
      </c>
      <c r="B13" s="75" t="s">
        <v>60</v>
      </c>
      <c r="C13" s="75" t="s">
        <v>61</v>
      </c>
      <c r="D13" s="75" t="s">
        <v>83</v>
      </c>
      <c r="E13" s="75" t="s">
        <v>83</v>
      </c>
      <c r="F13" s="75" t="s">
        <v>112</v>
      </c>
      <c r="G13" s="75" t="s">
        <v>113</v>
      </c>
      <c r="H13" s="75" t="s">
        <v>65</v>
      </c>
      <c r="I13" s="75" t="s">
        <v>86</v>
      </c>
      <c r="J13" s="75" t="s">
        <v>105</v>
      </c>
      <c r="K13" s="75" t="s">
        <v>68</v>
      </c>
      <c r="L13" s="75" t="s">
        <v>69</v>
      </c>
      <c r="M13" s="75" t="s">
        <v>70</v>
      </c>
      <c r="N13" s="75" t="s">
        <v>70</v>
      </c>
      <c r="O13" s="75" t="s">
        <v>70</v>
      </c>
      <c r="P13" s="75" t="s">
        <v>89</v>
      </c>
      <c r="Q13" s="75" t="s">
        <v>90</v>
      </c>
      <c r="R13" s="75" t="s">
        <v>91</v>
      </c>
      <c r="S13" s="75" t="s">
        <v>74</v>
      </c>
      <c r="T13" s="75" t="s">
        <v>108</v>
      </c>
      <c r="U13" s="75" t="s">
        <v>62</v>
      </c>
      <c r="V13" s="75" t="s">
        <v>73</v>
      </c>
      <c r="W13" s="200">
        <v>43983</v>
      </c>
      <c r="X13" s="75" t="s">
        <v>94</v>
      </c>
      <c r="Y13" s="75" t="s">
        <v>95</v>
      </c>
      <c r="Z13" s="75" t="s">
        <v>114</v>
      </c>
      <c r="AA13" s="75" t="s">
        <v>97</v>
      </c>
      <c r="AB13" s="200">
        <v>44839</v>
      </c>
      <c r="AC13" s="75" t="s">
        <v>98</v>
      </c>
      <c r="AD13" s="75" t="s">
        <v>71</v>
      </c>
      <c r="AE13" s="75" t="s">
        <v>71</v>
      </c>
      <c r="AF13" s="75" t="s">
        <v>71</v>
      </c>
      <c r="AG13" s="75" t="s">
        <v>99</v>
      </c>
      <c r="AH13" s="75" t="s">
        <v>77</v>
      </c>
      <c r="AI13" s="75" t="s">
        <v>99</v>
      </c>
      <c r="AJ13" s="75" t="s">
        <v>99</v>
      </c>
    </row>
    <row r="14" spans="1:36" ht="38.25" x14ac:dyDescent="0.25">
      <c r="A14" s="75" t="s">
        <v>115</v>
      </c>
      <c r="B14" s="75" t="s">
        <v>60</v>
      </c>
      <c r="C14" s="75" t="s">
        <v>61</v>
      </c>
      <c r="D14" s="75" t="s">
        <v>83</v>
      </c>
      <c r="E14" s="75" t="s">
        <v>83</v>
      </c>
      <c r="F14" s="75" t="s">
        <v>116</v>
      </c>
      <c r="G14" s="75" t="s">
        <v>117</v>
      </c>
      <c r="H14" s="75" t="s">
        <v>65</v>
      </c>
      <c r="I14" s="75" t="s">
        <v>86</v>
      </c>
      <c r="J14" s="75" t="s">
        <v>105</v>
      </c>
      <c r="K14" s="75" t="s">
        <v>68</v>
      </c>
      <c r="L14" s="75" t="s">
        <v>69</v>
      </c>
      <c r="M14" s="75" t="s">
        <v>70</v>
      </c>
      <c r="N14" s="75" t="s">
        <v>70</v>
      </c>
      <c r="O14" s="75" t="s">
        <v>70</v>
      </c>
      <c r="P14" s="75" t="s">
        <v>89</v>
      </c>
      <c r="Q14" s="75" t="s">
        <v>90</v>
      </c>
      <c r="R14" s="75" t="s">
        <v>91</v>
      </c>
      <c r="S14" s="75" t="s">
        <v>74</v>
      </c>
      <c r="T14" s="75" t="s">
        <v>108</v>
      </c>
      <c r="U14" s="75" t="s">
        <v>62</v>
      </c>
      <c r="V14" s="75" t="s">
        <v>73</v>
      </c>
      <c r="W14" s="200">
        <v>43983</v>
      </c>
      <c r="X14" s="75" t="s">
        <v>94</v>
      </c>
      <c r="Y14" s="75" t="s">
        <v>95</v>
      </c>
      <c r="Z14" s="75" t="s">
        <v>118</v>
      </c>
      <c r="AA14" s="75" t="s">
        <v>97</v>
      </c>
      <c r="AB14" s="200">
        <v>44839</v>
      </c>
      <c r="AC14" s="75" t="s">
        <v>98</v>
      </c>
      <c r="AD14" s="75" t="s">
        <v>71</v>
      </c>
      <c r="AE14" s="75" t="s">
        <v>71</v>
      </c>
      <c r="AF14" s="75" t="s">
        <v>71</v>
      </c>
      <c r="AG14" s="75" t="s">
        <v>99</v>
      </c>
      <c r="AH14" s="75" t="s">
        <v>77</v>
      </c>
      <c r="AI14" s="75" t="s">
        <v>99</v>
      </c>
      <c r="AJ14" s="75" t="s">
        <v>99</v>
      </c>
    </row>
    <row r="15" spans="1:36" ht="38.25" x14ac:dyDescent="0.25">
      <c r="A15" s="75" t="s">
        <v>119</v>
      </c>
      <c r="B15" s="75" t="s">
        <v>60</v>
      </c>
      <c r="C15" s="75" t="s">
        <v>61</v>
      </c>
      <c r="D15" s="75" t="s">
        <v>83</v>
      </c>
      <c r="E15" s="75" t="s">
        <v>83</v>
      </c>
      <c r="F15" s="75" t="s">
        <v>120</v>
      </c>
      <c r="G15" s="75" t="s">
        <v>121</v>
      </c>
      <c r="H15" s="75" t="s">
        <v>65</v>
      </c>
      <c r="I15" s="75" t="s">
        <v>86</v>
      </c>
      <c r="J15" s="75" t="s">
        <v>105</v>
      </c>
      <c r="K15" s="75" t="s">
        <v>68</v>
      </c>
      <c r="L15" s="75" t="s">
        <v>69</v>
      </c>
      <c r="M15" s="75" t="s">
        <v>70</v>
      </c>
      <c r="N15" s="75" t="s">
        <v>70</v>
      </c>
      <c r="O15" s="75" t="s">
        <v>70</v>
      </c>
      <c r="P15" s="75" t="s">
        <v>89</v>
      </c>
      <c r="Q15" s="75" t="s">
        <v>90</v>
      </c>
      <c r="R15" s="75" t="s">
        <v>91</v>
      </c>
      <c r="S15" s="75" t="s">
        <v>74</v>
      </c>
      <c r="T15" s="75" t="s">
        <v>108</v>
      </c>
      <c r="U15" s="75" t="s">
        <v>62</v>
      </c>
      <c r="V15" s="75" t="s">
        <v>73</v>
      </c>
      <c r="W15" s="200">
        <v>43983</v>
      </c>
      <c r="X15" s="75" t="s">
        <v>94</v>
      </c>
      <c r="Y15" s="75" t="s">
        <v>95</v>
      </c>
      <c r="Z15" s="75" t="s">
        <v>122</v>
      </c>
      <c r="AA15" s="75" t="s">
        <v>97</v>
      </c>
      <c r="AB15" s="200">
        <v>44839</v>
      </c>
      <c r="AC15" s="75" t="s">
        <v>98</v>
      </c>
      <c r="AD15" s="75" t="s">
        <v>71</v>
      </c>
      <c r="AE15" s="75" t="s">
        <v>71</v>
      </c>
      <c r="AF15" s="75" t="s">
        <v>71</v>
      </c>
      <c r="AG15" s="75" t="s">
        <v>99</v>
      </c>
      <c r="AH15" s="75" t="s">
        <v>77</v>
      </c>
      <c r="AI15" s="75" t="s">
        <v>99</v>
      </c>
      <c r="AJ15" s="75" t="s">
        <v>99</v>
      </c>
    </row>
    <row r="16" spans="1:36" ht="63.75" x14ac:dyDescent="0.25">
      <c r="A16" s="75" t="s">
        <v>123</v>
      </c>
      <c r="B16" s="75" t="s">
        <v>60</v>
      </c>
      <c r="C16" s="75" t="s">
        <v>61</v>
      </c>
      <c r="D16" s="75" t="s">
        <v>83</v>
      </c>
      <c r="E16" s="75" t="s">
        <v>83</v>
      </c>
      <c r="F16" s="75" t="s">
        <v>124</v>
      </c>
      <c r="G16" s="75" t="s">
        <v>125</v>
      </c>
      <c r="H16" s="75" t="s">
        <v>65</v>
      </c>
      <c r="I16" s="75" t="s">
        <v>86</v>
      </c>
      <c r="J16" s="75" t="s">
        <v>105</v>
      </c>
      <c r="K16" s="75" t="s">
        <v>68</v>
      </c>
      <c r="L16" s="75" t="s">
        <v>69</v>
      </c>
      <c r="M16" s="75" t="s">
        <v>70</v>
      </c>
      <c r="N16" s="75" t="s">
        <v>70</v>
      </c>
      <c r="O16" s="75" t="s">
        <v>70</v>
      </c>
      <c r="P16" s="75" t="s">
        <v>89</v>
      </c>
      <c r="Q16" s="75" t="s">
        <v>90</v>
      </c>
      <c r="R16" s="75" t="s">
        <v>91</v>
      </c>
      <c r="S16" s="75" t="s">
        <v>74</v>
      </c>
      <c r="T16" s="75" t="s">
        <v>108</v>
      </c>
      <c r="U16" s="75" t="s">
        <v>62</v>
      </c>
      <c r="V16" s="75" t="s">
        <v>73</v>
      </c>
      <c r="W16" s="200">
        <v>43983</v>
      </c>
      <c r="X16" s="75" t="s">
        <v>94</v>
      </c>
      <c r="Y16" s="75" t="s">
        <v>95</v>
      </c>
      <c r="Z16" s="75" t="s">
        <v>126</v>
      </c>
      <c r="AA16" s="75" t="s">
        <v>97</v>
      </c>
      <c r="AB16" s="200">
        <v>44839</v>
      </c>
      <c r="AC16" s="75" t="s">
        <v>98</v>
      </c>
      <c r="AD16" s="75" t="s">
        <v>71</v>
      </c>
      <c r="AE16" s="75" t="s">
        <v>71</v>
      </c>
      <c r="AF16" s="75" t="s">
        <v>71</v>
      </c>
      <c r="AG16" s="75" t="s">
        <v>99</v>
      </c>
      <c r="AH16" s="75" t="s">
        <v>77</v>
      </c>
      <c r="AI16" s="75" t="s">
        <v>99</v>
      </c>
      <c r="AJ16" s="75" t="s">
        <v>99</v>
      </c>
    </row>
    <row r="17" spans="1:36" ht="51" x14ac:dyDescent="0.25">
      <c r="A17" s="75" t="s">
        <v>127</v>
      </c>
      <c r="B17" s="75" t="s">
        <v>60</v>
      </c>
      <c r="C17" s="75" t="s">
        <v>61</v>
      </c>
      <c r="D17" s="75" t="s">
        <v>83</v>
      </c>
      <c r="E17" s="75" t="s">
        <v>83</v>
      </c>
      <c r="F17" s="75" t="s">
        <v>128</v>
      </c>
      <c r="G17" s="75" t="s">
        <v>129</v>
      </c>
      <c r="H17" s="75" t="s">
        <v>65</v>
      </c>
      <c r="I17" s="75" t="s">
        <v>86</v>
      </c>
      <c r="J17" s="75" t="s">
        <v>105</v>
      </c>
      <c r="K17" s="75" t="s">
        <v>68</v>
      </c>
      <c r="L17" s="75" t="s">
        <v>69</v>
      </c>
      <c r="M17" s="75" t="s">
        <v>70</v>
      </c>
      <c r="N17" s="75" t="s">
        <v>70</v>
      </c>
      <c r="O17" s="75" t="s">
        <v>70</v>
      </c>
      <c r="P17" s="75" t="s">
        <v>89</v>
      </c>
      <c r="Q17" s="75" t="s">
        <v>90</v>
      </c>
      <c r="R17" s="75" t="s">
        <v>91</v>
      </c>
      <c r="S17" s="75" t="s">
        <v>74</v>
      </c>
      <c r="T17" s="75" t="s">
        <v>108</v>
      </c>
      <c r="U17" s="75" t="s">
        <v>62</v>
      </c>
      <c r="V17" s="75" t="s">
        <v>73</v>
      </c>
      <c r="W17" s="200">
        <v>43983</v>
      </c>
      <c r="X17" s="75" t="s">
        <v>94</v>
      </c>
      <c r="Y17" s="75" t="s">
        <v>95</v>
      </c>
      <c r="Z17" s="75" t="s">
        <v>130</v>
      </c>
      <c r="AA17" s="75" t="s">
        <v>97</v>
      </c>
      <c r="AB17" s="200">
        <v>44839</v>
      </c>
      <c r="AC17" s="75" t="s">
        <v>98</v>
      </c>
      <c r="AD17" s="75" t="s">
        <v>71</v>
      </c>
      <c r="AE17" s="75" t="s">
        <v>71</v>
      </c>
      <c r="AF17" s="75" t="s">
        <v>71</v>
      </c>
      <c r="AG17" s="75" t="s">
        <v>99</v>
      </c>
      <c r="AH17" s="75" t="s">
        <v>77</v>
      </c>
      <c r="AI17" s="75" t="s">
        <v>99</v>
      </c>
      <c r="AJ17" s="75" t="s">
        <v>99</v>
      </c>
    </row>
    <row r="18" spans="1:36" ht="38.25" x14ac:dyDescent="0.25">
      <c r="A18" s="75" t="s">
        <v>131</v>
      </c>
      <c r="B18" s="75" t="s">
        <v>60</v>
      </c>
      <c r="C18" s="75" t="s">
        <v>61</v>
      </c>
      <c r="D18" s="75" t="s">
        <v>83</v>
      </c>
      <c r="E18" s="75" t="s">
        <v>83</v>
      </c>
      <c r="F18" s="75" t="s">
        <v>132</v>
      </c>
      <c r="G18" s="75" t="s">
        <v>133</v>
      </c>
      <c r="H18" s="75" t="s">
        <v>65</v>
      </c>
      <c r="I18" s="75" t="s">
        <v>86</v>
      </c>
      <c r="J18" s="75" t="s">
        <v>105</v>
      </c>
      <c r="K18" s="75" t="s">
        <v>68</v>
      </c>
      <c r="L18" s="75" t="s">
        <v>69</v>
      </c>
      <c r="M18" s="75" t="s">
        <v>70</v>
      </c>
      <c r="N18" s="75" t="s">
        <v>70</v>
      </c>
      <c r="O18" s="75" t="s">
        <v>70</v>
      </c>
      <c r="P18" s="75" t="s">
        <v>89</v>
      </c>
      <c r="Q18" s="75" t="s">
        <v>90</v>
      </c>
      <c r="R18" s="75" t="s">
        <v>91</v>
      </c>
      <c r="S18" s="75" t="s">
        <v>74</v>
      </c>
      <c r="T18" s="75" t="s">
        <v>108</v>
      </c>
      <c r="U18" s="75" t="s">
        <v>62</v>
      </c>
      <c r="V18" s="75" t="s">
        <v>73</v>
      </c>
      <c r="W18" s="200">
        <v>43983</v>
      </c>
      <c r="X18" s="75" t="s">
        <v>94</v>
      </c>
      <c r="Y18" s="75" t="s">
        <v>95</v>
      </c>
      <c r="Z18" s="75" t="s">
        <v>134</v>
      </c>
      <c r="AA18" s="75" t="s">
        <v>97</v>
      </c>
      <c r="AB18" s="200">
        <v>44839</v>
      </c>
      <c r="AC18" s="75" t="s">
        <v>98</v>
      </c>
      <c r="AD18" s="75" t="s">
        <v>71</v>
      </c>
      <c r="AE18" s="75" t="s">
        <v>71</v>
      </c>
      <c r="AF18" s="75" t="s">
        <v>71</v>
      </c>
      <c r="AG18" s="75" t="s">
        <v>99</v>
      </c>
      <c r="AH18" s="75" t="s">
        <v>77</v>
      </c>
      <c r="AI18" s="75" t="s">
        <v>99</v>
      </c>
      <c r="AJ18" s="75" t="s">
        <v>99</v>
      </c>
    </row>
    <row r="19" spans="1:36" ht="63.75" x14ac:dyDescent="0.25">
      <c r="A19" s="75" t="s">
        <v>135</v>
      </c>
      <c r="B19" s="75" t="s">
        <v>60</v>
      </c>
      <c r="C19" s="75" t="s">
        <v>61</v>
      </c>
      <c r="D19" s="75" t="s">
        <v>83</v>
      </c>
      <c r="E19" s="75" t="s">
        <v>83</v>
      </c>
      <c r="F19" s="75" t="s">
        <v>136</v>
      </c>
      <c r="G19" s="75" t="s">
        <v>137</v>
      </c>
      <c r="H19" s="75" t="s">
        <v>65</v>
      </c>
      <c r="I19" s="75" t="s">
        <v>86</v>
      </c>
      <c r="J19" s="75" t="s">
        <v>105</v>
      </c>
      <c r="K19" s="75" t="s">
        <v>68</v>
      </c>
      <c r="L19" s="75" t="s">
        <v>69</v>
      </c>
      <c r="M19" s="75" t="s">
        <v>70</v>
      </c>
      <c r="N19" s="75" t="s">
        <v>70</v>
      </c>
      <c r="O19" s="75" t="s">
        <v>70</v>
      </c>
      <c r="P19" s="75" t="s">
        <v>89</v>
      </c>
      <c r="Q19" s="75" t="s">
        <v>90</v>
      </c>
      <c r="R19" s="75" t="s">
        <v>91</v>
      </c>
      <c r="S19" s="75" t="s">
        <v>74</v>
      </c>
      <c r="T19" s="75" t="s">
        <v>108</v>
      </c>
      <c r="U19" s="75" t="s">
        <v>62</v>
      </c>
      <c r="V19" s="75" t="s">
        <v>73</v>
      </c>
      <c r="W19" s="200">
        <v>43983</v>
      </c>
      <c r="X19" s="75" t="s">
        <v>94</v>
      </c>
      <c r="Y19" s="75" t="s">
        <v>95</v>
      </c>
      <c r="Z19" s="75" t="s">
        <v>138</v>
      </c>
      <c r="AA19" s="75" t="s">
        <v>97</v>
      </c>
      <c r="AB19" s="200">
        <v>44839</v>
      </c>
      <c r="AC19" s="75" t="s">
        <v>98</v>
      </c>
      <c r="AD19" s="75" t="s">
        <v>71</v>
      </c>
      <c r="AE19" s="75" t="s">
        <v>71</v>
      </c>
      <c r="AF19" s="75" t="s">
        <v>71</v>
      </c>
      <c r="AG19" s="75" t="s">
        <v>99</v>
      </c>
      <c r="AH19" s="75" t="s">
        <v>77</v>
      </c>
      <c r="AI19" s="75" t="s">
        <v>99</v>
      </c>
      <c r="AJ19" s="75" t="s">
        <v>99</v>
      </c>
    </row>
    <row r="20" spans="1:36" ht="51" x14ac:dyDescent="0.25">
      <c r="A20" s="75" t="s">
        <v>139</v>
      </c>
      <c r="B20" s="75" t="s">
        <v>60</v>
      </c>
      <c r="C20" s="75" t="s">
        <v>61</v>
      </c>
      <c r="D20" s="75" t="s">
        <v>83</v>
      </c>
      <c r="E20" s="75" t="s">
        <v>83</v>
      </c>
      <c r="F20" s="75" t="s">
        <v>140</v>
      </c>
      <c r="G20" s="75" t="s">
        <v>141</v>
      </c>
      <c r="H20" s="75" t="s">
        <v>65</v>
      </c>
      <c r="I20" s="75" t="s">
        <v>86</v>
      </c>
      <c r="J20" s="75" t="s">
        <v>105</v>
      </c>
      <c r="K20" s="75" t="s">
        <v>68</v>
      </c>
      <c r="L20" s="75" t="s">
        <v>69</v>
      </c>
      <c r="M20" s="75" t="s">
        <v>70</v>
      </c>
      <c r="N20" s="75" t="s">
        <v>70</v>
      </c>
      <c r="O20" s="75" t="s">
        <v>70</v>
      </c>
      <c r="P20" s="75" t="s">
        <v>89</v>
      </c>
      <c r="Q20" s="75" t="s">
        <v>90</v>
      </c>
      <c r="R20" s="75" t="s">
        <v>91</v>
      </c>
      <c r="S20" s="75" t="s">
        <v>74</v>
      </c>
      <c r="T20" s="75" t="s">
        <v>108</v>
      </c>
      <c r="U20" s="75" t="s">
        <v>62</v>
      </c>
      <c r="V20" s="75" t="s">
        <v>73</v>
      </c>
      <c r="W20" s="200">
        <v>43983</v>
      </c>
      <c r="X20" s="75" t="s">
        <v>94</v>
      </c>
      <c r="Y20" s="75" t="s">
        <v>95</v>
      </c>
      <c r="Z20" s="75" t="s">
        <v>142</v>
      </c>
      <c r="AA20" s="75" t="s">
        <v>97</v>
      </c>
      <c r="AB20" s="200">
        <v>44839</v>
      </c>
      <c r="AC20" s="75" t="s">
        <v>98</v>
      </c>
      <c r="AD20" s="75" t="s">
        <v>71</v>
      </c>
      <c r="AE20" s="75" t="s">
        <v>71</v>
      </c>
      <c r="AF20" s="75" t="s">
        <v>71</v>
      </c>
      <c r="AG20" s="75" t="s">
        <v>99</v>
      </c>
      <c r="AH20" s="75" t="s">
        <v>77</v>
      </c>
      <c r="AI20" s="75" t="s">
        <v>99</v>
      </c>
      <c r="AJ20" s="75" t="s">
        <v>99</v>
      </c>
    </row>
    <row r="21" spans="1:36" ht="51" x14ac:dyDescent="0.25">
      <c r="A21" s="75" t="s">
        <v>143</v>
      </c>
      <c r="B21" s="75" t="s">
        <v>60</v>
      </c>
      <c r="C21" s="75" t="s">
        <v>61</v>
      </c>
      <c r="D21" s="75" t="s">
        <v>83</v>
      </c>
      <c r="E21" s="75" t="s">
        <v>83</v>
      </c>
      <c r="F21" s="75" t="s">
        <v>144</v>
      </c>
      <c r="G21" s="75" t="s">
        <v>145</v>
      </c>
      <c r="H21" s="75" t="s">
        <v>65</v>
      </c>
      <c r="I21" s="75" t="s">
        <v>86</v>
      </c>
      <c r="J21" s="75" t="s">
        <v>87</v>
      </c>
      <c r="K21" s="75" t="s">
        <v>88</v>
      </c>
      <c r="L21" s="75" t="s">
        <v>69</v>
      </c>
      <c r="M21" s="75" t="s">
        <v>70</v>
      </c>
      <c r="N21" s="75" t="s">
        <v>70</v>
      </c>
      <c r="O21" s="75" t="s">
        <v>70</v>
      </c>
      <c r="P21" s="75" t="s">
        <v>89</v>
      </c>
      <c r="Q21" s="75" t="s">
        <v>90</v>
      </c>
      <c r="R21" s="75" t="s">
        <v>91</v>
      </c>
      <c r="S21" s="75" t="s">
        <v>74</v>
      </c>
      <c r="T21" s="75" t="s">
        <v>92</v>
      </c>
      <c r="U21" s="75" t="s">
        <v>146</v>
      </c>
      <c r="V21" s="75" t="s">
        <v>73</v>
      </c>
      <c r="W21" s="200">
        <v>43983</v>
      </c>
      <c r="X21" s="75" t="s">
        <v>94</v>
      </c>
      <c r="Y21" s="75" t="s">
        <v>95</v>
      </c>
      <c r="Z21" s="75" t="s">
        <v>147</v>
      </c>
      <c r="AA21" s="75" t="s">
        <v>97</v>
      </c>
      <c r="AB21" s="200">
        <v>44839</v>
      </c>
      <c r="AC21" s="75" t="s">
        <v>98</v>
      </c>
      <c r="AD21" s="75" t="s">
        <v>71</v>
      </c>
      <c r="AE21" s="75" t="s">
        <v>71</v>
      </c>
      <c r="AF21" s="75" t="s">
        <v>71</v>
      </c>
      <c r="AG21" s="75" t="s">
        <v>99</v>
      </c>
      <c r="AH21" s="75" t="s">
        <v>99</v>
      </c>
      <c r="AI21" s="75" t="s">
        <v>99</v>
      </c>
      <c r="AJ21" s="75" t="s">
        <v>99</v>
      </c>
    </row>
    <row r="22" spans="1:36" ht="105" customHeight="1" x14ac:dyDescent="0.25">
      <c r="A22" s="75" t="s">
        <v>148</v>
      </c>
      <c r="B22" s="75" t="s">
        <v>60</v>
      </c>
      <c r="C22" s="75" t="s">
        <v>61</v>
      </c>
      <c r="D22" s="75" t="s">
        <v>149</v>
      </c>
      <c r="E22" s="75" t="s">
        <v>150</v>
      </c>
      <c r="F22" s="75" t="s">
        <v>151</v>
      </c>
      <c r="G22" s="75" t="s">
        <v>152</v>
      </c>
      <c r="H22" s="75" t="s">
        <v>65</v>
      </c>
      <c r="I22" s="75" t="s">
        <v>66</v>
      </c>
      <c r="J22" s="75" t="s">
        <v>153</v>
      </c>
      <c r="K22" s="75" t="s">
        <v>154</v>
      </c>
      <c r="L22" s="75" t="s">
        <v>69</v>
      </c>
      <c r="M22" s="75" t="s">
        <v>155</v>
      </c>
      <c r="N22" s="75" t="s">
        <v>156</v>
      </c>
      <c r="O22" s="75" t="s">
        <v>157</v>
      </c>
      <c r="P22" s="75" t="s">
        <v>71</v>
      </c>
      <c r="Q22" s="75" t="s">
        <v>158</v>
      </c>
      <c r="R22" s="75" t="s">
        <v>91</v>
      </c>
      <c r="S22" s="75" t="s">
        <v>74</v>
      </c>
      <c r="T22" s="75" t="s">
        <v>108</v>
      </c>
      <c r="U22" s="75" t="s">
        <v>159</v>
      </c>
      <c r="V22" s="75" t="s">
        <v>91</v>
      </c>
      <c r="W22" s="200">
        <v>44562</v>
      </c>
      <c r="X22" s="75" t="s">
        <v>160</v>
      </c>
      <c r="Y22" s="75" t="s">
        <v>161</v>
      </c>
      <c r="Z22" s="75" t="s">
        <v>162</v>
      </c>
      <c r="AA22" s="75" t="s">
        <v>163</v>
      </c>
      <c r="AB22" s="200">
        <v>44824</v>
      </c>
      <c r="AC22" s="75" t="s">
        <v>98</v>
      </c>
      <c r="AD22" s="75" t="s">
        <v>71</v>
      </c>
      <c r="AE22" s="75" t="s">
        <v>71</v>
      </c>
      <c r="AF22" s="75" t="s">
        <v>71</v>
      </c>
      <c r="AG22" s="75" t="s">
        <v>77</v>
      </c>
      <c r="AH22" s="75" t="s">
        <v>99</v>
      </c>
      <c r="AI22" s="75" t="s">
        <v>99</v>
      </c>
      <c r="AJ22" s="75" t="s">
        <v>99</v>
      </c>
    </row>
    <row r="23" spans="1:36" ht="73.5" customHeight="1" x14ac:dyDescent="0.25">
      <c r="A23" s="75" t="s">
        <v>164</v>
      </c>
      <c r="B23" s="75" t="s">
        <v>60</v>
      </c>
      <c r="C23" s="75" t="s">
        <v>61</v>
      </c>
      <c r="D23" s="75" t="s">
        <v>165</v>
      </c>
      <c r="E23" s="75" t="s">
        <v>166</v>
      </c>
      <c r="F23" s="75" t="s">
        <v>167</v>
      </c>
      <c r="G23" s="75" t="s">
        <v>168</v>
      </c>
      <c r="H23" s="75" t="s">
        <v>65</v>
      </c>
      <c r="I23" s="75" t="s">
        <v>66</v>
      </c>
      <c r="J23" s="75" t="s">
        <v>153</v>
      </c>
      <c r="K23" s="75" t="s">
        <v>154</v>
      </c>
      <c r="L23" s="75" t="s">
        <v>69</v>
      </c>
      <c r="M23" s="75" t="s">
        <v>169</v>
      </c>
      <c r="N23" s="75" t="s">
        <v>167</v>
      </c>
      <c r="O23" s="75" t="s">
        <v>170</v>
      </c>
      <c r="P23" s="75" t="s">
        <v>171</v>
      </c>
      <c r="Q23" s="75" t="s">
        <v>158</v>
      </c>
      <c r="R23" s="75" t="s">
        <v>91</v>
      </c>
      <c r="S23" s="75" t="s">
        <v>74</v>
      </c>
      <c r="T23" s="75" t="s">
        <v>108</v>
      </c>
      <c r="U23" s="75" t="s">
        <v>172</v>
      </c>
      <c r="V23" s="75" t="s">
        <v>91</v>
      </c>
      <c r="W23" s="200">
        <v>44562</v>
      </c>
      <c r="X23" s="75" t="s">
        <v>160</v>
      </c>
      <c r="Y23" s="75" t="s">
        <v>161</v>
      </c>
      <c r="Z23" s="75" t="s">
        <v>173</v>
      </c>
      <c r="AA23" s="75" t="s">
        <v>97</v>
      </c>
      <c r="AB23" s="200">
        <v>44824</v>
      </c>
      <c r="AC23" s="75" t="s">
        <v>98</v>
      </c>
      <c r="AD23" s="75" t="s">
        <v>71</v>
      </c>
      <c r="AE23" s="75" t="s">
        <v>71</v>
      </c>
      <c r="AF23" s="75" t="s">
        <v>71</v>
      </c>
      <c r="AG23" s="75" t="s">
        <v>77</v>
      </c>
      <c r="AH23" s="75" t="s">
        <v>99</v>
      </c>
      <c r="AI23" s="75" t="s">
        <v>99</v>
      </c>
      <c r="AJ23" s="75" t="s">
        <v>99</v>
      </c>
    </row>
    <row r="24" spans="1:36" ht="85.5" customHeight="1" x14ac:dyDescent="0.25">
      <c r="A24" s="75" t="s">
        <v>174</v>
      </c>
      <c r="B24" s="75" t="s">
        <v>60</v>
      </c>
      <c r="C24" s="75" t="s">
        <v>61</v>
      </c>
      <c r="D24" s="75" t="s">
        <v>83</v>
      </c>
      <c r="E24" s="75" t="s">
        <v>83</v>
      </c>
      <c r="F24" s="75" t="s">
        <v>175</v>
      </c>
      <c r="G24" s="75" t="s">
        <v>175</v>
      </c>
      <c r="H24" s="75" t="s">
        <v>65</v>
      </c>
      <c r="I24" s="75" t="s">
        <v>66</v>
      </c>
      <c r="J24" s="75" t="s">
        <v>153</v>
      </c>
      <c r="K24" s="75" t="s">
        <v>154</v>
      </c>
      <c r="L24" s="75" t="s">
        <v>69</v>
      </c>
      <c r="M24" s="75" t="s">
        <v>176</v>
      </c>
      <c r="N24" s="75" t="s">
        <v>175</v>
      </c>
      <c r="O24" s="75" t="s">
        <v>177</v>
      </c>
      <c r="P24" s="75" t="s">
        <v>171</v>
      </c>
      <c r="Q24" s="75" t="s">
        <v>158</v>
      </c>
      <c r="R24" s="75" t="s">
        <v>91</v>
      </c>
      <c r="S24" s="75" t="s">
        <v>74</v>
      </c>
      <c r="T24" s="75" t="s">
        <v>75</v>
      </c>
      <c r="U24" s="75" t="s">
        <v>178</v>
      </c>
      <c r="V24" s="75" t="s">
        <v>91</v>
      </c>
      <c r="W24" s="200">
        <v>44562</v>
      </c>
      <c r="X24" s="75" t="s">
        <v>160</v>
      </c>
      <c r="Y24" s="75" t="s">
        <v>161</v>
      </c>
      <c r="Z24" s="75" t="s">
        <v>179</v>
      </c>
      <c r="AA24" s="75" t="s">
        <v>163</v>
      </c>
      <c r="AB24" s="200">
        <v>44824</v>
      </c>
      <c r="AC24" s="75" t="s">
        <v>83</v>
      </c>
      <c r="AD24" s="75" t="s">
        <v>71</v>
      </c>
      <c r="AE24" s="75" t="s">
        <v>71</v>
      </c>
      <c r="AF24" s="75" t="s">
        <v>71</v>
      </c>
      <c r="AG24" s="75" t="s">
        <v>76</v>
      </c>
      <c r="AH24" s="75" t="s">
        <v>77</v>
      </c>
      <c r="AI24" s="75" t="s">
        <v>99</v>
      </c>
      <c r="AJ24" s="75" t="s">
        <v>77</v>
      </c>
    </row>
    <row r="25" spans="1:36" ht="110.25" customHeight="1" x14ac:dyDescent="0.25">
      <c r="A25" s="75" t="s">
        <v>180</v>
      </c>
      <c r="B25" s="75" t="s">
        <v>60</v>
      </c>
      <c r="C25" s="75" t="s">
        <v>61</v>
      </c>
      <c r="D25" s="75" t="s">
        <v>181</v>
      </c>
      <c r="E25" s="75" t="s">
        <v>182</v>
      </c>
      <c r="F25" s="75" t="s">
        <v>183</v>
      </c>
      <c r="G25" s="75" t="s">
        <v>184</v>
      </c>
      <c r="H25" s="75" t="s">
        <v>65</v>
      </c>
      <c r="I25" s="75" t="s">
        <v>66</v>
      </c>
      <c r="J25" s="75" t="s">
        <v>185</v>
      </c>
      <c r="K25" s="75" t="s">
        <v>154</v>
      </c>
      <c r="L25" s="75" t="s">
        <v>69</v>
      </c>
      <c r="M25" s="75" t="s">
        <v>186</v>
      </c>
      <c r="N25" s="75" t="s">
        <v>187</v>
      </c>
      <c r="O25" s="75" t="s">
        <v>188</v>
      </c>
      <c r="P25" s="75" t="s">
        <v>171</v>
      </c>
      <c r="Q25" s="75" t="s">
        <v>90</v>
      </c>
      <c r="R25" s="75" t="s">
        <v>91</v>
      </c>
      <c r="S25" s="75" t="s">
        <v>74</v>
      </c>
      <c r="T25" s="75" t="s">
        <v>189</v>
      </c>
      <c r="U25" s="75" t="s">
        <v>62</v>
      </c>
      <c r="V25" s="75" t="s">
        <v>91</v>
      </c>
      <c r="W25" s="200">
        <v>44562</v>
      </c>
      <c r="X25" s="75" t="s">
        <v>190</v>
      </c>
      <c r="Y25" s="75" t="s">
        <v>161</v>
      </c>
      <c r="Z25" s="75" t="s">
        <v>191</v>
      </c>
      <c r="AA25" s="75" t="s">
        <v>163</v>
      </c>
      <c r="AB25" s="200">
        <v>44824</v>
      </c>
      <c r="AC25" s="75" t="s">
        <v>98</v>
      </c>
      <c r="AD25" s="75" t="s">
        <v>171</v>
      </c>
      <c r="AE25" s="75" t="s">
        <v>71</v>
      </c>
      <c r="AF25" s="75" t="s">
        <v>71</v>
      </c>
      <c r="AG25" s="75" t="s">
        <v>99</v>
      </c>
      <c r="AH25" s="75" t="s">
        <v>77</v>
      </c>
      <c r="AI25" s="75" t="s">
        <v>99</v>
      </c>
      <c r="AJ25" s="75" t="s">
        <v>99</v>
      </c>
    </row>
    <row r="26" spans="1:36" ht="152.25" customHeight="1" x14ac:dyDescent="0.25">
      <c r="A26" s="75" t="s">
        <v>192</v>
      </c>
      <c r="B26" s="75" t="s">
        <v>60</v>
      </c>
      <c r="C26" s="75" t="s">
        <v>61</v>
      </c>
      <c r="D26" s="75" t="s">
        <v>181</v>
      </c>
      <c r="E26" s="75" t="s">
        <v>193</v>
      </c>
      <c r="F26" s="75" t="s">
        <v>194</v>
      </c>
      <c r="G26" s="75" t="s">
        <v>195</v>
      </c>
      <c r="H26" s="75" t="s">
        <v>65</v>
      </c>
      <c r="I26" s="75" t="s">
        <v>66</v>
      </c>
      <c r="J26" s="75" t="s">
        <v>185</v>
      </c>
      <c r="K26" s="75" t="s">
        <v>154</v>
      </c>
      <c r="L26" s="75" t="s">
        <v>69</v>
      </c>
      <c r="M26" s="75" t="s">
        <v>186</v>
      </c>
      <c r="N26" s="75" t="s">
        <v>187</v>
      </c>
      <c r="O26" s="75" t="s">
        <v>188</v>
      </c>
      <c r="P26" s="75" t="s">
        <v>171</v>
      </c>
      <c r="Q26" s="75" t="s">
        <v>90</v>
      </c>
      <c r="R26" s="75" t="s">
        <v>91</v>
      </c>
      <c r="S26" s="75" t="s">
        <v>74</v>
      </c>
      <c r="T26" s="75" t="s">
        <v>189</v>
      </c>
      <c r="U26" s="75" t="s">
        <v>62</v>
      </c>
      <c r="V26" s="75" t="s">
        <v>91</v>
      </c>
      <c r="W26" s="200">
        <v>44562</v>
      </c>
      <c r="X26" s="75" t="s">
        <v>190</v>
      </c>
      <c r="Y26" s="75" t="s">
        <v>161</v>
      </c>
      <c r="Z26" s="75" t="s">
        <v>191</v>
      </c>
      <c r="AA26" s="75" t="s">
        <v>163</v>
      </c>
      <c r="AB26" s="200">
        <v>44824</v>
      </c>
      <c r="AC26" s="75" t="s">
        <v>98</v>
      </c>
      <c r="AD26" s="75" t="s">
        <v>171</v>
      </c>
      <c r="AE26" s="75" t="s">
        <v>71</v>
      </c>
      <c r="AF26" s="75" t="s">
        <v>71</v>
      </c>
      <c r="AG26" s="75" t="s">
        <v>99</v>
      </c>
      <c r="AH26" s="75" t="s">
        <v>77</v>
      </c>
      <c r="AI26" s="75" t="s">
        <v>99</v>
      </c>
      <c r="AJ26" s="75" t="s">
        <v>99</v>
      </c>
    </row>
    <row r="27" spans="1:36" ht="147" customHeight="1" x14ac:dyDescent="0.25">
      <c r="A27" s="75" t="s">
        <v>196</v>
      </c>
      <c r="B27" s="75" t="s">
        <v>60</v>
      </c>
      <c r="C27" s="75" t="s">
        <v>61</v>
      </c>
      <c r="D27" s="75" t="s">
        <v>197</v>
      </c>
      <c r="E27" s="75" t="s">
        <v>198</v>
      </c>
      <c r="F27" s="75" t="s">
        <v>199</v>
      </c>
      <c r="G27" s="75" t="s">
        <v>200</v>
      </c>
      <c r="H27" s="75" t="s">
        <v>65</v>
      </c>
      <c r="I27" s="75" t="s">
        <v>66</v>
      </c>
      <c r="J27" s="75" t="s">
        <v>185</v>
      </c>
      <c r="K27" s="75" t="s">
        <v>154</v>
      </c>
      <c r="L27" s="75" t="s">
        <v>69</v>
      </c>
      <c r="M27" s="75" t="s">
        <v>201</v>
      </c>
      <c r="N27" s="75" t="s">
        <v>202</v>
      </c>
      <c r="O27" s="75" t="s">
        <v>203</v>
      </c>
      <c r="P27" s="75" t="s">
        <v>171</v>
      </c>
      <c r="Q27" s="75" t="s">
        <v>90</v>
      </c>
      <c r="R27" s="75" t="s">
        <v>91</v>
      </c>
      <c r="S27" s="75" t="s">
        <v>74</v>
      </c>
      <c r="T27" s="75" t="s">
        <v>189</v>
      </c>
      <c r="U27" s="75" t="s">
        <v>62</v>
      </c>
      <c r="V27" s="75" t="s">
        <v>91</v>
      </c>
      <c r="W27" s="200">
        <v>44562</v>
      </c>
      <c r="X27" s="75" t="s">
        <v>190</v>
      </c>
      <c r="Y27" s="75" t="s">
        <v>161</v>
      </c>
      <c r="Z27" s="75" t="s">
        <v>191</v>
      </c>
      <c r="AA27" s="75" t="s">
        <v>163</v>
      </c>
      <c r="AB27" s="200">
        <v>44824</v>
      </c>
      <c r="AC27" s="75" t="s">
        <v>98</v>
      </c>
      <c r="AD27" s="75" t="s">
        <v>171</v>
      </c>
      <c r="AE27" s="75" t="s">
        <v>71</v>
      </c>
      <c r="AF27" s="75" t="s">
        <v>71</v>
      </c>
      <c r="AG27" s="75" t="s">
        <v>99</v>
      </c>
      <c r="AH27" s="75" t="s">
        <v>99</v>
      </c>
      <c r="AI27" s="75" t="s">
        <v>99</v>
      </c>
      <c r="AJ27" s="75" t="s">
        <v>99</v>
      </c>
    </row>
    <row r="28" spans="1:36" ht="51" x14ac:dyDescent="0.25">
      <c r="A28" s="75" t="s">
        <v>204</v>
      </c>
      <c r="B28" s="75" t="s">
        <v>60</v>
      </c>
      <c r="C28" s="75" t="s">
        <v>61</v>
      </c>
      <c r="D28" s="75" t="s">
        <v>205</v>
      </c>
      <c r="E28" s="75" t="s">
        <v>83</v>
      </c>
      <c r="F28" s="75" t="s">
        <v>206</v>
      </c>
      <c r="G28" s="75" t="s">
        <v>207</v>
      </c>
      <c r="H28" s="75" t="s">
        <v>65</v>
      </c>
      <c r="I28" s="75" t="s">
        <v>66</v>
      </c>
      <c r="J28" s="75" t="s">
        <v>87</v>
      </c>
      <c r="K28" s="75" t="s">
        <v>88</v>
      </c>
      <c r="L28" s="75" t="s">
        <v>69</v>
      </c>
      <c r="M28" s="75" t="s">
        <v>70</v>
      </c>
      <c r="N28" s="75" t="s">
        <v>70</v>
      </c>
      <c r="O28" s="75" t="s">
        <v>70</v>
      </c>
      <c r="P28" s="75" t="s">
        <v>171</v>
      </c>
      <c r="Q28" s="75" t="s">
        <v>90</v>
      </c>
      <c r="R28" s="75" t="s">
        <v>91</v>
      </c>
      <c r="S28" s="75" t="s">
        <v>74</v>
      </c>
      <c r="T28" s="75" t="s">
        <v>75</v>
      </c>
      <c r="U28" s="75" t="s">
        <v>62</v>
      </c>
      <c r="V28" s="75" t="s">
        <v>91</v>
      </c>
      <c r="W28" s="200">
        <v>44562</v>
      </c>
      <c r="X28" s="75" t="s">
        <v>190</v>
      </c>
      <c r="Y28" s="75" t="s">
        <v>161</v>
      </c>
      <c r="Z28" s="75" t="s">
        <v>191</v>
      </c>
      <c r="AA28" s="75" t="s">
        <v>163</v>
      </c>
      <c r="AB28" s="200">
        <v>44824</v>
      </c>
      <c r="AC28" s="75" t="s">
        <v>98</v>
      </c>
      <c r="AD28" s="75" t="s">
        <v>171</v>
      </c>
      <c r="AE28" s="75" t="s">
        <v>71</v>
      </c>
      <c r="AF28" s="75" t="s">
        <v>71</v>
      </c>
      <c r="AG28" s="75" t="s">
        <v>99</v>
      </c>
      <c r="AH28" s="75" t="s">
        <v>99</v>
      </c>
      <c r="AI28" s="75" t="s">
        <v>99</v>
      </c>
      <c r="AJ28" s="75" t="s">
        <v>99</v>
      </c>
    </row>
    <row r="29" spans="1:36" ht="38.25" x14ac:dyDescent="0.25">
      <c r="A29" s="75" t="s">
        <v>208</v>
      </c>
      <c r="B29" s="75" t="s">
        <v>60</v>
      </c>
      <c r="C29" s="75" t="s">
        <v>61</v>
      </c>
      <c r="D29" s="75" t="s">
        <v>209</v>
      </c>
      <c r="E29" s="75" t="s">
        <v>83</v>
      </c>
      <c r="F29" s="75" t="s">
        <v>210</v>
      </c>
      <c r="G29" s="75" t="s">
        <v>211</v>
      </c>
      <c r="H29" s="75" t="s">
        <v>65</v>
      </c>
      <c r="I29" s="75" t="s">
        <v>66</v>
      </c>
      <c r="J29" s="75" t="s">
        <v>87</v>
      </c>
      <c r="K29" s="75" t="s">
        <v>88</v>
      </c>
      <c r="L29" s="75" t="s">
        <v>69</v>
      </c>
      <c r="M29" s="75" t="s">
        <v>70</v>
      </c>
      <c r="N29" s="75" t="s">
        <v>70</v>
      </c>
      <c r="O29" s="75" t="s">
        <v>70</v>
      </c>
      <c r="P29" s="75" t="s">
        <v>171</v>
      </c>
      <c r="Q29" s="75" t="s">
        <v>90</v>
      </c>
      <c r="R29" s="75" t="s">
        <v>91</v>
      </c>
      <c r="S29" s="75" t="s">
        <v>74</v>
      </c>
      <c r="T29" s="75" t="s">
        <v>75</v>
      </c>
      <c r="U29" s="75" t="s">
        <v>62</v>
      </c>
      <c r="V29" s="75" t="s">
        <v>91</v>
      </c>
      <c r="W29" s="200">
        <v>44562</v>
      </c>
      <c r="X29" s="75" t="s">
        <v>190</v>
      </c>
      <c r="Y29" s="75" t="s">
        <v>161</v>
      </c>
      <c r="Z29" s="75" t="s">
        <v>191</v>
      </c>
      <c r="AA29" s="75" t="s">
        <v>163</v>
      </c>
      <c r="AB29" s="200">
        <v>44824</v>
      </c>
      <c r="AC29" s="75" t="s">
        <v>98</v>
      </c>
      <c r="AD29" s="75" t="s">
        <v>171</v>
      </c>
      <c r="AE29" s="75" t="s">
        <v>71</v>
      </c>
      <c r="AF29" s="75" t="s">
        <v>71</v>
      </c>
      <c r="AG29" s="75" t="s">
        <v>99</v>
      </c>
      <c r="AH29" s="75" t="s">
        <v>99</v>
      </c>
      <c r="AI29" s="75" t="s">
        <v>99</v>
      </c>
      <c r="AJ29" s="75" t="s">
        <v>99</v>
      </c>
    </row>
    <row r="30" spans="1:36" ht="38.25" x14ac:dyDescent="0.25">
      <c r="A30" s="75" t="s">
        <v>212</v>
      </c>
      <c r="B30" s="75" t="s">
        <v>60</v>
      </c>
      <c r="C30" s="75" t="s">
        <v>61</v>
      </c>
      <c r="D30" s="75" t="s">
        <v>165</v>
      </c>
      <c r="E30" s="75" t="s">
        <v>83</v>
      </c>
      <c r="F30" s="75" t="s">
        <v>213</v>
      </c>
      <c r="G30" s="75" t="s">
        <v>214</v>
      </c>
      <c r="H30" s="75" t="s">
        <v>65</v>
      </c>
      <c r="I30" s="75" t="s">
        <v>66</v>
      </c>
      <c r="J30" s="75" t="s">
        <v>87</v>
      </c>
      <c r="K30" s="75" t="s">
        <v>88</v>
      </c>
      <c r="L30" s="75" t="s">
        <v>69</v>
      </c>
      <c r="M30" s="75" t="s">
        <v>70</v>
      </c>
      <c r="N30" s="75" t="s">
        <v>70</v>
      </c>
      <c r="O30" s="75" t="s">
        <v>70</v>
      </c>
      <c r="P30" s="75" t="s">
        <v>171</v>
      </c>
      <c r="Q30" s="75" t="s">
        <v>90</v>
      </c>
      <c r="R30" s="75" t="s">
        <v>91</v>
      </c>
      <c r="S30" s="75" t="s">
        <v>74</v>
      </c>
      <c r="T30" s="75" t="s">
        <v>75</v>
      </c>
      <c r="U30" s="75" t="s">
        <v>62</v>
      </c>
      <c r="V30" s="75" t="s">
        <v>91</v>
      </c>
      <c r="W30" s="200">
        <v>44562</v>
      </c>
      <c r="X30" s="75" t="s">
        <v>190</v>
      </c>
      <c r="Y30" s="75" t="s">
        <v>161</v>
      </c>
      <c r="Z30" s="75" t="s">
        <v>191</v>
      </c>
      <c r="AA30" s="75" t="s">
        <v>163</v>
      </c>
      <c r="AB30" s="200">
        <v>44824</v>
      </c>
      <c r="AC30" s="75" t="s">
        <v>98</v>
      </c>
      <c r="AD30" s="75" t="s">
        <v>171</v>
      </c>
      <c r="AE30" s="75" t="s">
        <v>71</v>
      </c>
      <c r="AF30" s="75" t="s">
        <v>71</v>
      </c>
      <c r="AG30" s="75" t="s">
        <v>99</v>
      </c>
      <c r="AH30" s="75" t="s">
        <v>99</v>
      </c>
      <c r="AI30" s="75" t="s">
        <v>99</v>
      </c>
      <c r="AJ30" s="75" t="s">
        <v>99</v>
      </c>
    </row>
    <row r="31" spans="1:36" ht="51" x14ac:dyDescent="0.25">
      <c r="A31" s="75" t="s">
        <v>215</v>
      </c>
      <c r="B31" s="75" t="s">
        <v>60</v>
      </c>
      <c r="C31" s="75" t="s">
        <v>61</v>
      </c>
      <c r="D31" s="75" t="s">
        <v>62</v>
      </c>
      <c r="E31" s="75" t="s">
        <v>62</v>
      </c>
      <c r="F31" s="75" t="s">
        <v>216</v>
      </c>
      <c r="G31" s="75" t="s">
        <v>217</v>
      </c>
      <c r="H31" s="75" t="s">
        <v>65</v>
      </c>
      <c r="I31" s="75" t="s">
        <v>66</v>
      </c>
      <c r="J31" s="75" t="s">
        <v>218</v>
      </c>
      <c r="K31" s="75" t="s">
        <v>154</v>
      </c>
      <c r="L31" s="75" t="s">
        <v>69</v>
      </c>
      <c r="M31" s="75" t="s">
        <v>219</v>
      </c>
      <c r="N31" s="75" t="s">
        <v>219</v>
      </c>
      <c r="O31" s="75" t="s">
        <v>219</v>
      </c>
      <c r="P31" s="75" t="s">
        <v>171</v>
      </c>
      <c r="Q31" s="75" t="s">
        <v>158</v>
      </c>
      <c r="R31" s="75" t="s">
        <v>220</v>
      </c>
      <c r="S31" s="75" t="s">
        <v>74</v>
      </c>
      <c r="T31" s="75" t="s">
        <v>189</v>
      </c>
      <c r="U31" s="75" t="s">
        <v>62</v>
      </c>
      <c r="V31" s="75" t="s">
        <v>220</v>
      </c>
      <c r="W31" s="200">
        <v>44562</v>
      </c>
      <c r="X31" s="75" t="s">
        <v>160</v>
      </c>
      <c r="Y31" s="75" t="s">
        <v>221</v>
      </c>
      <c r="Z31" s="75" t="s">
        <v>161</v>
      </c>
      <c r="AA31" s="75" t="s">
        <v>97</v>
      </c>
      <c r="AB31" s="200">
        <v>44874</v>
      </c>
      <c r="AC31" s="75" t="s">
        <v>222</v>
      </c>
      <c r="AD31" s="75" t="s">
        <v>71</v>
      </c>
      <c r="AE31" s="75" t="s">
        <v>71</v>
      </c>
      <c r="AF31" s="75" t="s">
        <v>71</v>
      </c>
      <c r="AG31" s="75" t="s">
        <v>99</v>
      </c>
      <c r="AH31" s="75" t="s">
        <v>77</v>
      </c>
      <c r="AI31" s="75" t="s">
        <v>99</v>
      </c>
      <c r="AJ31" s="75" t="s">
        <v>99</v>
      </c>
    </row>
    <row r="32" spans="1:36" ht="51" x14ac:dyDescent="0.25">
      <c r="A32" s="75" t="s">
        <v>223</v>
      </c>
      <c r="B32" s="75" t="s">
        <v>60</v>
      </c>
      <c r="C32" s="75" t="s">
        <v>61</v>
      </c>
      <c r="D32" s="75" t="s">
        <v>62</v>
      </c>
      <c r="E32" s="75" t="s">
        <v>62</v>
      </c>
      <c r="F32" s="75" t="s">
        <v>224</v>
      </c>
      <c r="G32" s="75" t="s">
        <v>225</v>
      </c>
      <c r="H32" s="75" t="s">
        <v>65</v>
      </c>
      <c r="I32" s="75" t="s">
        <v>66</v>
      </c>
      <c r="J32" s="75" t="s">
        <v>226</v>
      </c>
      <c r="K32" s="75" t="s">
        <v>154</v>
      </c>
      <c r="L32" s="75" t="s">
        <v>69</v>
      </c>
      <c r="M32" s="75" t="s">
        <v>219</v>
      </c>
      <c r="N32" s="75" t="s">
        <v>219</v>
      </c>
      <c r="O32" s="75" t="s">
        <v>219</v>
      </c>
      <c r="P32" s="75" t="s">
        <v>171</v>
      </c>
      <c r="Q32" s="75" t="s">
        <v>158</v>
      </c>
      <c r="R32" s="75" t="s">
        <v>220</v>
      </c>
      <c r="S32" s="75" t="s">
        <v>74</v>
      </c>
      <c r="T32" s="75" t="s">
        <v>189</v>
      </c>
      <c r="U32" s="75" t="s">
        <v>62</v>
      </c>
      <c r="V32" s="75" t="s">
        <v>220</v>
      </c>
      <c r="W32" s="200">
        <v>44562</v>
      </c>
      <c r="X32" s="75" t="s">
        <v>160</v>
      </c>
      <c r="Y32" s="75" t="s">
        <v>221</v>
      </c>
      <c r="Z32" s="75" t="s">
        <v>161</v>
      </c>
      <c r="AA32" s="75" t="s">
        <v>97</v>
      </c>
      <c r="AB32" s="200">
        <v>44874</v>
      </c>
      <c r="AC32" s="75" t="s">
        <v>222</v>
      </c>
      <c r="AD32" s="75" t="s">
        <v>71</v>
      </c>
      <c r="AE32" s="75" t="s">
        <v>71</v>
      </c>
      <c r="AF32" s="75" t="s">
        <v>71</v>
      </c>
      <c r="AG32" s="75" t="s">
        <v>77</v>
      </c>
      <c r="AH32" s="75" t="s">
        <v>77</v>
      </c>
      <c r="AI32" s="75" t="s">
        <v>99</v>
      </c>
      <c r="AJ32" s="75" t="s">
        <v>77</v>
      </c>
    </row>
    <row r="33" spans="1:36" ht="51" x14ac:dyDescent="0.25">
      <c r="A33" s="75" t="s">
        <v>227</v>
      </c>
      <c r="B33" s="75" t="s">
        <v>60</v>
      </c>
      <c r="C33" s="75" t="s">
        <v>61</v>
      </c>
      <c r="D33" s="75" t="s">
        <v>62</v>
      </c>
      <c r="E33" s="75" t="s">
        <v>62</v>
      </c>
      <c r="F33" s="75" t="s">
        <v>228</v>
      </c>
      <c r="G33" s="75" t="s">
        <v>229</v>
      </c>
      <c r="H33" s="75" t="s">
        <v>65</v>
      </c>
      <c r="I33" s="75" t="s">
        <v>66</v>
      </c>
      <c r="J33" s="75" t="s">
        <v>226</v>
      </c>
      <c r="K33" s="75" t="s">
        <v>154</v>
      </c>
      <c r="L33" s="75" t="s">
        <v>69</v>
      </c>
      <c r="M33" s="75" t="s">
        <v>219</v>
      </c>
      <c r="N33" s="75" t="s">
        <v>219</v>
      </c>
      <c r="O33" s="75" t="s">
        <v>219</v>
      </c>
      <c r="P33" s="75" t="s">
        <v>171</v>
      </c>
      <c r="Q33" s="75" t="s">
        <v>158</v>
      </c>
      <c r="R33" s="75" t="s">
        <v>220</v>
      </c>
      <c r="S33" s="75" t="s">
        <v>74</v>
      </c>
      <c r="T33" s="75" t="s">
        <v>189</v>
      </c>
      <c r="U33" s="75" t="s">
        <v>62</v>
      </c>
      <c r="V33" s="75" t="s">
        <v>220</v>
      </c>
      <c r="W33" s="200">
        <v>44562</v>
      </c>
      <c r="X33" s="75" t="s">
        <v>160</v>
      </c>
      <c r="Y33" s="75" t="s">
        <v>221</v>
      </c>
      <c r="Z33" s="75" t="s">
        <v>161</v>
      </c>
      <c r="AA33" s="75" t="s">
        <v>97</v>
      </c>
      <c r="AB33" s="200">
        <v>44874</v>
      </c>
      <c r="AC33" s="75" t="s">
        <v>222</v>
      </c>
      <c r="AD33" s="75" t="s">
        <v>71</v>
      </c>
      <c r="AE33" s="75" t="s">
        <v>71</v>
      </c>
      <c r="AF33" s="75" t="s">
        <v>71</v>
      </c>
      <c r="AG33" s="75" t="s">
        <v>77</v>
      </c>
      <c r="AH33" s="75" t="s">
        <v>77</v>
      </c>
      <c r="AI33" s="75" t="s">
        <v>99</v>
      </c>
      <c r="AJ33" s="75" t="s">
        <v>77</v>
      </c>
    </row>
    <row r="34" spans="1:36" ht="51" x14ac:dyDescent="0.25">
      <c r="A34" s="75" t="s">
        <v>230</v>
      </c>
      <c r="B34" s="75" t="s">
        <v>60</v>
      </c>
      <c r="C34" s="75" t="s">
        <v>61</v>
      </c>
      <c r="D34" s="75" t="s">
        <v>62</v>
      </c>
      <c r="E34" s="75" t="s">
        <v>62</v>
      </c>
      <c r="F34" s="75" t="s">
        <v>231</v>
      </c>
      <c r="G34" s="75" t="s">
        <v>232</v>
      </c>
      <c r="H34" s="75" t="s">
        <v>65</v>
      </c>
      <c r="I34" s="75" t="s">
        <v>66</v>
      </c>
      <c r="J34" s="75" t="s">
        <v>87</v>
      </c>
      <c r="K34" s="75" t="s">
        <v>233</v>
      </c>
      <c r="L34" s="75" t="s">
        <v>69</v>
      </c>
      <c r="M34" s="75" t="s">
        <v>219</v>
      </c>
      <c r="N34" s="75" t="s">
        <v>219</v>
      </c>
      <c r="O34" s="75" t="s">
        <v>219</v>
      </c>
      <c r="P34" s="75" t="s">
        <v>234</v>
      </c>
      <c r="Q34" s="75" t="s">
        <v>158</v>
      </c>
      <c r="R34" s="75" t="s">
        <v>220</v>
      </c>
      <c r="S34" s="75" t="s">
        <v>235</v>
      </c>
      <c r="T34" s="75" t="s">
        <v>92</v>
      </c>
      <c r="U34" s="75" t="s">
        <v>62</v>
      </c>
      <c r="V34" s="75" t="s">
        <v>220</v>
      </c>
      <c r="W34" s="200">
        <v>43983</v>
      </c>
      <c r="X34" s="75" t="s">
        <v>160</v>
      </c>
      <c r="Y34" s="75" t="s">
        <v>221</v>
      </c>
      <c r="Z34" s="75" t="s">
        <v>161</v>
      </c>
      <c r="AA34" s="75" t="s">
        <v>163</v>
      </c>
      <c r="AB34" s="200">
        <v>44866</v>
      </c>
      <c r="AC34" s="75" t="s">
        <v>236</v>
      </c>
      <c r="AD34" s="75" t="s">
        <v>71</v>
      </c>
      <c r="AE34" s="75" t="s">
        <v>71</v>
      </c>
      <c r="AF34" s="75" t="s">
        <v>71</v>
      </c>
      <c r="AG34" s="75" t="s">
        <v>99</v>
      </c>
      <c r="AH34" s="75" t="s">
        <v>77</v>
      </c>
      <c r="AI34" s="75" t="s">
        <v>77</v>
      </c>
      <c r="AJ34" s="75" t="s">
        <v>77</v>
      </c>
    </row>
    <row r="35" spans="1:36" ht="51" x14ac:dyDescent="0.25">
      <c r="A35" s="75" t="s">
        <v>237</v>
      </c>
      <c r="B35" s="75" t="s">
        <v>60</v>
      </c>
      <c r="C35" s="75" t="s">
        <v>61</v>
      </c>
      <c r="D35" s="75" t="s">
        <v>62</v>
      </c>
      <c r="E35" s="75" t="s">
        <v>62</v>
      </c>
      <c r="F35" s="75" t="s">
        <v>238</v>
      </c>
      <c r="G35" s="75" t="s">
        <v>239</v>
      </c>
      <c r="H35" s="75" t="s">
        <v>65</v>
      </c>
      <c r="I35" s="75" t="s">
        <v>66</v>
      </c>
      <c r="J35" s="75" t="s">
        <v>185</v>
      </c>
      <c r="K35" s="75" t="s">
        <v>154</v>
      </c>
      <c r="L35" s="75" t="s">
        <v>69</v>
      </c>
      <c r="M35" s="75" t="s">
        <v>219</v>
      </c>
      <c r="N35" s="75" t="s">
        <v>219</v>
      </c>
      <c r="O35" s="75" t="s">
        <v>219</v>
      </c>
      <c r="P35" s="75" t="s">
        <v>171</v>
      </c>
      <c r="Q35" s="75" t="s">
        <v>158</v>
      </c>
      <c r="R35" s="75" t="s">
        <v>220</v>
      </c>
      <c r="S35" s="75" t="s">
        <v>74</v>
      </c>
      <c r="T35" s="75" t="s">
        <v>108</v>
      </c>
      <c r="U35" s="75" t="s">
        <v>62</v>
      </c>
      <c r="V35" s="75" t="s">
        <v>220</v>
      </c>
      <c r="W35" s="200">
        <v>44256</v>
      </c>
      <c r="X35" s="75" t="s">
        <v>160</v>
      </c>
      <c r="Y35" s="75" t="s">
        <v>221</v>
      </c>
      <c r="Z35" s="75" t="s">
        <v>161</v>
      </c>
      <c r="AA35" s="75" t="s">
        <v>163</v>
      </c>
      <c r="AB35" s="200">
        <v>44866</v>
      </c>
      <c r="AC35" s="75" t="s">
        <v>236</v>
      </c>
      <c r="AD35" s="75" t="s">
        <v>71</v>
      </c>
      <c r="AE35" s="75" t="s">
        <v>71</v>
      </c>
      <c r="AF35" s="75" t="s">
        <v>71</v>
      </c>
      <c r="AG35" s="75" t="s">
        <v>99</v>
      </c>
      <c r="AH35" s="75" t="s">
        <v>77</v>
      </c>
      <c r="AI35" s="75" t="s">
        <v>77</v>
      </c>
      <c r="AJ35" s="75" t="s">
        <v>77</v>
      </c>
    </row>
    <row r="36" spans="1:36" ht="51" x14ac:dyDescent="0.25">
      <c r="A36" s="75" t="s">
        <v>240</v>
      </c>
      <c r="B36" s="75" t="s">
        <v>60</v>
      </c>
      <c r="C36" s="75" t="s">
        <v>241</v>
      </c>
      <c r="D36" s="75" t="s">
        <v>62</v>
      </c>
      <c r="E36" s="75" t="s">
        <v>62</v>
      </c>
      <c r="F36" s="75" t="s">
        <v>242</v>
      </c>
      <c r="G36" s="75" t="s">
        <v>243</v>
      </c>
      <c r="H36" s="75" t="s">
        <v>65</v>
      </c>
      <c r="I36" s="75" t="s">
        <v>66</v>
      </c>
      <c r="J36" s="75" t="s">
        <v>226</v>
      </c>
      <c r="K36" s="75" t="s">
        <v>154</v>
      </c>
      <c r="L36" s="75" t="s">
        <v>244</v>
      </c>
      <c r="M36" s="75" t="s">
        <v>245</v>
      </c>
      <c r="N36" s="75" t="s">
        <v>246</v>
      </c>
      <c r="O36" s="75" t="s">
        <v>247</v>
      </c>
      <c r="P36" s="75" t="s">
        <v>71</v>
      </c>
      <c r="Q36" s="75" t="s">
        <v>72</v>
      </c>
      <c r="R36" s="75" t="s">
        <v>248</v>
      </c>
      <c r="S36" s="75" t="s">
        <v>74</v>
      </c>
      <c r="T36" s="75" t="s">
        <v>189</v>
      </c>
      <c r="U36" s="75" t="s">
        <v>62</v>
      </c>
      <c r="V36" s="75" t="s">
        <v>248</v>
      </c>
      <c r="W36" s="75" t="s">
        <v>62</v>
      </c>
      <c r="X36" s="75" t="s">
        <v>62</v>
      </c>
      <c r="Y36" s="75" t="s">
        <v>62</v>
      </c>
      <c r="Z36" s="75" t="s">
        <v>62</v>
      </c>
      <c r="AA36" s="75" t="s">
        <v>62</v>
      </c>
      <c r="AB36" s="75" t="s">
        <v>62</v>
      </c>
      <c r="AC36" s="75" t="s">
        <v>62</v>
      </c>
      <c r="AD36" s="75" t="s">
        <v>71</v>
      </c>
      <c r="AE36" s="75" t="s">
        <v>71</v>
      </c>
      <c r="AF36" s="75" t="s">
        <v>71</v>
      </c>
      <c r="AG36" s="75" t="s">
        <v>76</v>
      </c>
      <c r="AH36" s="75" t="s">
        <v>76</v>
      </c>
      <c r="AI36" s="75" t="s">
        <v>76</v>
      </c>
      <c r="AJ36" s="75" t="s">
        <v>76</v>
      </c>
    </row>
    <row r="37" spans="1:36" ht="51" x14ac:dyDescent="0.25">
      <c r="A37" s="75" t="s">
        <v>249</v>
      </c>
      <c r="B37" s="75" t="s">
        <v>60</v>
      </c>
      <c r="C37" s="75" t="s">
        <v>241</v>
      </c>
      <c r="D37" s="75" t="s">
        <v>62</v>
      </c>
      <c r="E37" s="75" t="s">
        <v>250</v>
      </c>
      <c r="F37" s="75" t="s">
        <v>251</v>
      </c>
      <c r="G37" s="75" t="s">
        <v>252</v>
      </c>
      <c r="H37" s="75" t="s">
        <v>65</v>
      </c>
      <c r="I37" s="75" t="s">
        <v>66</v>
      </c>
      <c r="J37" s="75" t="s">
        <v>226</v>
      </c>
      <c r="K37" s="75" t="s">
        <v>154</v>
      </c>
      <c r="L37" s="75" t="s">
        <v>69</v>
      </c>
      <c r="M37" s="75" t="s">
        <v>186</v>
      </c>
      <c r="N37" s="75" t="s">
        <v>253</v>
      </c>
      <c r="O37" s="75" t="s">
        <v>254</v>
      </c>
      <c r="P37" s="75" t="s">
        <v>171</v>
      </c>
      <c r="Q37" s="75" t="s">
        <v>90</v>
      </c>
      <c r="R37" s="75" t="s">
        <v>248</v>
      </c>
      <c r="S37" s="75" t="s">
        <v>74</v>
      </c>
      <c r="T37" s="75" t="s">
        <v>189</v>
      </c>
      <c r="U37" s="75" t="s">
        <v>62</v>
      </c>
      <c r="V37" s="75" t="s">
        <v>248</v>
      </c>
      <c r="W37" s="75">
        <v>42952</v>
      </c>
      <c r="X37" s="75" t="s">
        <v>255</v>
      </c>
      <c r="Y37" s="75" t="s">
        <v>256</v>
      </c>
      <c r="Z37" s="75" t="s">
        <v>173</v>
      </c>
      <c r="AA37" s="75" t="s">
        <v>97</v>
      </c>
      <c r="AB37" s="200">
        <v>44809</v>
      </c>
      <c r="AC37" s="75" t="s">
        <v>236</v>
      </c>
      <c r="AD37" s="75" t="s">
        <v>71</v>
      </c>
      <c r="AE37" s="75" t="s">
        <v>71</v>
      </c>
      <c r="AF37" s="75" t="s">
        <v>71</v>
      </c>
      <c r="AG37" s="75" t="s">
        <v>77</v>
      </c>
      <c r="AH37" s="75" t="s">
        <v>77</v>
      </c>
      <c r="AI37" s="75" t="s">
        <v>77</v>
      </c>
      <c r="AJ37" s="75" t="s">
        <v>77</v>
      </c>
    </row>
    <row r="38" spans="1:36" ht="51" x14ac:dyDescent="0.25">
      <c r="A38" s="75" t="s">
        <v>257</v>
      </c>
      <c r="B38" s="75" t="s">
        <v>60</v>
      </c>
      <c r="C38" s="75" t="s">
        <v>241</v>
      </c>
      <c r="D38" s="75" t="s">
        <v>62</v>
      </c>
      <c r="E38" s="75" t="s">
        <v>258</v>
      </c>
      <c r="F38" s="75" t="s">
        <v>259</v>
      </c>
      <c r="G38" s="75" t="s">
        <v>260</v>
      </c>
      <c r="H38" s="75" t="s">
        <v>65</v>
      </c>
      <c r="I38" s="75" t="s">
        <v>66</v>
      </c>
      <c r="J38" s="75" t="s">
        <v>226</v>
      </c>
      <c r="K38" s="75" t="s">
        <v>154</v>
      </c>
      <c r="L38" s="75" t="s">
        <v>69</v>
      </c>
      <c r="M38" s="75" t="s">
        <v>186</v>
      </c>
      <c r="N38" s="75" t="s">
        <v>253</v>
      </c>
      <c r="O38" s="75" t="s">
        <v>261</v>
      </c>
      <c r="P38" s="75" t="s">
        <v>171</v>
      </c>
      <c r="Q38" s="75" t="s">
        <v>158</v>
      </c>
      <c r="R38" s="75" t="s">
        <v>248</v>
      </c>
      <c r="S38" s="75" t="s">
        <v>74</v>
      </c>
      <c r="T38" s="75" t="s">
        <v>189</v>
      </c>
      <c r="U38" s="75" t="s">
        <v>62</v>
      </c>
      <c r="V38" s="75" t="s">
        <v>248</v>
      </c>
      <c r="W38" s="75">
        <v>42952</v>
      </c>
      <c r="X38" s="75" t="s">
        <v>160</v>
      </c>
      <c r="Y38" s="75" t="s">
        <v>256</v>
      </c>
      <c r="Z38" s="75" t="s">
        <v>173</v>
      </c>
      <c r="AA38" s="75" t="s">
        <v>97</v>
      </c>
      <c r="AB38" s="200">
        <v>44809</v>
      </c>
      <c r="AC38" s="75" t="s">
        <v>236</v>
      </c>
      <c r="AD38" s="75" t="s">
        <v>71</v>
      </c>
      <c r="AE38" s="75" t="s">
        <v>71</v>
      </c>
      <c r="AF38" s="75" t="s">
        <v>71</v>
      </c>
      <c r="AG38" s="75" t="s">
        <v>77</v>
      </c>
      <c r="AH38" s="75" t="s">
        <v>77</v>
      </c>
      <c r="AI38" s="75" t="s">
        <v>77</v>
      </c>
      <c r="AJ38" s="75" t="s">
        <v>77</v>
      </c>
    </row>
    <row r="39" spans="1:36" ht="51" x14ac:dyDescent="0.25">
      <c r="A39" s="75" t="s">
        <v>262</v>
      </c>
      <c r="B39" s="75" t="s">
        <v>60</v>
      </c>
      <c r="C39" s="75" t="s">
        <v>241</v>
      </c>
      <c r="D39" s="75" t="s">
        <v>62</v>
      </c>
      <c r="E39" s="75" t="s">
        <v>263</v>
      </c>
      <c r="F39" s="75" t="s">
        <v>264</v>
      </c>
      <c r="G39" s="75" t="s">
        <v>265</v>
      </c>
      <c r="H39" s="75" t="s">
        <v>65</v>
      </c>
      <c r="I39" s="75" t="s">
        <v>66</v>
      </c>
      <c r="J39" s="75" t="s">
        <v>226</v>
      </c>
      <c r="K39" s="75" t="s">
        <v>154</v>
      </c>
      <c r="L39" s="75" t="s">
        <v>69</v>
      </c>
      <c r="M39" s="75" t="s">
        <v>186</v>
      </c>
      <c r="N39" s="75" t="s">
        <v>253</v>
      </c>
      <c r="O39" s="75" t="s">
        <v>266</v>
      </c>
      <c r="P39" s="75" t="s">
        <v>171</v>
      </c>
      <c r="Q39" s="75" t="s">
        <v>158</v>
      </c>
      <c r="R39" s="75" t="s">
        <v>248</v>
      </c>
      <c r="S39" s="75" t="s">
        <v>74</v>
      </c>
      <c r="T39" s="75" t="s">
        <v>189</v>
      </c>
      <c r="U39" s="75" t="s">
        <v>62</v>
      </c>
      <c r="V39" s="75" t="s">
        <v>248</v>
      </c>
      <c r="W39" s="75">
        <v>42952</v>
      </c>
      <c r="X39" s="75" t="s">
        <v>160</v>
      </c>
      <c r="Y39" s="75" t="s">
        <v>256</v>
      </c>
      <c r="Z39" s="75" t="s">
        <v>173</v>
      </c>
      <c r="AA39" s="75" t="s">
        <v>97</v>
      </c>
      <c r="AB39" s="200">
        <v>44809</v>
      </c>
      <c r="AC39" s="75" t="s">
        <v>236</v>
      </c>
      <c r="AD39" s="75" t="s">
        <v>71</v>
      </c>
      <c r="AE39" s="75" t="s">
        <v>71</v>
      </c>
      <c r="AF39" s="75" t="s">
        <v>71</v>
      </c>
      <c r="AG39" s="75" t="s">
        <v>77</v>
      </c>
      <c r="AH39" s="75" t="s">
        <v>77</v>
      </c>
      <c r="AI39" s="75" t="s">
        <v>77</v>
      </c>
      <c r="AJ39" s="75" t="s">
        <v>77</v>
      </c>
    </row>
    <row r="40" spans="1:36" ht="38.25" x14ac:dyDescent="0.25">
      <c r="A40" s="75" t="s">
        <v>267</v>
      </c>
      <c r="B40" s="75" t="s">
        <v>60</v>
      </c>
      <c r="C40" s="75" t="s">
        <v>241</v>
      </c>
      <c r="D40" s="75" t="s">
        <v>268</v>
      </c>
      <c r="E40" s="75" t="s">
        <v>269</v>
      </c>
      <c r="F40" s="75" t="s">
        <v>270</v>
      </c>
      <c r="G40" s="75" t="s">
        <v>271</v>
      </c>
      <c r="H40" s="75" t="s">
        <v>65</v>
      </c>
      <c r="I40" s="75" t="s">
        <v>66</v>
      </c>
      <c r="J40" s="75" t="s">
        <v>226</v>
      </c>
      <c r="K40" s="75" t="s">
        <v>154</v>
      </c>
      <c r="L40" s="75" t="s">
        <v>69</v>
      </c>
      <c r="M40" s="75" t="s">
        <v>186</v>
      </c>
      <c r="N40" s="75" t="s">
        <v>253</v>
      </c>
      <c r="O40" s="75" t="s">
        <v>254</v>
      </c>
      <c r="P40" s="75" t="s">
        <v>272</v>
      </c>
      <c r="Q40" s="75" t="s">
        <v>72</v>
      </c>
      <c r="R40" s="75" t="s">
        <v>248</v>
      </c>
      <c r="S40" s="75" t="s">
        <v>74</v>
      </c>
      <c r="T40" s="75" t="s">
        <v>189</v>
      </c>
      <c r="U40" s="75" t="s">
        <v>62</v>
      </c>
      <c r="V40" s="75" t="s">
        <v>248</v>
      </c>
      <c r="W40" s="75" t="s">
        <v>62</v>
      </c>
      <c r="X40" s="75" t="s">
        <v>62</v>
      </c>
      <c r="Y40" s="75" t="s">
        <v>62</v>
      </c>
      <c r="Z40" s="75" t="s">
        <v>62</v>
      </c>
      <c r="AA40" s="75" t="s">
        <v>62</v>
      </c>
      <c r="AB40" s="75" t="s">
        <v>62</v>
      </c>
      <c r="AC40" s="75" t="s">
        <v>62</v>
      </c>
      <c r="AD40" s="75" t="s">
        <v>71</v>
      </c>
      <c r="AE40" s="75" t="s">
        <v>71</v>
      </c>
      <c r="AF40" s="75" t="s">
        <v>71</v>
      </c>
      <c r="AG40" s="75" t="s">
        <v>76</v>
      </c>
      <c r="AH40" s="75" t="s">
        <v>76</v>
      </c>
      <c r="AI40" s="75" t="s">
        <v>76</v>
      </c>
      <c r="AJ40" s="75" t="s">
        <v>76</v>
      </c>
    </row>
    <row r="41" spans="1:36" ht="38.25" x14ac:dyDescent="0.25">
      <c r="A41" s="75" t="s">
        <v>273</v>
      </c>
      <c r="B41" s="75" t="s">
        <v>60</v>
      </c>
      <c r="C41" s="75" t="s">
        <v>241</v>
      </c>
      <c r="D41" s="75" t="s">
        <v>268</v>
      </c>
      <c r="E41" s="75" t="s">
        <v>62</v>
      </c>
      <c r="F41" s="75" t="s">
        <v>274</v>
      </c>
      <c r="G41" s="75" t="s">
        <v>275</v>
      </c>
      <c r="H41" s="75" t="s">
        <v>65</v>
      </c>
      <c r="I41" s="75" t="s">
        <v>66</v>
      </c>
      <c r="J41" s="75" t="s">
        <v>226</v>
      </c>
      <c r="K41" s="75" t="s">
        <v>154</v>
      </c>
      <c r="L41" s="75" t="s">
        <v>244</v>
      </c>
      <c r="M41" s="75" t="s">
        <v>186</v>
      </c>
      <c r="N41" s="75" t="s">
        <v>253</v>
      </c>
      <c r="O41" s="75" t="s">
        <v>254</v>
      </c>
      <c r="P41" s="75" t="s">
        <v>272</v>
      </c>
      <c r="Q41" s="75" t="s">
        <v>72</v>
      </c>
      <c r="R41" s="75" t="s">
        <v>248</v>
      </c>
      <c r="S41" s="75" t="s">
        <v>74</v>
      </c>
      <c r="T41" s="75" t="s">
        <v>189</v>
      </c>
      <c r="U41" s="75" t="s">
        <v>62</v>
      </c>
      <c r="V41" s="75" t="s">
        <v>248</v>
      </c>
      <c r="W41" s="75" t="s">
        <v>62</v>
      </c>
      <c r="X41" s="75" t="s">
        <v>62</v>
      </c>
      <c r="Y41" s="75" t="s">
        <v>62</v>
      </c>
      <c r="Z41" s="75" t="s">
        <v>62</v>
      </c>
      <c r="AA41" s="75" t="s">
        <v>62</v>
      </c>
      <c r="AB41" s="75" t="s">
        <v>62</v>
      </c>
      <c r="AC41" s="75" t="s">
        <v>62</v>
      </c>
      <c r="AD41" s="75" t="s">
        <v>71</v>
      </c>
      <c r="AE41" s="75" t="s">
        <v>71</v>
      </c>
      <c r="AF41" s="75" t="s">
        <v>71</v>
      </c>
      <c r="AG41" s="75" t="s">
        <v>76</v>
      </c>
      <c r="AH41" s="75" t="s">
        <v>76</v>
      </c>
      <c r="AI41" s="75" t="s">
        <v>76</v>
      </c>
      <c r="AJ41" s="75" t="s">
        <v>76</v>
      </c>
    </row>
    <row r="42" spans="1:36" ht="38.25" x14ac:dyDescent="0.25">
      <c r="A42" s="75" t="s">
        <v>276</v>
      </c>
      <c r="B42" s="75" t="s">
        <v>60</v>
      </c>
      <c r="C42" s="75" t="s">
        <v>241</v>
      </c>
      <c r="D42" s="75" t="s">
        <v>268</v>
      </c>
      <c r="E42" s="75" t="s">
        <v>62</v>
      </c>
      <c r="F42" s="75" t="s">
        <v>277</v>
      </c>
      <c r="G42" s="75" t="s">
        <v>278</v>
      </c>
      <c r="H42" s="75" t="s">
        <v>65</v>
      </c>
      <c r="I42" s="75" t="s">
        <v>66</v>
      </c>
      <c r="J42" s="75" t="s">
        <v>226</v>
      </c>
      <c r="K42" s="75" t="s">
        <v>154</v>
      </c>
      <c r="L42" s="75" t="s">
        <v>244</v>
      </c>
      <c r="M42" s="75" t="s">
        <v>186</v>
      </c>
      <c r="N42" s="75" t="s">
        <v>253</v>
      </c>
      <c r="O42" s="75" t="s">
        <v>254</v>
      </c>
      <c r="P42" s="75" t="s">
        <v>272</v>
      </c>
      <c r="Q42" s="75" t="s">
        <v>72</v>
      </c>
      <c r="R42" s="75" t="s">
        <v>248</v>
      </c>
      <c r="S42" s="75" t="s">
        <v>74</v>
      </c>
      <c r="T42" s="75" t="s">
        <v>189</v>
      </c>
      <c r="U42" s="75" t="s">
        <v>62</v>
      </c>
      <c r="V42" s="75" t="s">
        <v>248</v>
      </c>
      <c r="W42" s="75" t="s">
        <v>62</v>
      </c>
      <c r="X42" s="75" t="s">
        <v>62</v>
      </c>
      <c r="Y42" s="75" t="s">
        <v>62</v>
      </c>
      <c r="Z42" s="75" t="s">
        <v>62</v>
      </c>
      <c r="AA42" s="75" t="s">
        <v>62</v>
      </c>
      <c r="AB42" s="75" t="s">
        <v>62</v>
      </c>
      <c r="AC42" s="75" t="s">
        <v>62</v>
      </c>
      <c r="AD42" s="75" t="s">
        <v>71</v>
      </c>
      <c r="AE42" s="75" t="s">
        <v>71</v>
      </c>
      <c r="AF42" s="75" t="s">
        <v>71</v>
      </c>
      <c r="AG42" s="75" t="s">
        <v>76</v>
      </c>
      <c r="AH42" s="75" t="s">
        <v>76</v>
      </c>
      <c r="AI42" s="75" t="s">
        <v>76</v>
      </c>
      <c r="AJ42" s="75" t="s">
        <v>76</v>
      </c>
    </row>
    <row r="43" spans="1:36" ht="167.25" customHeight="1" x14ac:dyDescent="0.25">
      <c r="A43" s="75" t="s">
        <v>279</v>
      </c>
      <c r="B43" s="75" t="s">
        <v>60</v>
      </c>
      <c r="C43" s="75" t="s">
        <v>241</v>
      </c>
      <c r="D43" s="75" t="s">
        <v>62</v>
      </c>
      <c r="E43" s="75" t="s">
        <v>280</v>
      </c>
      <c r="F43" s="75" t="s">
        <v>281</v>
      </c>
      <c r="G43" s="75" t="s">
        <v>282</v>
      </c>
      <c r="H43" s="75" t="s">
        <v>65</v>
      </c>
      <c r="I43" s="75" t="s">
        <v>66</v>
      </c>
      <c r="J43" s="75" t="s">
        <v>226</v>
      </c>
      <c r="K43" s="75" t="s">
        <v>154</v>
      </c>
      <c r="L43" s="75" t="s">
        <v>69</v>
      </c>
      <c r="M43" s="75" t="s">
        <v>283</v>
      </c>
      <c r="N43" s="75" t="s">
        <v>283</v>
      </c>
      <c r="O43" s="75" t="s">
        <v>284</v>
      </c>
      <c r="P43" s="75" t="s">
        <v>171</v>
      </c>
      <c r="Q43" s="75" t="s">
        <v>158</v>
      </c>
      <c r="R43" s="75" t="s">
        <v>248</v>
      </c>
      <c r="S43" s="75" t="s">
        <v>74</v>
      </c>
      <c r="T43" s="75" t="s">
        <v>189</v>
      </c>
      <c r="U43" s="75" t="s">
        <v>62</v>
      </c>
      <c r="V43" s="75" t="s">
        <v>248</v>
      </c>
      <c r="W43" s="75">
        <v>42952</v>
      </c>
      <c r="X43" s="75" t="s">
        <v>160</v>
      </c>
      <c r="Y43" s="75" t="s">
        <v>256</v>
      </c>
      <c r="Z43" s="75" t="s">
        <v>173</v>
      </c>
      <c r="AA43" s="75" t="s">
        <v>97</v>
      </c>
      <c r="AB43" s="200">
        <v>44809</v>
      </c>
      <c r="AC43" s="75" t="s">
        <v>285</v>
      </c>
      <c r="AD43" s="75" t="s">
        <v>71</v>
      </c>
      <c r="AE43" s="75" t="s">
        <v>71</v>
      </c>
      <c r="AF43" s="75" t="s">
        <v>71</v>
      </c>
      <c r="AG43" s="75" t="s">
        <v>77</v>
      </c>
      <c r="AH43" s="75" t="s">
        <v>77</v>
      </c>
      <c r="AI43" s="75" t="s">
        <v>77</v>
      </c>
      <c r="AJ43" s="75" t="s">
        <v>77</v>
      </c>
    </row>
    <row r="44" spans="1:36" ht="51" x14ac:dyDescent="0.25">
      <c r="A44" s="75" t="s">
        <v>286</v>
      </c>
      <c r="B44" s="75" t="s">
        <v>60</v>
      </c>
      <c r="C44" s="75" t="s">
        <v>241</v>
      </c>
      <c r="D44" s="75" t="s">
        <v>62</v>
      </c>
      <c r="E44" s="75" t="s">
        <v>287</v>
      </c>
      <c r="F44" s="75" t="s">
        <v>288</v>
      </c>
      <c r="G44" s="75" t="s">
        <v>289</v>
      </c>
      <c r="H44" s="75" t="s">
        <v>65</v>
      </c>
      <c r="I44" s="75" t="s">
        <v>66</v>
      </c>
      <c r="J44" s="75" t="s">
        <v>226</v>
      </c>
      <c r="K44" s="75" t="s">
        <v>154</v>
      </c>
      <c r="L44" s="75" t="s">
        <v>69</v>
      </c>
      <c r="M44" s="75" t="s">
        <v>70</v>
      </c>
      <c r="N44" s="75" t="s">
        <v>70</v>
      </c>
      <c r="O44" s="75" t="s">
        <v>70</v>
      </c>
      <c r="P44" s="75" t="s">
        <v>171</v>
      </c>
      <c r="Q44" s="75" t="s">
        <v>158</v>
      </c>
      <c r="R44" s="75" t="s">
        <v>248</v>
      </c>
      <c r="S44" s="75" t="s">
        <v>74</v>
      </c>
      <c r="T44" s="75" t="s">
        <v>189</v>
      </c>
      <c r="U44" s="75" t="s">
        <v>62</v>
      </c>
      <c r="V44" s="75" t="s">
        <v>248</v>
      </c>
      <c r="W44" s="75">
        <v>42952</v>
      </c>
      <c r="X44" s="75" t="s">
        <v>160</v>
      </c>
      <c r="Y44" s="75" t="s">
        <v>256</v>
      </c>
      <c r="Z44" s="75" t="s">
        <v>173</v>
      </c>
      <c r="AA44" s="75" t="s">
        <v>97</v>
      </c>
      <c r="AB44" s="200">
        <v>44809</v>
      </c>
      <c r="AC44" s="75" t="s">
        <v>285</v>
      </c>
      <c r="AD44" s="75" t="s">
        <v>71</v>
      </c>
      <c r="AE44" s="75" t="s">
        <v>71</v>
      </c>
      <c r="AF44" s="75" t="s">
        <v>71</v>
      </c>
      <c r="AG44" s="75" t="s">
        <v>77</v>
      </c>
      <c r="AH44" s="75" t="s">
        <v>77</v>
      </c>
      <c r="AI44" s="75" t="s">
        <v>77</v>
      </c>
      <c r="AJ44" s="75" t="s">
        <v>77</v>
      </c>
    </row>
    <row r="45" spans="1:36" ht="162.75" customHeight="1" x14ac:dyDescent="0.25">
      <c r="A45" s="75" t="s">
        <v>290</v>
      </c>
      <c r="B45" s="75" t="s">
        <v>60</v>
      </c>
      <c r="C45" s="75" t="s">
        <v>241</v>
      </c>
      <c r="D45" s="75" t="s">
        <v>291</v>
      </c>
      <c r="E45" s="75" t="s">
        <v>292</v>
      </c>
      <c r="F45" s="75" t="s">
        <v>293</v>
      </c>
      <c r="G45" s="75" t="s">
        <v>294</v>
      </c>
      <c r="H45" s="75" t="s">
        <v>65</v>
      </c>
      <c r="I45" s="75" t="s">
        <v>66</v>
      </c>
      <c r="J45" s="75" t="s">
        <v>226</v>
      </c>
      <c r="K45" s="75" t="s">
        <v>154</v>
      </c>
      <c r="L45" s="75" t="s">
        <v>69</v>
      </c>
      <c r="M45" s="75" t="s">
        <v>253</v>
      </c>
      <c r="N45" s="75" t="s">
        <v>253</v>
      </c>
      <c r="O45" s="75" t="s">
        <v>295</v>
      </c>
      <c r="P45" s="75" t="s">
        <v>171</v>
      </c>
      <c r="Q45" s="75" t="s">
        <v>158</v>
      </c>
      <c r="R45" s="75" t="s">
        <v>248</v>
      </c>
      <c r="S45" s="75" t="s">
        <v>74</v>
      </c>
      <c r="T45" s="75" t="s">
        <v>189</v>
      </c>
      <c r="U45" s="75" t="s">
        <v>62</v>
      </c>
      <c r="V45" s="75" t="s">
        <v>248</v>
      </c>
      <c r="W45" s="75">
        <v>42952</v>
      </c>
      <c r="X45" s="75" t="s">
        <v>160</v>
      </c>
      <c r="Y45" s="75" t="s">
        <v>256</v>
      </c>
      <c r="Z45" s="75" t="s">
        <v>173</v>
      </c>
      <c r="AA45" s="75" t="s">
        <v>97</v>
      </c>
      <c r="AB45" s="200">
        <v>44809</v>
      </c>
      <c r="AC45" s="75" t="s">
        <v>285</v>
      </c>
      <c r="AD45" s="75" t="s">
        <v>71</v>
      </c>
      <c r="AE45" s="75" t="s">
        <v>71</v>
      </c>
      <c r="AF45" s="75" t="s">
        <v>71</v>
      </c>
      <c r="AG45" s="75" t="s">
        <v>77</v>
      </c>
      <c r="AH45" s="75" t="s">
        <v>77</v>
      </c>
      <c r="AI45" s="75" t="s">
        <v>77</v>
      </c>
      <c r="AJ45" s="75" t="s">
        <v>77</v>
      </c>
    </row>
    <row r="46" spans="1:36" ht="148.5" customHeight="1" x14ac:dyDescent="0.25">
      <c r="A46" s="75" t="s">
        <v>296</v>
      </c>
      <c r="B46" s="75" t="s">
        <v>60</v>
      </c>
      <c r="C46" s="75" t="s">
        <v>241</v>
      </c>
      <c r="D46" s="75" t="s">
        <v>62</v>
      </c>
      <c r="E46" s="75" t="s">
        <v>297</v>
      </c>
      <c r="F46" s="75" t="s">
        <v>298</v>
      </c>
      <c r="G46" s="75" t="s">
        <v>299</v>
      </c>
      <c r="H46" s="75" t="s">
        <v>65</v>
      </c>
      <c r="I46" s="75" t="s">
        <v>66</v>
      </c>
      <c r="J46" s="75" t="s">
        <v>226</v>
      </c>
      <c r="K46" s="75" t="s">
        <v>154</v>
      </c>
      <c r="L46" s="75" t="s">
        <v>69</v>
      </c>
      <c r="M46" s="75" t="s">
        <v>300</v>
      </c>
      <c r="N46" s="75" t="s">
        <v>300</v>
      </c>
      <c r="O46" s="75" t="s">
        <v>301</v>
      </c>
      <c r="P46" s="75" t="s">
        <v>71</v>
      </c>
      <c r="Q46" s="75" t="s">
        <v>72</v>
      </c>
      <c r="R46" s="75" t="s">
        <v>248</v>
      </c>
      <c r="S46" s="75" t="s">
        <v>74</v>
      </c>
      <c r="T46" s="75" t="s">
        <v>189</v>
      </c>
      <c r="U46" s="75" t="s">
        <v>62</v>
      </c>
      <c r="V46" s="75" t="s">
        <v>248</v>
      </c>
      <c r="W46" s="75" t="s">
        <v>62</v>
      </c>
      <c r="X46" s="75" t="s">
        <v>62</v>
      </c>
      <c r="Y46" s="75" t="s">
        <v>62</v>
      </c>
      <c r="Z46" s="75" t="s">
        <v>62</v>
      </c>
      <c r="AA46" s="75" t="s">
        <v>62</v>
      </c>
      <c r="AB46" s="75" t="s">
        <v>62</v>
      </c>
      <c r="AC46" s="75" t="s">
        <v>62</v>
      </c>
      <c r="AD46" s="75" t="s">
        <v>71</v>
      </c>
      <c r="AE46" s="75" t="s">
        <v>71</v>
      </c>
      <c r="AF46" s="75" t="s">
        <v>71</v>
      </c>
      <c r="AG46" s="75" t="s">
        <v>76</v>
      </c>
      <c r="AH46" s="75" t="s">
        <v>76</v>
      </c>
      <c r="AI46" s="75" t="s">
        <v>76</v>
      </c>
      <c r="AJ46" s="75" t="s">
        <v>76</v>
      </c>
    </row>
    <row r="47" spans="1:36" ht="111" customHeight="1" x14ac:dyDescent="0.25">
      <c r="A47" s="75" t="s">
        <v>302</v>
      </c>
      <c r="B47" s="75" t="s">
        <v>60</v>
      </c>
      <c r="C47" s="75" t="s">
        <v>241</v>
      </c>
      <c r="D47" s="75" t="s">
        <v>62</v>
      </c>
      <c r="E47" s="75" t="s">
        <v>62</v>
      </c>
      <c r="F47" s="75" t="s">
        <v>300</v>
      </c>
      <c r="G47" s="75" t="s">
        <v>303</v>
      </c>
      <c r="H47" s="75" t="s">
        <v>65</v>
      </c>
      <c r="I47" s="75" t="s">
        <v>66</v>
      </c>
      <c r="J47" s="75" t="s">
        <v>226</v>
      </c>
      <c r="K47" s="75" t="s">
        <v>154</v>
      </c>
      <c r="L47" s="75" t="s">
        <v>69</v>
      </c>
      <c r="M47" s="75" t="s">
        <v>300</v>
      </c>
      <c r="N47" s="75" t="s">
        <v>300</v>
      </c>
      <c r="O47" s="75" t="s">
        <v>301</v>
      </c>
      <c r="P47" s="75" t="s">
        <v>71</v>
      </c>
      <c r="Q47" s="75" t="s">
        <v>72</v>
      </c>
      <c r="R47" s="75" t="s">
        <v>248</v>
      </c>
      <c r="S47" s="75" t="s">
        <v>74</v>
      </c>
      <c r="T47" s="75" t="s">
        <v>189</v>
      </c>
      <c r="U47" s="75" t="s">
        <v>62</v>
      </c>
      <c r="V47" s="75" t="s">
        <v>248</v>
      </c>
      <c r="W47" s="75" t="s">
        <v>62</v>
      </c>
      <c r="X47" s="75" t="s">
        <v>62</v>
      </c>
      <c r="Y47" s="75" t="s">
        <v>62</v>
      </c>
      <c r="Z47" s="75" t="s">
        <v>62</v>
      </c>
      <c r="AA47" s="75" t="s">
        <v>62</v>
      </c>
      <c r="AB47" s="75" t="s">
        <v>62</v>
      </c>
      <c r="AC47" s="75" t="s">
        <v>62</v>
      </c>
      <c r="AD47" s="75" t="s">
        <v>71</v>
      </c>
      <c r="AE47" s="75" t="s">
        <v>71</v>
      </c>
      <c r="AF47" s="75" t="s">
        <v>71</v>
      </c>
      <c r="AG47" s="75" t="s">
        <v>76</v>
      </c>
      <c r="AH47" s="75" t="s">
        <v>76</v>
      </c>
      <c r="AI47" s="75" t="s">
        <v>76</v>
      </c>
      <c r="AJ47" s="75" t="s">
        <v>76</v>
      </c>
    </row>
    <row r="48" spans="1:36" ht="119.25" customHeight="1" x14ac:dyDescent="0.25">
      <c r="A48" s="75" t="s">
        <v>304</v>
      </c>
      <c r="B48" s="75" t="s">
        <v>60</v>
      </c>
      <c r="C48" s="75" t="s">
        <v>241</v>
      </c>
      <c r="D48" s="75" t="s">
        <v>305</v>
      </c>
      <c r="E48" s="75" t="s">
        <v>62</v>
      </c>
      <c r="F48" s="75" t="s">
        <v>306</v>
      </c>
      <c r="G48" s="75" t="s">
        <v>307</v>
      </c>
      <c r="H48" s="75" t="s">
        <v>65</v>
      </c>
      <c r="I48" s="75" t="s">
        <v>66</v>
      </c>
      <c r="J48" s="75" t="s">
        <v>185</v>
      </c>
      <c r="K48" s="75" t="s">
        <v>154</v>
      </c>
      <c r="L48" s="75" t="s">
        <v>69</v>
      </c>
      <c r="M48" s="75" t="s">
        <v>308</v>
      </c>
      <c r="N48" s="75" t="s">
        <v>309</v>
      </c>
      <c r="O48" s="75" t="s">
        <v>310</v>
      </c>
      <c r="P48" s="75" t="s">
        <v>171</v>
      </c>
      <c r="Q48" s="75" t="s">
        <v>158</v>
      </c>
      <c r="R48" s="75" t="s">
        <v>248</v>
      </c>
      <c r="S48" s="75" t="s">
        <v>74</v>
      </c>
      <c r="T48" s="75" t="s">
        <v>189</v>
      </c>
      <c r="U48" s="75" t="s">
        <v>62</v>
      </c>
      <c r="V48" s="75" t="s">
        <v>248</v>
      </c>
      <c r="W48" s="75">
        <v>42952</v>
      </c>
      <c r="X48" s="75" t="s">
        <v>160</v>
      </c>
      <c r="Y48" s="75" t="s">
        <v>256</v>
      </c>
      <c r="Z48" s="75" t="s">
        <v>173</v>
      </c>
      <c r="AA48" s="75" t="s">
        <v>97</v>
      </c>
      <c r="AB48" s="200">
        <v>44809</v>
      </c>
      <c r="AC48" s="75" t="s">
        <v>285</v>
      </c>
      <c r="AD48" s="75" t="s">
        <v>71</v>
      </c>
      <c r="AE48" s="75" t="s">
        <v>71</v>
      </c>
      <c r="AF48" s="75" t="s">
        <v>71</v>
      </c>
      <c r="AG48" s="75" t="s">
        <v>77</v>
      </c>
      <c r="AH48" s="75" t="s">
        <v>77</v>
      </c>
      <c r="AI48" s="75" t="s">
        <v>77</v>
      </c>
      <c r="AJ48" s="75" t="s">
        <v>77</v>
      </c>
    </row>
    <row r="49" spans="1:36" ht="153" x14ac:dyDescent="0.25">
      <c r="A49" s="75" t="s">
        <v>311</v>
      </c>
      <c r="B49" s="75" t="s">
        <v>60</v>
      </c>
      <c r="C49" s="75" t="s">
        <v>241</v>
      </c>
      <c r="D49" s="75" t="s">
        <v>305</v>
      </c>
      <c r="E49" s="75" t="s">
        <v>312</v>
      </c>
      <c r="F49" s="75" t="s">
        <v>313</v>
      </c>
      <c r="G49" s="75" t="s">
        <v>314</v>
      </c>
      <c r="H49" s="75" t="s">
        <v>65</v>
      </c>
      <c r="I49" s="75" t="s">
        <v>66</v>
      </c>
      <c r="J49" s="75" t="s">
        <v>226</v>
      </c>
      <c r="K49" s="75" t="s">
        <v>154</v>
      </c>
      <c r="L49" s="75" t="s">
        <v>69</v>
      </c>
      <c r="M49" s="75" t="s">
        <v>308</v>
      </c>
      <c r="N49" s="75" t="s">
        <v>309</v>
      </c>
      <c r="O49" s="75" t="s">
        <v>310</v>
      </c>
      <c r="P49" s="75" t="s">
        <v>171</v>
      </c>
      <c r="Q49" s="75" t="s">
        <v>158</v>
      </c>
      <c r="R49" s="75" t="s">
        <v>248</v>
      </c>
      <c r="S49" s="75" t="s">
        <v>74</v>
      </c>
      <c r="T49" s="75" t="s">
        <v>189</v>
      </c>
      <c r="U49" s="75" t="s">
        <v>62</v>
      </c>
      <c r="V49" s="75" t="s">
        <v>248</v>
      </c>
      <c r="W49" s="75">
        <v>42952</v>
      </c>
      <c r="X49" s="75" t="s">
        <v>160</v>
      </c>
      <c r="Y49" s="75" t="s">
        <v>256</v>
      </c>
      <c r="Z49" s="75" t="s">
        <v>173</v>
      </c>
      <c r="AA49" s="75" t="s">
        <v>97</v>
      </c>
      <c r="AB49" s="200">
        <v>44809</v>
      </c>
      <c r="AC49" s="75" t="s">
        <v>285</v>
      </c>
      <c r="AD49" s="75" t="s">
        <v>71</v>
      </c>
      <c r="AE49" s="75" t="s">
        <v>71</v>
      </c>
      <c r="AF49" s="75" t="s">
        <v>71</v>
      </c>
      <c r="AG49" s="75" t="s">
        <v>77</v>
      </c>
      <c r="AH49" s="75" t="s">
        <v>77</v>
      </c>
      <c r="AI49" s="75" t="s">
        <v>77</v>
      </c>
      <c r="AJ49" s="75" t="s">
        <v>77</v>
      </c>
    </row>
    <row r="50" spans="1:36" ht="112.5" customHeight="1" x14ac:dyDescent="0.25">
      <c r="A50" s="75" t="s">
        <v>315</v>
      </c>
      <c r="B50" s="75" t="s">
        <v>60</v>
      </c>
      <c r="C50" s="75" t="s">
        <v>241</v>
      </c>
      <c r="D50" s="75" t="s">
        <v>305</v>
      </c>
      <c r="E50" s="75" t="s">
        <v>316</v>
      </c>
      <c r="F50" s="75" t="s">
        <v>317</v>
      </c>
      <c r="G50" s="75" t="s">
        <v>318</v>
      </c>
      <c r="H50" s="75" t="s">
        <v>65</v>
      </c>
      <c r="I50" s="75" t="s">
        <v>66</v>
      </c>
      <c r="J50" s="75" t="s">
        <v>226</v>
      </c>
      <c r="K50" s="75" t="s">
        <v>154</v>
      </c>
      <c r="L50" s="75" t="s">
        <v>69</v>
      </c>
      <c r="M50" s="75" t="s">
        <v>308</v>
      </c>
      <c r="N50" s="75" t="s">
        <v>309</v>
      </c>
      <c r="O50" s="75" t="s">
        <v>310</v>
      </c>
      <c r="P50" s="75" t="s">
        <v>171</v>
      </c>
      <c r="Q50" s="75" t="s">
        <v>158</v>
      </c>
      <c r="R50" s="75" t="s">
        <v>248</v>
      </c>
      <c r="S50" s="75" t="s">
        <v>74</v>
      </c>
      <c r="T50" s="75" t="s">
        <v>189</v>
      </c>
      <c r="U50" s="75" t="s">
        <v>62</v>
      </c>
      <c r="V50" s="75" t="s">
        <v>248</v>
      </c>
      <c r="W50" s="75">
        <v>42952</v>
      </c>
      <c r="X50" s="75" t="s">
        <v>160</v>
      </c>
      <c r="Y50" s="75" t="s">
        <v>256</v>
      </c>
      <c r="Z50" s="75" t="s">
        <v>173</v>
      </c>
      <c r="AA50" s="75" t="s">
        <v>97</v>
      </c>
      <c r="AB50" s="200">
        <v>44809</v>
      </c>
      <c r="AC50" s="75" t="s">
        <v>285</v>
      </c>
      <c r="AD50" s="75" t="s">
        <v>71</v>
      </c>
      <c r="AE50" s="75" t="s">
        <v>71</v>
      </c>
      <c r="AF50" s="75" t="s">
        <v>71</v>
      </c>
      <c r="AG50" s="75" t="s">
        <v>77</v>
      </c>
      <c r="AH50" s="75" t="s">
        <v>77</v>
      </c>
      <c r="AI50" s="75" t="s">
        <v>77</v>
      </c>
      <c r="AJ50" s="75" t="s">
        <v>77</v>
      </c>
    </row>
    <row r="51" spans="1:36" ht="136.5" customHeight="1" x14ac:dyDescent="0.25">
      <c r="A51" s="75" t="s">
        <v>319</v>
      </c>
      <c r="B51" s="75" t="s">
        <v>60</v>
      </c>
      <c r="C51" s="75" t="s">
        <v>241</v>
      </c>
      <c r="D51" s="75" t="s">
        <v>305</v>
      </c>
      <c r="E51" s="75" t="s">
        <v>320</v>
      </c>
      <c r="F51" s="75" t="s">
        <v>321</v>
      </c>
      <c r="G51" s="75" t="s">
        <v>322</v>
      </c>
      <c r="H51" s="75" t="s">
        <v>65</v>
      </c>
      <c r="I51" s="75" t="s">
        <v>66</v>
      </c>
      <c r="J51" s="75" t="s">
        <v>226</v>
      </c>
      <c r="K51" s="75" t="s">
        <v>154</v>
      </c>
      <c r="L51" s="75" t="s">
        <v>69</v>
      </c>
      <c r="M51" s="75" t="s">
        <v>308</v>
      </c>
      <c r="N51" s="75" t="s">
        <v>309</v>
      </c>
      <c r="O51" s="75" t="s">
        <v>310</v>
      </c>
      <c r="P51" s="75" t="s">
        <v>171</v>
      </c>
      <c r="Q51" s="75" t="s">
        <v>158</v>
      </c>
      <c r="R51" s="75" t="s">
        <v>248</v>
      </c>
      <c r="S51" s="75" t="s">
        <v>74</v>
      </c>
      <c r="T51" s="75" t="s">
        <v>189</v>
      </c>
      <c r="U51" s="75" t="s">
        <v>62</v>
      </c>
      <c r="V51" s="75" t="s">
        <v>248</v>
      </c>
      <c r="W51" s="75">
        <v>42952</v>
      </c>
      <c r="X51" s="75" t="s">
        <v>160</v>
      </c>
      <c r="Y51" s="75" t="s">
        <v>256</v>
      </c>
      <c r="Z51" s="75" t="s">
        <v>173</v>
      </c>
      <c r="AA51" s="75" t="s">
        <v>97</v>
      </c>
      <c r="AB51" s="200">
        <v>44809</v>
      </c>
      <c r="AC51" s="75" t="s">
        <v>285</v>
      </c>
      <c r="AD51" s="75" t="s">
        <v>71</v>
      </c>
      <c r="AE51" s="75" t="s">
        <v>71</v>
      </c>
      <c r="AF51" s="75" t="s">
        <v>71</v>
      </c>
      <c r="AG51" s="75" t="s">
        <v>77</v>
      </c>
      <c r="AH51" s="75" t="s">
        <v>77</v>
      </c>
      <c r="AI51" s="75" t="s">
        <v>77</v>
      </c>
      <c r="AJ51" s="75" t="s">
        <v>77</v>
      </c>
    </row>
    <row r="52" spans="1:36" ht="153" x14ac:dyDescent="0.25">
      <c r="A52" s="75" t="s">
        <v>323</v>
      </c>
      <c r="B52" s="75" t="s">
        <v>60</v>
      </c>
      <c r="C52" s="75" t="s">
        <v>241</v>
      </c>
      <c r="D52" s="75" t="s">
        <v>305</v>
      </c>
      <c r="E52" s="75" t="s">
        <v>324</v>
      </c>
      <c r="F52" s="75" t="s">
        <v>325</v>
      </c>
      <c r="G52" s="75" t="s">
        <v>326</v>
      </c>
      <c r="H52" s="75" t="s">
        <v>65</v>
      </c>
      <c r="I52" s="75" t="s">
        <v>66</v>
      </c>
      <c r="J52" s="75" t="s">
        <v>226</v>
      </c>
      <c r="K52" s="75" t="s">
        <v>154</v>
      </c>
      <c r="L52" s="75" t="s">
        <v>69</v>
      </c>
      <c r="M52" s="75" t="s">
        <v>308</v>
      </c>
      <c r="N52" s="75" t="s">
        <v>309</v>
      </c>
      <c r="O52" s="75" t="s">
        <v>310</v>
      </c>
      <c r="P52" s="75" t="s">
        <v>171</v>
      </c>
      <c r="Q52" s="75" t="s">
        <v>158</v>
      </c>
      <c r="R52" s="75" t="s">
        <v>248</v>
      </c>
      <c r="S52" s="75" t="s">
        <v>74</v>
      </c>
      <c r="T52" s="75" t="s">
        <v>189</v>
      </c>
      <c r="U52" s="75" t="s">
        <v>62</v>
      </c>
      <c r="V52" s="75" t="s">
        <v>248</v>
      </c>
      <c r="W52" s="75">
        <v>42952</v>
      </c>
      <c r="X52" s="75" t="s">
        <v>160</v>
      </c>
      <c r="Y52" s="75" t="s">
        <v>256</v>
      </c>
      <c r="Z52" s="75" t="s">
        <v>173</v>
      </c>
      <c r="AA52" s="75" t="s">
        <v>97</v>
      </c>
      <c r="AB52" s="200">
        <v>44809</v>
      </c>
      <c r="AC52" s="75" t="s">
        <v>285</v>
      </c>
      <c r="AD52" s="75" t="s">
        <v>71</v>
      </c>
      <c r="AE52" s="75" t="s">
        <v>71</v>
      </c>
      <c r="AF52" s="75" t="s">
        <v>71</v>
      </c>
      <c r="AG52" s="75" t="s">
        <v>77</v>
      </c>
      <c r="AH52" s="75" t="s">
        <v>77</v>
      </c>
      <c r="AI52" s="75" t="s">
        <v>77</v>
      </c>
      <c r="AJ52" s="75" t="s">
        <v>77</v>
      </c>
    </row>
    <row r="53" spans="1:36" ht="153" x14ac:dyDescent="0.25">
      <c r="A53" s="75" t="s">
        <v>327</v>
      </c>
      <c r="B53" s="75" t="s">
        <v>60</v>
      </c>
      <c r="C53" s="75" t="s">
        <v>241</v>
      </c>
      <c r="D53" s="75" t="s">
        <v>305</v>
      </c>
      <c r="E53" s="75" t="s">
        <v>328</v>
      </c>
      <c r="F53" s="75" t="s">
        <v>329</v>
      </c>
      <c r="G53" s="75" t="s">
        <v>330</v>
      </c>
      <c r="H53" s="75" t="s">
        <v>65</v>
      </c>
      <c r="I53" s="75" t="s">
        <v>66</v>
      </c>
      <c r="J53" s="75" t="s">
        <v>226</v>
      </c>
      <c r="K53" s="75" t="s">
        <v>154</v>
      </c>
      <c r="L53" s="75" t="s">
        <v>69</v>
      </c>
      <c r="M53" s="75" t="s">
        <v>308</v>
      </c>
      <c r="N53" s="75" t="s">
        <v>309</v>
      </c>
      <c r="O53" s="75" t="s">
        <v>310</v>
      </c>
      <c r="P53" s="75" t="s">
        <v>171</v>
      </c>
      <c r="Q53" s="75" t="s">
        <v>158</v>
      </c>
      <c r="R53" s="75" t="s">
        <v>248</v>
      </c>
      <c r="S53" s="75" t="s">
        <v>74</v>
      </c>
      <c r="T53" s="75" t="s">
        <v>189</v>
      </c>
      <c r="U53" s="75" t="s">
        <v>62</v>
      </c>
      <c r="V53" s="75" t="s">
        <v>248</v>
      </c>
      <c r="W53" s="75">
        <v>42952</v>
      </c>
      <c r="X53" s="75" t="s">
        <v>160</v>
      </c>
      <c r="Y53" s="75" t="s">
        <v>256</v>
      </c>
      <c r="Z53" s="75" t="s">
        <v>173</v>
      </c>
      <c r="AA53" s="75" t="s">
        <v>97</v>
      </c>
      <c r="AB53" s="200">
        <v>44809</v>
      </c>
      <c r="AC53" s="75" t="s">
        <v>285</v>
      </c>
      <c r="AD53" s="75" t="s">
        <v>71</v>
      </c>
      <c r="AE53" s="75" t="s">
        <v>71</v>
      </c>
      <c r="AF53" s="75" t="s">
        <v>71</v>
      </c>
      <c r="AG53" s="75" t="s">
        <v>77</v>
      </c>
      <c r="AH53" s="75" t="s">
        <v>77</v>
      </c>
      <c r="AI53" s="75" t="s">
        <v>77</v>
      </c>
      <c r="AJ53" s="75" t="s">
        <v>77</v>
      </c>
    </row>
    <row r="54" spans="1:36" ht="153" x14ac:dyDescent="0.25">
      <c r="A54" s="75" t="s">
        <v>331</v>
      </c>
      <c r="B54" s="75" t="s">
        <v>60</v>
      </c>
      <c r="C54" s="75" t="s">
        <v>241</v>
      </c>
      <c r="D54" s="75" t="s">
        <v>305</v>
      </c>
      <c r="E54" s="75" t="s">
        <v>332</v>
      </c>
      <c r="F54" s="75" t="s">
        <v>333</v>
      </c>
      <c r="G54" s="75" t="s">
        <v>334</v>
      </c>
      <c r="H54" s="75" t="s">
        <v>65</v>
      </c>
      <c r="I54" s="75" t="s">
        <v>66</v>
      </c>
      <c r="J54" s="75" t="s">
        <v>226</v>
      </c>
      <c r="K54" s="75" t="s">
        <v>154</v>
      </c>
      <c r="L54" s="75" t="s">
        <v>69</v>
      </c>
      <c r="M54" s="75" t="s">
        <v>308</v>
      </c>
      <c r="N54" s="75" t="s">
        <v>309</v>
      </c>
      <c r="O54" s="75" t="s">
        <v>310</v>
      </c>
      <c r="P54" s="75" t="s">
        <v>171</v>
      </c>
      <c r="Q54" s="75" t="s">
        <v>158</v>
      </c>
      <c r="R54" s="75" t="s">
        <v>248</v>
      </c>
      <c r="S54" s="75" t="s">
        <v>74</v>
      </c>
      <c r="T54" s="75" t="s">
        <v>189</v>
      </c>
      <c r="U54" s="75" t="s">
        <v>62</v>
      </c>
      <c r="V54" s="75" t="s">
        <v>248</v>
      </c>
      <c r="W54" s="75">
        <v>42952</v>
      </c>
      <c r="X54" s="75" t="s">
        <v>160</v>
      </c>
      <c r="Y54" s="75" t="s">
        <v>256</v>
      </c>
      <c r="Z54" s="75" t="s">
        <v>173</v>
      </c>
      <c r="AA54" s="75" t="s">
        <v>97</v>
      </c>
      <c r="AB54" s="200">
        <v>44809</v>
      </c>
      <c r="AC54" s="75" t="s">
        <v>285</v>
      </c>
      <c r="AD54" s="75" t="s">
        <v>71</v>
      </c>
      <c r="AE54" s="75" t="s">
        <v>71</v>
      </c>
      <c r="AF54" s="75" t="s">
        <v>71</v>
      </c>
      <c r="AG54" s="75" t="s">
        <v>77</v>
      </c>
      <c r="AH54" s="75" t="s">
        <v>77</v>
      </c>
      <c r="AI54" s="75" t="s">
        <v>77</v>
      </c>
      <c r="AJ54" s="75" t="s">
        <v>77</v>
      </c>
    </row>
    <row r="55" spans="1:36" ht="153" x14ac:dyDescent="0.25">
      <c r="A55" s="75" t="s">
        <v>335</v>
      </c>
      <c r="B55" s="75" t="s">
        <v>60</v>
      </c>
      <c r="C55" s="75" t="s">
        <v>241</v>
      </c>
      <c r="D55" s="75" t="s">
        <v>305</v>
      </c>
      <c r="E55" s="75" t="s">
        <v>62</v>
      </c>
      <c r="F55" s="75" t="s">
        <v>336</v>
      </c>
      <c r="G55" s="75" t="s">
        <v>337</v>
      </c>
      <c r="H55" s="75" t="s">
        <v>65</v>
      </c>
      <c r="I55" s="75" t="s">
        <v>66</v>
      </c>
      <c r="J55" s="75" t="s">
        <v>226</v>
      </c>
      <c r="K55" s="75" t="s">
        <v>154</v>
      </c>
      <c r="L55" s="75" t="s">
        <v>69</v>
      </c>
      <c r="M55" s="75" t="s">
        <v>308</v>
      </c>
      <c r="N55" s="75" t="s">
        <v>309</v>
      </c>
      <c r="O55" s="75" t="s">
        <v>310</v>
      </c>
      <c r="P55" s="75" t="s">
        <v>171</v>
      </c>
      <c r="Q55" s="75" t="s">
        <v>158</v>
      </c>
      <c r="R55" s="75" t="s">
        <v>248</v>
      </c>
      <c r="S55" s="75" t="s">
        <v>74</v>
      </c>
      <c r="T55" s="75" t="s">
        <v>189</v>
      </c>
      <c r="U55" s="75" t="s">
        <v>62</v>
      </c>
      <c r="V55" s="75" t="s">
        <v>248</v>
      </c>
      <c r="W55" s="75">
        <v>42952</v>
      </c>
      <c r="X55" s="75" t="s">
        <v>160</v>
      </c>
      <c r="Y55" s="75" t="s">
        <v>256</v>
      </c>
      <c r="Z55" s="75" t="s">
        <v>173</v>
      </c>
      <c r="AA55" s="75" t="s">
        <v>97</v>
      </c>
      <c r="AB55" s="200">
        <v>44809</v>
      </c>
      <c r="AC55" s="75" t="s">
        <v>285</v>
      </c>
      <c r="AD55" s="75" t="s">
        <v>71</v>
      </c>
      <c r="AE55" s="75" t="s">
        <v>71</v>
      </c>
      <c r="AF55" s="75" t="s">
        <v>71</v>
      </c>
      <c r="AG55" s="75" t="s">
        <v>77</v>
      </c>
      <c r="AH55" s="75" t="s">
        <v>77</v>
      </c>
      <c r="AI55" s="75" t="s">
        <v>77</v>
      </c>
      <c r="AJ55" s="75" t="s">
        <v>77</v>
      </c>
    </row>
    <row r="56" spans="1:36" ht="153" x14ac:dyDescent="0.25">
      <c r="A56" s="75" t="s">
        <v>338</v>
      </c>
      <c r="B56" s="75" t="s">
        <v>60</v>
      </c>
      <c r="C56" s="75" t="s">
        <v>241</v>
      </c>
      <c r="D56" s="75" t="s">
        <v>305</v>
      </c>
      <c r="E56" s="75" t="s">
        <v>62</v>
      </c>
      <c r="F56" s="75" t="s">
        <v>339</v>
      </c>
      <c r="G56" s="75" t="s">
        <v>340</v>
      </c>
      <c r="H56" s="75" t="s">
        <v>65</v>
      </c>
      <c r="I56" s="75" t="s">
        <v>66</v>
      </c>
      <c r="J56" s="75" t="s">
        <v>218</v>
      </c>
      <c r="K56" s="75" t="s">
        <v>154</v>
      </c>
      <c r="L56" s="75" t="s">
        <v>69</v>
      </c>
      <c r="M56" s="75" t="s">
        <v>308</v>
      </c>
      <c r="N56" s="75" t="s">
        <v>309</v>
      </c>
      <c r="O56" s="75" t="s">
        <v>310</v>
      </c>
      <c r="P56" s="75" t="s">
        <v>272</v>
      </c>
      <c r="Q56" s="75" t="s">
        <v>72</v>
      </c>
      <c r="R56" s="75" t="s">
        <v>248</v>
      </c>
      <c r="S56" s="75" t="s">
        <v>74</v>
      </c>
      <c r="T56" s="75" t="s">
        <v>189</v>
      </c>
      <c r="U56" s="75" t="s">
        <v>62</v>
      </c>
      <c r="V56" s="75" t="s">
        <v>248</v>
      </c>
      <c r="W56" s="75" t="s">
        <v>62</v>
      </c>
      <c r="X56" s="75" t="s">
        <v>62</v>
      </c>
      <c r="Y56" s="75" t="s">
        <v>62</v>
      </c>
      <c r="Z56" s="75" t="s">
        <v>62</v>
      </c>
      <c r="AA56" s="75" t="s">
        <v>62</v>
      </c>
      <c r="AB56" s="75" t="s">
        <v>62</v>
      </c>
      <c r="AC56" s="75" t="s">
        <v>62</v>
      </c>
      <c r="AD56" s="75" t="s">
        <v>71</v>
      </c>
      <c r="AE56" s="75" t="s">
        <v>71</v>
      </c>
      <c r="AF56" s="75" t="s">
        <v>71</v>
      </c>
      <c r="AG56" s="75" t="s">
        <v>76</v>
      </c>
      <c r="AH56" s="75" t="s">
        <v>76</v>
      </c>
      <c r="AI56" s="75" t="s">
        <v>76</v>
      </c>
      <c r="AJ56" s="75" t="s">
        <v>76</v>
      </c>
    </row>
    <row r="57" spans="1:36" ht="153" x14ac:dyDescent="0.25">
      <c r="A57" s="75" t="s">
        <v>341</v>
      </c>
      <c r="B57" s="75" t="s">
        <v>60</v>
      </c>
      <c r="C57" s="75" t="s">
        <v>241</v>
      </c>
      <c r="D57" s="75" t="s">
        <v>305</v>
      </c>
      <c r="E57" s="75" t="s">
        <v>62</v>
      </c>
      <c r="F57" s="75" t="s">
        <v>342</v>
      </c>
      <c r="G57" s="75" t="s">
        <v>343</v>
      </c>
      <c r="H57" s="75" t="s">
        <v>65</v>
      </c>
      <c r="I57" s="75" t="s">
        <v>66</v>
      </c>
      <c r="J57" s="75" t="s">
        <v>218</v>
      </c>
      <c r="K57" s="75" t="s">
        <v>154</v>
      </c>
      <c r="L57" s="75" t="s">
        <v>69</v>
      </c>
      <c r="M57" s="75" t="s">
        <v>308</v>
      </c>
      <c r="N57" s="75" t="s">
        <v>309</v>
      </c>
      <c r="O57" s="75" t="s">
        <v>310</v>
      </c>
      <c r="P57" s="75" t="s">
        <v>272</v>
      </c>
      <c r="Q57" s="75" t="s">
        <v>72</v>
      </c>
      <c r="R57" s="75" t="s">
        <v>248</v>
      </c>
      <c r="S57" s="75" t="s">
        <v>74</v>
      </c>
      <c r="T57" s="75" t="s">
        <v>189</v>
      </c>
      <c r="U57" s="75" t="s">
        <v>62</v>
      </c>
      <c r="V57" s="75" t="s">
        <v>248</v>
      </c>
      <c r="W57" s="75" t="s">
        <v>62</v>
      </c>
      <c r="X57" s="75" t="s">
        <v>62</v>
      </c>
      <c r="Y57" s="75" t="s">
        <v>62</v>
      </c>
      <c r="Z57" s="75" t="s">
        <v>62</v>
      </c>
      <c r="AA57" s="75" t="s">
        <v>62</v>
      </c>
      <c r="AB57" s="75" t="s">
        <v>62</v>
      </c>
      <c r="AC57" s="75" t="s">
        <v>62</v>
      </c>
      <c r="AD57" s="75" t="s">
        <v>71</v>
      </c>
      <c r="AE57" s="75" t="s">
        <v>71</v>
      </c>
      <c r="AF57" s="75" t="s">
        <v>71</v>
      </c>
      <c r="AG57" s="75" t="s">
        <v>76</v>
      </c>
      <c r="AH57" s="75" t="s">
        <v>77</v>
      </c>
      <c r="AI57" s="75" t="s">
        <v>77</v>
      </c>
      <c r="AJ57" s="75" t="s">
        <v>77</v>
      </c>
    </row>
    <row r="58" spans="1:36" ht="153" x14ac:dyDescent="0.25">
      <c r="A58" s="75" t="s">
        <v>344</v>
      </c>
      <c r="B58" s="75" t="s">
        <v>60</v>
      </c>
      <c r="C58" s="75" t="s">
        <v>241</v>
      </c>
      <c r="D58" s="75" t="s">
        <v>305</v>
      </c>
      <c r="E58" s="75" t="s">
        <v>62</v>
      </c>
      <c r="F58" s="75" t="s">
        <v>345</v>
      </c>
      <c r="G58" s="75" t="s">
        <v>346</v>
      </c>
      <c r="H58" s="75" t="s">
        <v>65</v>
      </c>
      <c r="I58" s="75" t="s">
        <v>66</v>
      </c>
      <c r="J58" s="75" t="s">
        <v>218</v>
      </c>
      <c r="K58" s="75" t="s">
        <v>154</v>
      </c>
      <c r="L58" s="75" t="s">
        <v>69</v>
      </c>
      <c r="M58" s="75" t="s">
        <v>308</v>
      </c>
      <c r="N58" s="75" t="s">
        <v>309</v>
      </c>
      <c r="O58" s="75" t="s">
        <v>310</v>
      </c>
      <c r="P58" s="75" t="s">
        <v>272</v>
      </c>
      <c r="Q58" s="75" t="s">
        <v>72</v>
      </c>
      <c r="R58" s="75" t="s">
        <v>248</v>
      </c>
      <c r="S58" s="75" t="s">
        <v>74</v>
      </c>
      <c r="T58" s="75" t="s">
        <v>189</v>
      </c>
      <c r="U58" s="75" t="s">
        <v>62</v>
      </c>
      <c r="V58" s="75" t="s">
        <v>248</v>
      </c>
      <c r="W58" s="75" t="s">
        <v>62</v>
      </c>
      <c r="X58" s="75" t="s">
        <v>62</v>
      </c>
      <c r="Y58" s="75" t="s">
        <v>62</v>
      </c>
      <c r="Z58" s="75" t="s">
        <v>62</v>
      </c>
      <c r="AA58" s="75" t="s">
        <v>62</v>
      </c>
      <c r="AB58" s="75" t="s">
        <v>62</v>
      </c>
      <c r="AC58" s="75" t="s">
        <v>62</v>
      </c>
      <c r="AD58" s="75" t="s">
        <v>71</v>
      </c>
      <c r="AE58" s="75" t="s">
        <v>71</v>
      </c>
      <c r="AF58" s="75" t="s">
        <v>71</v>
      </c>
      <c r="AG58" s="75" t="s">
        <v>76</v>
      </c>
      <c r="AH58" s="75" t="s">
        <v>76</v>
      </c>
      <c r="AI58" s="75" t="s">
        <v>76</v>
      </c>
      <c r="AJ58" s="75" t="s">
        <v>76</v>
      </c>
    </row>
    <row r="59" spans="1:36" ht="153" x14ac:dyDescent="0.25">
      <c r="A59" s="75" t="s">
        <v>347</v>
      </c>
      <c r="B59" s="75" t="s">
        <v>60</v>
      </c>
      <c r="C59" s="75" t="s">
        <v>241</v>
      </c>
      <c r="D59" s="75" t="s">
        <v>305</v>
      </c>
      <c r="E59" s="75" t="s">
        <v>62</v>
      </c>
      <c r="F59" s="75" t="s">
        <v>348</v>
      </c>
      <c r="G59" s="75" t="s">
        <v>349</v>
      </c>
      <c r="H59" s="75" t="s">
        <v>65</v>
      </c>
      <c r="I59" s="75" t="s">
        <v>66</v>
      </c>
      <c r="J59" s="75" t="s">
        <v>218</v>
      </c>
      <c r="K59" s="75" t="s">
        <v>154</v>
      </c>
      <c r="L59" s="75" t="s">
        <v>69</v>
      </c>
      <c r="M59" s="75" t="s">
        <v>308</v>
      </c>
      <c r="N59" s="75" t="s">
        <v>309</v>
      </c>
      <c r="O59" s="75" t="s">
        <v>310</v>
      </c>
      <c r="P59" s="75" t="s">
        <v>272</v>
      </c>
      <c r="Q59" s="75" t="s">
        <v>72</v>
      </c>
      <c r="R59" s="75" t="s">
        <v>248</v>
      </c>
      <c r="S59" s="75" t="s">
        <v>74</v>
      </c>
      <c r="T59" s="75" t="s">
        <v>189</v>
      </c>
      <c r="U59" s="75" t="s">
        <v>62</v>
      </c>
      <c r="V59" s="75" t="s">
        <v>248</v>
      </c>
      <c r="W59" s="75" t="s">
        <v>62</v>
      </c>
      <c r="X59" s="75" t="s">
        <v>62</v>
      </c>
      <c r="Y59" s="75" t="s">
        <v>62</v>
      </c>
      <c r="Z59" s="75" t="s">
        <v>62</v>
      </c>
      <c r="AA59" s="75" t="s">
        <v>62</v>
      </c>
      <c r="AB59" s="75" t="s">
        <v>62</v>
      </c>
      <c r="AC59" s="75" t="s">
        <v>62</v>
      </c>
      <c r="AD59" s="75" t="s">
        <v>71</v>
      </c>
      <c r="AE59" s="75" t="s">
        <v>71</v>
      </c>
      <c r="AF59" s="75" t="s">
        <v>71</v>
      </c>
      <c r="AG59" s="75" t="s">
        <v>76</v>
      </c>
      <c r="AH59" s="75" t="s">
        <v>76</v>
      </c>
      <c r="AI59" s="75" t="s">
        <v>76</v>
      </c>
      <c r="AJ59" s="75" t="s">
        <v>76</v>
      </c>
    </row>
    <row r="60" spans="1:36" ht="38.25" x14ac:dyDescent="0.25">
      <c r="A60" s="75" t="s">
        <v>350</v>
      </c>
      <c r="B60" s="75" t="s">
        <v>60</v>
      </c>
      <c r="C60" s="75" t="s">
        <v>241</v>
      </c>
      <c r="D60" s="75" t="s">
        <v>305</v>
      </c>
      <c r="E60" s="75" t="s">
        <v>351</v>
      </c>
      <c r="F60" s="75" t="s">
        <v>352</v>
      </c>
      <c r="G60" s="75" t="s">
        <v>353</v>
      </c>
      <c r="H60" s="75" t="s">
        <v>65</v>
      </c>
      <c r="I60" s="75" t="s">
        <v>66</v>
      </c>
      <c r="J60" s="75" t="s">
        <v>153</v>
      </c>
      <c r="K60" s="75" t="s">
        <v>88</v>
      </c>
      <c r="L60" s="75" t="s">
        <v>69</v>
      </c>
      <c r="M60" s="75" t="s">
        <v>70</v>
      </c>
      <c r="N60" s="75" t="s">
        <v>70</v>
      </c>
      <c r="O60" s="75" t="s">
        <v>70</v>
      </c>
      <c r="P60" s="75" t="s">
        <v>272</v>
      </c>
      <c r="Q60" s="75" t="s">
        <v>72</v>
      </c>
      <c r="R60" s="75" t="s">
        <v>248</v>
      </c>
      <c r="S60" s="75" t="s">
        <v>74</v>
      </c>
      <c r="T60" s="75" t="s">
        <v>189</v>
      </c>
      <c r="U60" s="75" t="s">
        <v>62</v>
      </c>
      <c r="V60" s="75" t="s">
        <v>248</v>
      </c>
      <c r="W60" s="75" t="s">
        <v>62</v>
      </c>
      <c r="X60" s="75" t="s">
        <v>62</v>
      </c>
      <c r="Y60" s="75" t="s">
        <v>62</v>
      </c>
      <c r="Z60" s="75" t="s">
        <v>62</v>
      </c>
      <c r="AA60" s="75" t="s">
        <v>62</v>
      </c>
      <c r="AB60" s="75" t="s">
        <v>62</v>
      </c>
      <c r="AC60" s="75" t="s">
        <v>62</v>
      </c>
      <c r="AD60" s="75" t="s">
        <v>71</v>
      </c>
      <c r="AE60" s="75" t="s">
        <v>71</v>
      </c>
      <c r="AF60" s="75" t="s">
        <v>71</v>
      </c>
      <c r="AG60" s="75" t="s">
        <v>76</v>
      </c>
      <c r="AH60" s="75" t="s">
        <v>77</v>
      </c>
      <c r="AI60" s="75" t="s">
        <v>77</v>
      </c>
      <c r="AJ60" s="75" t="s">
        <v>77</v>
      </c>
    </row>
    <row r="61" spans="1:36" ht="38.25" x14ac:dyDescent="0.25">
      <c r="A61" s="75" t="s">
        <v>354</v>
      </c>
      <c r="B61" s="75" t="s">
        <v>60</v>
      </c>
      <c r="C61" s="75" t="s">
        <v>241</v>
      </c>
      <c r="D61" s="75" t="s">
        <v>305</v>
      </c>
      <c r="E61" s="75" t="s">
        <v>62</v>
      </c>
      <c r="F61" s="75" t="s">
        <v>355</v>
      </c>
      <c r="G61" s="75" t="s">
        <v>356</v>
      </c>
      <c r="H61" s="75" t="s">
        <v>65</v>
      </c>
      <c r="I61" s="75" t="s">
        <v>66</v>
      </c>
      <c r="J61" s="75" t="s">
        <v>218</v>
      </c>
      <c r="K61" s="75" t="s">
        <v>357</v>
      </c>
      <c r="L61" s="75" t="s">
        <v>69</v>
      </c>
      <c r="M61" s="75" t="s">
        <v>70</v>
      </c>
      <c r="N61" s="75" t="s">
        <v>70</v>
      </c>
      <c r="O61" s="75" t="s">
        <v>70</v>
      </c>
      <c r="P61" s="75" t="s">
        <v>272</v>
      </c>
      <c r="Q61" s="75" t="s">
        <v>72</v>
      </c>
      <c r="R61" s="75" t="s">
        <v>248</v>
      </c>
      <c r="S61" s="75" t="s">
        <v>74</v>
      </c>
      <c r="T61" s="75" t="s">
        <v>189</v>
      </c>
      <c r="U61" s="75" t="s">
        <v>62</v>
      </c>
      <c r="V61" s="75" t="s">
        <v>248</v>
      </c>
      <c r="W61" s="75" t="s">
        <v>62</v>
      </c>
      <c r="X61" s="75" t="s">
        <v>62</v>
      </c>
      <c r="Y61" s="75" t="s">
        <v>62</v>
      </c>
      <c r="Z61" s="75" t="s">
        <v>62</v>
      </c>
      <c r="AA61" s="75" t="s">
        <v>62</v>
      </c>
      <c r="AB61" s="75" t="s">
        <v>62</v>
      </c>
      <c r="AC61" s="75" t="s">
        <v>62</v>
      </c>
      <c r="AD61" s="75" t="s">
        <v>71</v>
      </c>
      <c r="AE61" s="75" t="s">
        <v>71</v>
      </c>
      <c r="AF61" s="75" t="s">
        <v>71</v>
      </c>
      <c r="AG61" s="75" t="s">
        <v>77</v>
      </c>
      <c r="AH61" s="75" t="s">
        <v>99</v>
      </c>
      <c r="AI61" s="75" t="s">
        <v>77</v>
      </c>
      <c r="AJ61" s="75" t="s">
        <v>77</v>
      </c>
    </row>
    <row r="62" spans="1:36" ht="165" customHeight="1" x14ac:dyDescent="0.25">
      <c r="A62" s="75" t="s">
        <v>358</v>
      </c>
      <c r="B62" s="75" t="s">
        <v>60</v>
      </c>
      <c r="C62" s="75" t="s">
        <v>241</v>
      </c>
      <c r="D62" s="75" t="s">
        <v>359</v>
      </c>
      <c r="E62" s="75" t="s">
        <v>62</v>
      </c>
      <c r="F62" s="75" t="s">
        <v>360</v>
      </c>
      <c r="G62" s="75" t="s">
        <v>361</v>
      </c>
      <c r="H62" s="75" t="s">
        <v>65</v>
      </c>
      <c r="I62" s="75" t="s">
        <v>66</v>
      </c>
      <c r="J62" s="75" t="s">
        <v>226</v>
      </c>
      <c r="K62" s="75" t="s">
        <v>154</v>
      </c>
      <c r="L62" s="75" t="s">
        <v>69</v>
      </c>
      <c r="M62" s="75" t="s">
        <v>300</v>
      </c>
      <c r="N62" s="75" t="s">
        <v>300</v>
      </c>
      <c r="O62" s="75" t="s">
        <v>301</v>
      </c>
      <c r="P62" s="75" t="s">
        <v>71</v>
      </c>
      <c r="Q62" s="75" t="s">
        <v>72</v>
      </c>
      <c r="R62" s="75" t="s">
        <v>248</v>
      </c>
      <c r="S62" s="75" t="s">
        <v>74</v>
      </c>
      <c r="T62" s="75" t="s">
        <v>189</v>
      </c>
      <c r="U62" s="75" t="s">
        <v>62</v>
      </c>
      <c r="V62" s="75" t="s">
        <v>248</v>
      </c>
      <c r="W62" s="75" t="s">
        <v>62</v>
      </c>
      <c r="X62" s="75" t="s">
        <v>62</v>
      </c>
      <c r="Y62" s="75" t="s">
        <v>62</v>
      </c>
      <c r="Z62" s="75" t="s">
        <v>62</v>
      </c>
      <c r="AA62" s="75" t="s">
        <v>62</v>
      </c>
      <c r="AB62" s="75" t="s">
        <v>62</v>
      </c>
      <c r="AC62" s="75" t="s">
        <v>62</v>
      </c>
      <c r="AD62" s="75" t="s">
        <v>71</v>
      </c>
      <c r="AE62" s="75" t="s">
        <v>71</v>
      </c>
      <c r="AF62" s="75" t="s">
        <v>71</v>
      </c>
      <c r="AG62" s="75" t="s">
        <v>76</v>
      </c>
      <c r="AH62" s="75" t="s">
        <v>76</v>
      </c>
      <c r="AI62" s="75" t="s">
        <v>76</v>
      </c>
      <c r="AJ62" s="75" t="s">
        <v>76</v>
      </c>
    </row>
    <row r="63" spans="1:36" ht="51" x14ac:dyDescent="0.25">
      <c r="A63" s="75" t="s">
        <v>362</v>
      </c>
      <c r="B63" s="75" t="s">
        <v>60</v>
      </c>
      <c r="C63" s="75" t="s">
        <v>241</v>
      </c>
      <c r="D63" s="75" t="s">
        <v>62</v>
      </c>
      <c r="E63" s="75" t="s">
        <v>363</v>
      </c>
      <c r="F63" s="75" t="s">
        <v>364</v>
      </c>
      <c r="G63" s="75" t="s">
        <v>365</v>
      </c>
      <c r="H63" s="75" t="s">
        <v>65</v>
      </c>
      <c r="I63" s="75" t="s">
        <v>66</v>
      </c>
      <c r="J63" s="75" t="s">
        <v>226</v>
      </c>
      <c r="K63" s="75" t="s">
        <v>154</v>
      </c>
      <c r="L63" s="75" t="s">
        <v>69</v>
      </c>
      <c r="M63" s="75" t="s">
        <v>70</v>
      </c>
      <c r="N63" s="75" t="s">
        <v>70</v>
      </c>
      <c r="O63" s="75" t="s">
        <v>70</v>
      </c>
      <c r="P63" s="75" t="s">
        <v>171</v>
      </c>
      <c r="Q63" s="75" t="s">
        <v>158</v>
      </c>
      <c r="R63" s="75" t="s">
        <v>248</v>
      </c>
      <c r="S63" s="75" t="s">
        <v>74</v>
      </c>
      <c r="T63" s="75" t="s">
        <v>189</v>
      </c>
      <c r="U63" s="75" t="s">
        <v>62</v>
      </c>
      <c r="V63" s="75" t="s">
        <v>248</v>
      </c>
      <c r="W63" s="75">
        <v>42952</v>
      </c>
      <c r="X63" s="75" t="s">
        <v>160</v>
      </c>
      <c r="Y63" s="75" t="s">
        <v>256</v>
      </c>
      <c r="Z63" s="75" t="s">
        <v>173</v>
      </c>
      <c r="AA63" s="75" t="s">
        <v>97</v>
      </c>
      <c r="AB63" s="200">
        <v>44809</v>
      </c>
      <c r="AC63" s="75" t="s">
        <v>285</v>
      </c>
      <c r="AD63" s="75" t="s">
        <v>71</v>
      </c>
      <c r="AE63" s="75" t="s">
        <v>71</v>
      </c>
      <c r="AF63" s="75" t="s">
        <v>71</v>
      </c>
      <c r="AG63" s="75" t="s">
        <v>77</v>
      </c>
      <c r="AH63" s="75" t="s">
        <v>77</v>
      </c>
      <c r="AI63" s="75" t="s">
        <v>77</v>
      </c>
      <c r="AJ63" s="75" t="s">
        <v>77</v>
      </c>
    </row>
    <row r="64" spans="1:36" ht="51" x14ac:dyDescent="0.25">
      <c r="A64" s="75" t="s">
        <v>366</v>
      </c>
      <c r="B64" s="75" t="s">
        <v>60</v>
      </c>
      <c r="C64" s="75" t="s">
        <v>241</v>
      </c>
      <c r="D64" s="75" t="s">
        <v>62</v>
      </c>
      <c r="E64" s="75" t="s">
        <v>367</v>
      </c>
      <c r="F64" s="75" t="s">
        <v>368</v>
      </c>
      <c r="G64" s="75" t="s">
        <v>365</v>
      </c>
      <c r="H64" s="75" t="s">
        <v>65</v>
      </c>
      <c r="I64" s="75" t="s">
        <v>66</v>
      </c>
      <c r="J64" s="75" t="s">
        <v>226</v>
      </c>
      <c r="K64" s="75" t="s">
        <v>154</v>
      </c>
      <c r="L64" s="75" t="s">
        <v>69</v>
      </c>
      <c r="M64" s="75" t="s">
        <v>70</v>
      </c>
      <c r="N64" s="75" t="s">
        <v>70</v>
      </c>
      <c r="O64" s="75" t="s">
        <v>70</v>
      </c>
      <c r="P64" s="75" t="s">
        <v>171</v>
      </c>
      <c r="Q64" s="75" t="s">
        <v>158</v>
      </c>
      <c r="R64" s="75" t="s">
        <v>248</v>
      </c>
      <c r="S64" s="75" t="s">
        <v>74</v>
      </c>
      <c r="T64" s="75" t="s">
        <v>189</v>
      </c>
      <c r="U64" s="75" t="s">
        <v>62</v>
      </c>
      <c r="V64" s="75" t="s">
        <v>248</v>
      </c>
      <c r="W64" s="75">
        <v>42952</v>
      </c>
      <c r="X64" s="75" t="s">
        <v>160</v>
      </c>
      <c r="Y64" s="75" t="s">
        <v>256</v>
      </c>
      <c r="Z64" s="75" t="s">
        <v>173</v>
      </c>
      <c r="AA64" s="75" t="s">
        <v>97</v>
      </c>
      <c r="AB64" s="200">
        <v>44809</v>
      </c>
      <c r="AC64" s="75" t="s">
        <v>285</v>
      </c>
      <c r="AD64" s="75" t="s">
        <v>71</v>
      </c>
      <c r="AE64" s="75" t="s">
        <v>71</v>
      </c>
      <c r="AF64" s="75" t="s">
        <v>71</v>
      </c>
      <c r="AG64" s="75" t="s">
        <v>77</v>
      </c>
      <c r="AH64" s="75" t="s">
        <v>77</v>
      </c>
      <c r="AI64" s="75" t="s">
        <v>77</v>
      </c>
      <c r="AJ64" s="75" t="s">
        <v>77</v>
      </c>
    </row>
    <row r="65" spans="1:36" ht="51" x14ac:dyDescent="0.25">
      <c r="A65" s="75" t="s">
        <v>369</v>
      </c>
      <c r="B65" s="75" t="s">
        <v>60</v>
      </c>
      <c r="C65" s="75" t="s">
        <v>241</v>
      </c>
      <c r="D65" s="75" t="s">
        <v>62</v>
      </c>
      <c r="E65" s="75" t="s">
        <v>62</v>
      </c>
      <c r="F65" s="75" t="s">
        <v>370</v>
      </c>
      <c r="G65" s="75" t="s">
        <v>371</v>
      </c>
      <c r="H65" s="75" t="s">
        <v>65</v>
      </c>
      <c r="I65" s="75" t="s">
        <v>372</v>
      </c>
      <c r="J65" s="75" t="s">
        <v>87</v>
      </c>
      <c r="K65" s="75" t="s">
        <v>373</v>
      </c>
      <c r="L65" s="75" t="s">
        <v>69</v>
      </c>
      <c r="M65" s="75" t="s">
        <v>70</v>
      </c>
      <c r="N65" s="75" t="s">
        <v>70</v>
      </c>
      <c r="O65" s="75" t="s">
        <v>70</v>
      </c>
      <c r="P65" s="75" t="s">
        <v>171</v>
      </c>
      <c r="Q65" s="75" t="s">
        <v>158</v>
      </c>
      <c r="R65" s="75" t="s">
        <v>248</v>
      </c>
      <c r="S65" s="75" t="s">
        <v>74</v>
      </c>
      <c r="T65" s="75" t="s">
        <v>189</v>
      </c>
      <c r="U65" s="75" t="s">
        <v>374</v>
      </c>
      <c r="V65" s="75" t="s">
        <v>248</v>
      </c>
      <c r="W65" s="75">
        <v>42952</v>
      </c>
      <c r="X65" s="75" t="s">
        <v>160</v>
      </c>
      <c r="Y65" s="75" t="s">
        <v>256</v>
      </c>
      <c r="Z65" s="75" t="s">
        <v>173</v>
      </c>
      <c r="AA65" s="75" t="s">
        <v>97</v>
      </c>
      <c r="AB65" s="200">
        <v>44809</v>
      </c>
      <c r="AC65" s="75" t="s">
        <v>285</v>
      </c>
      <c r="AD65" s="75" t="s">
        <v>71</v>
      </c>
      <c r="AE65" s="75" t="s">
        <v>71</v>
      </c>
      <c r="AF65" s="75" t="s">
        <v>71</v>
      </c>
      <c r="AG65" s="75" t="s">
        <v>77</v>
      </c>
      <c r="AH65" s="75" t="s">
        <v>77</v>
      </c>
      <c r="AI65" s="75" t="s">
        <v>77</v>
      </c>
      <c r="AJ65" s="75" t="s">
        <v>77</v>
      </c>
    </row>
    <row r="66" spans="1:36" ht="51" x14ac:dyDescent="0.25">
      <c r="A66" s="75" t="s">
        <v>375</v>
      </c>
      <c r="B66" s="75" t="s">
        <v>60</v>
      </c>
      <c r="C66" s="75" t="s">
        <v>241</v>
      </c>
      <c r="D66" s="75" t="s">
        <v>62</v>
      </c>
      <c r="E66" s="75" t="s">
        <v>62</v>
      </c>
      <c r="F66" s="75" t="s">
        <v>376</v>
      </c>
      <c r="G66" s="75" t="s">
        <v>377</v>
      </c>
      <c r="H66" s="75" t="s">
        <v>65</v>
      </c>
      <c r="I66" s="75" t="s">
        <v>372</v>
      </c>
      <c r="J66" s="75" t="s">
        <v>87</v>
      </c>
      <c r="K66" s="75" t="s">
        <v>373</v>
      </c>
      <c r="L66" s="75" t="s">
        <v>69</v>
      </c>
      <c r="M66" s="75" t="s">
        <v>70</v>
      </c>
      <c r="N66" s="75" t="s">
        <v>70</v>
      </c>
      <c r="O66" s="75" t="s">
        <v>70</v>
      </c>
      <c r="P66" s="75" t="s">
        <v>171</v>
      </c>
      <c r="Q66" s="75" t="s">
        <v>158</v>
      </c>
      <c r="R66" s="75" t="s">
        <v>248</v>
      </c>
      <c r="S66" s="75" t="s">
        <v>74</v>
      </c>
      <c r="T66" s="75" t="s">
        <v>189</v>
      </c>
      <c r="U66" s="75" t="s">
        <v>374</v>
      </c>
      <c r="V66" s="75" t="s">
        <v>248</v>
      </c>
      <c r="W66" s="75">
        <v>42952</v>
      </c>
      <c r="X66" s="75" t="s">
        <v>160</v>
      </c>
      <c r="Y66" s="75" t="s">
        <v>256</v>
      </c>
      <c r="Z66" s="75" t="s">
        <v>173</v>
      </c>
      <c r="AA66" s="75" t="s">
        <v>97</v>
      </c>
      <c r="AB66" s="200">
        <v>44809</v>
      </c>
      <c r="AC66" s="75" t="s">
        <v>285</v>
      </c>
      <c r="AD66" s="75" t="s">
        <v>71</v>
      </c>
      <c r="AE66" s="75" t="s">
        <v>71</v>
      </c>
      <c r="AF66" s="75" t="s">
        <v>71</v>
      </c>
      <c r="AG66" s="75" t="s">
        <v>77</v>
      </c>
      <c r="AH66" s="75" t="s">
        <v>77</v>
      </c>
      <c r="AI66" s="75" t="s">
        <v>77</v>
      </c>
      <c r="AJ66" s="75" t="s">
        <v>77</v>
      </c>
    </row>
    <row r="67" spans="1:36" ht="63.75" x14ac:dyDescent="0.25">
      <c r="A67" s="75" t="s">
        <v>378</v>
      </c>
      <c r="B67" s="75" t="s">
        <v>60</v>
      </c>
      <c r="C67" s="75" t="s">
        <v>241</v>
      </c>
      <c r="D67" s="75" t="s">
        <v>379</v>
      </c>
      <c r="E67" s="75" t="s">
        <v>166</v>
      </c>
      <c r="F67" s="75" t="s">
        <v>380</v>
      </c>
      <c r="G67" s="75" t="s">
        <v>381</v>
      </c>
      <c r="H67" s="75" t="s">
        <v>65</v>
      </c>
      <c r="I67" s="75" t="s">
        <v>66</v>
      </c>
      <c r="J67" s="75" t="s">
        <v>226</v>
      </c>
      <c r="K67" s="75" t="s">
        <v>154</v>
      </c>
      <c r="L67" s="75" t="s">
        <v>69</v>
      </c>
      <c r="M67" s="75" t="s">
        <v>308</v>
      </c>
      <c r="N67" s="75" t="s">
        <v>309</v>
      </c>
      <c r="O67" s="75" t="s">
        <v>382</v>
      </c>
      <c r="P67" s="75" t="s">
        <v>171</v>
      </c>
      <c r="Q67" s="75" t="s">
        <v>90</v>
      </c>
      <c r="R67" s="75" t="s">
        <v>248</v>
      </c>
      <c r="S67" s="75" t="s">
        <v>74</v>
      </c>
      <c r="T67" s="75" t="s">
        <v>189</v>
      </c>
      <c r="U67" s="75" t="s">
        <v>62</v>
      </c>
      <c r="V67" s="75" t="s">
        <v>248</v>
      </c>
      <c r="W67" s="75">
        <v>42653</v>
      </c>
      <c r="X67" s="75" t="s">
        <v>383</v>
      </c>
      <c r="Y67" s="75" t="s">
        <v>384</v>
      </c>
      <c r="Z67" s="75" t="s">
        <v>173</v>
      </c>
      <c r="AA67" s="75" t="s">
        <v>163</v>
      </c>
      <c r="AB67" s="200">
        <v>44817</v>
      </c>
      <c r="AC67" s="75" t="s">
        <v>98</v>
      </c>
      <c r="AD67" s="75" t="s">
        <v>71</v>
      </c>
      <c r="AE67" s="75" t="s">
        <v>71</v>
      </c>
      <c r="AF67" s="75" t="s">
        <v>71</v>
      </c>
      <c r="AG67" s="75" t="s">
        <v>77</v>
      </c>
      <c r="AH67" s="75" t="s">
        <v>77</v>
      </c>
      <c r="AI67" s="75" t="s">
        <v>77</v>
      </c>
      <c r="AJ67" s="75" t="s">
        <v>77</v>
      </c>
    </row>
    <row r="68" spans="1:36" ht="63.75" x14ac:dyDescent="0.25">
      <c r="A68" s="75" t="s">
        <v>385</v>
      </c>
      <c r="B68" s="75" t="s">
        <v>60</v>
      </c>
      <c r="C68" s="75" t="s">
        <v>241</v>
      </c>
      <c r="D68" s="75" t="s">
        <v>379</v>
      </c>
      <c r="E68" s="75" t="s">
        <v>386</v>
      </c>
      <c r="F68" s="75" t="s">
        <v>387</v>
      </c>
      <c r="G68" s="75" t="s">
        <v>388</v>
      </c>
      <c r="H68" s="75" t="s">
        <v>65</v>
      </c>
      <c r="I68" s="75" t="s">
        <v>66</v>
      </c>
      <c r="J68" s="75" t="s">
        <v>185</v>
      </c>
      <c r="K68" s="75" t="s">
        <v>389</v>
      </c>
      <c r="L68" s="75" t="s">
        <v>69</v>
      </c>
      <c r="M68" s="75" t="s">
        <v>308</v>
      </c>
      <c r="N68" s="75" t="s">
        <v>309</v>
      </c>
      <c r="O68" s="75" t="s">
        <v>382</v>
      </c>
      <c r="P68" s="75" t="s">
        <v>171</v>
      </c>
      <c r="Q68" s="75" t="s">
        <v>90</v>
      </c>
      <c r="R68" s="75" t="s">
        <v>248</v>
      </c>
      <c r="S68" s="75" t="s">
        <v>74</v>
      </c>
      <c r="T68" s="75" t="s">
        <v>189</v>
      </c>
      <c r="U68" s="75" t="s">
        <v>390</v>
      </c>
      <c r="V68" s="75" t="s">
        <v>248</v>
      </c>
      <c r="W68" s="75">
        <v>38719</v>
      </c>
      <c r="X68" s="75" t="s">
        <v>383</v>
      </c>
      <c r="Y68" s="75" t="s">
        <v>384</v>
      </c>
      <c r="Z68" s="75" t="s">
        <v>173</v>
      </c>
      <c r="AA68" s="75" t="s">
        <v>163</v>
      </c>
      <c r="AB68" s="200">
        <v>44817</v>
      </c>
      <c r="AC68" s="75" t="s">
        <v>98</v>
      </c>
      <c r="AD68" s="75" t="s">
        <v>71</v>
      </c>
      <c r="AE68" s="75" t="s">
        <v>71</v>
      </c>
      <c r="AF68" s="75" t="s">
        <v>71</v>
      </c>
      <c r="AG68" s="75" t="s">
        <v>77</v>
      </c>
      <c r="AH68" s="75" t="s">
        <v>77</v>
      </c>
      <c r="AI68" s="75" t="s">
        <v>77</v>
      </c>
      <c r="AJ68" s="75" t="s">
        <v>77</v>
      </c>
    </row>
    <row r="69" spans="1:36" ht="63.75" x14ac:dyDescent="0.25">
      <c r="A69" s="75" t="s">
        <v>391</v>
      </c>
      <c r="B69" s="75" t="s">
        <v>60</v>
      </c>
      <c r="C69" s="75" t="s">
        <v>241</v>
      </c>
      <c r="D69" s="75" t="s">
        <v>379</v>
      </c>
      <c r="E69" s="75" t="s">
        <v>392</v>
      </c>
      <c r="F69" s="75" t="s">
        <v>393</v>
      </c>
      <c r="G69" s="75" t="s">
        <v>394</v>
      </c>
      <c r="H69" s="75" t="s">
        <v>65</v>
      </c>
      <c r="I69" s="75" t="s">
        <v>66</v>
      </c>
      <c r="J69" s="75" t="s">
        <v>226</v>
      </c>
      <c r="K69" s="75" t="s">
        <v>154</v>
      </c>
      <c r="L69" s="75" t="s">
        <v>69</v>
      </c>
      <c r="M69" s="75" t="s">
        <v>308</v>
      </c>
      <c r="N69" s="75" t="s">
        <v>309</v>
      </c>
      <c r="O69" s="75" t="s">
        <v>393</v>
      </c>
      <c r="P69" s="75" t="s">
        <v>272</v>
      </c>
      <c r="Q69" s="75" t="s">
        <v>72</v>
      </c>
      <c r="R69" s="75" t="s">
        <v>248</v>
      </c>
      <c r="S69" s="75" t="s">
        <v>74</v>
      </c>
      <c r="T69" s="75" t="s">
        <v>189</v>
      </c>
      <c r="U69" s="75" t="s">
        <v>62</v>
      </c>
      <c r="V69" s="75" t="s">
        <v>248</v>
      </c>
      <c r="W69" s="75" t="s">
        <v>62</v>
      </c>
      <c r="X69" s="75" t="s">
        <v>62</v>
      </c>
      <c r="Y69" s="75" t="s">
        <v>62</v>
      </c>
      <c r="Z69" s="75" t="s">
        <v>62</v>
      </c>
      <c r="AA69" s="75" t="s">
        <v>62</v>
      </c>
      <c r="AB69" s="75" t="s">
        <v>62</v>
      </c>
      <c r="AC69" s="75" t="s">
        <v>62</v>
      </c>
      <c r="AD69" s="75" t="s">
        <v>71</v>
      </c>
      <c r="AE69" s="75" t="s">
        <v>71</v>
      </c>
      <c r="AF69" s="75" t="s">
        <v>71</v>
      </c>
      <c r="AG69" s="75" t="s">
        <v>76</v>
      </c>
      <c r="AH69" s="75" t="s">
        <v>76</v>
      </c>
      <c r="AI69" s="75" t="s">
        <v>76</v>
      </c>
      <c r="AJ69" s="75" t="s">
        <v>76</v>
      </c>
    </row>
    <row r="70" spans="1:36" ht="63.75" x14ac:dyDescent="0.25">
      <c r="A70" s="75" t="s">
        <v>395</v>
      </c>
      <c r="B70" s="75" t="s">
        <v>60</v>
      </c>
      <c r="C70" s="75" t="s">
        <v>241</v>
      </c>
      <c r="D70" s="75" t="s">
        <v>379</v>
      </c>
      <c r="E70" s="75" t="s">
        <v>396</v>
      </c>
      <c r="F70" s="75" t="s">
        <v>397</v>
      </c>
      <c r="G70" s="75" t="s">
        <v>398</v>
      </c>
      <c r="H70" s="75" t="s">
        <v>65</v>
      </c>
      <c r="I70" s="75" t="s">
        <v>66</v>
      </c>
      <c r="J70" s="75" t="s">
        <v>226</v>
      </c>
      <c r="K70" s="75" t="s">
        <v>154</v>
      </c>
      <c r="L70" s="75" t="s">
        <v>69</v>
      </c>
      <c r="M70" s="75" t="s">
        <v>308</v>
      </c>
      <c r="N70" s="75" t="s">
        <v>309</v>
      </c>
      <c r="O70" s="75" t="s">
        <v>397</v>
      </c>
      <c r="P70" s="75" t="s">
        <v>171</v>
      </c>
      <c r="Q70" s="75" t="s">
        <v>90</v>
      </c>
      <c r="R70" s="75" t="s">
        <v>248</v>
      </c>
      <c r="S70" s="75" t="s">
        <v>74</v>
      </c>
      <c r="T70" s="75" t="s">
        <v>189</v>
      </c>
      <c r="U70" s="75" t="s">
        <v>62</v>
      </c>
      <c r="V70" s="75" t="s">
        <v>248</v>
      </c>
      <c r="W70" s="75">
        <v>42850</v>
      </c>
      <c r="X70" s="75" t="s">
        <v>383</v>
      </c>
      <c r="Y70" s="75" t="s">
        <v>384</v>
      </c>
      <c r="Z70" s="75" t="s">
        <v>173</v>
      </c>
      <c r="AA70" s="75" t="s">
        <v>163</v>
      </c>
      <c r="AB70" s="200">
        <v>44817</v>
      </c>
      <c r="AC70" s="75" t="s">
        <v>98</v>
      </c>
      <c r="AD70" s="75" t="s">
        <v>71</v>
      </c>
      <c r="AE70" s="75" t="s">
        <v>71</v>
      </c>
      <c r="AF70" s="75" t="s">
        <v>71</v>
      </c>
      <c r="AG70" s="75" t="s">
        <v>76</v>
      </c>
      <c r="AH70" s="75" t="s">
        <v>76</v>
      </c>
      <c r="AI70" s="75" t="s">
        <v>399</v>
      </c>
      <c r="AJ70" s="75" t="s">
        <v>76</v>
      </c>
    </row>
    <row r="71" spans="1:36" ht="38.25" x14ac:dyDescent="0.25">
      <c r="A71" s="75" t="s">
        <v>400</v>
      </c>
      <c r="B71" s="75" t="s">
        <v>60</v>
      </c>
      <c r="C71" s="75" t="s">
        <v>241</v>
      </c>
      <c r="D71" s="75" t="s">
        <v>379</v>
      </c>
      <c r="E71" s="75" t="s">
        <v>401</v>
      </c>
      <c r="F71" s="75" t="s">
        <v>402</v>
      </c>
      <c r="G71" s="75" t="s">
        <v>403</v>
      </c>
      <c r="H71" s="75" t="s">
        <v>65</v>
      </c>
      <c r="I71" s="75" t="s">
        <v>66</v>
      </c>
      <c r="J71" s="75" t="s">
        <v>226</v>
      </c>
      <c r="K71" s="75" t="s">
        <v>154</v>
      </c>
      <c r="L71" s="75" t="s">
        <v>69</v>
      </c>
      <c r="M71" s="75" t="s">
        <v>308</v>
      </c>
      <c r="N71" s="75" t="s">
        <v>309</v>
      </c>
      <c r="O71" s="75" t="s">
        <v>402</v>
      </c>
      <c r="P71" s="75" t="s">
        <v>171</v>
      </c>
      <c r="Q71" s="75" t="s">
        <v>72</v>
      </c>
      <c r="R71" s="75" t="s">
        <v>248</v>
      </c>
      <c r="S71" s="75" t="s">
        <v>74</v>
      </c>
      <c r="T71" s="75" t="s">
        <v>189</v>
      </c>
      <c r="U71" s="75" t="s">
        <v>62</v>
      </c>
      <c r="V71" s="75" t="s">
        <v>248</v>
      </c>
      <c r="W71" s="75" t="s">
        <v>62</v>
      </c>
      <c r="X71" s="75" t="s">
        <v>62</v>
      </c>
      <c r="Y71" s="75" t="s">
        <v>62</v>
      </c>
      <c r="Z71" s="75" t="s">
        <v>62</v>
      </c>
      <c r="AA71" s="75" t="s">
        <v>62</v>
      </c>
      <c r="AB71" s="75" t="s">
        <v>62</v>
      </c>
      <c r="AC71" s="75" t="s">
        <v>62</v>
      </c>
      <c r="AD71" s="75" t="s">
        <v>71</v>
      </c>
      <c r="AE71" s="75" t="s">
        <v>71</v>
      </c>
      <c r="AF71" s="75" t="s">
        <v>71</v>
      </c>
      <c r="AG71" s="75" t="s">
        <v>76</v>
      </c>
      <c r="AH71" s="75" t="s">
        <v>76</v>
      </c>
      <c r="AI71" s="75" t="s">
        <v>76</v>
      </c>
      <c r="AJ71" s="75" t="s">
        <v>76</v>
      </c>
    </row>
    <row r="72" spans="1:36" ht="38.25" x14ac:dyDescent="0.25">
      <c r="A72" s="75" t="s">
        <v>404</v>
      </c>
      <c r="B72" s="75" t="s">
        <v>60</v>
      </c>
      <c r="C72" s="75" t="s">
        <v>241</v>
      </c>
      <c r="D72" s="75" t="s">
        <v>379</v>
      </c>
      <c r="E72" s="75" t="s">
        <v>405</v>
      </c>
      <c r="F72" s="75" t="s">
        <v>406</v>
      </c>
      <c r="G72" s="75" t="s">
        <v>407</v>
      </c>
      <c r="H72" s="75" t="s">
        <v>65</v>
      </c>
      <c r="I72" s="75" t="s">
        <v>66</v>
      </c>
      <c r="J72" s="75" t="s">
        <v>185</v>
      </c>
      <c r="K72" s="75" t="s">
        <v>408</v>
      </c>
      <c r="L72" s="75" t="s">
        <v>69</v>
      </c>
      <c r="M72" s="75" t="s">
        <v>70</v>
      </c>
      <c r="N72" s="75" t="s">
        <v>70</v>
      </c>
      <c r="O72" s="75" t="s">
        <v>70</v>
      </c>
      <c r="P72" s="75" t="s">
        <v>409</v>
      </c>
      <c r="Q72" s="75" t="s">
        <v>72</v>
      </c>
      <c r="R72" s="75" t="s">
        <v>248</v>
      </c>
      <c r="S72" s="75" t="s">
        <v>74</v>
      </c>
      <c r="T72" s="75" t="s">
        <v>108</v>
      </c>
      <c r="U72" s="75" t="s">
        <v>62</v>
      </c>
      <c r="V72" s="75" t="s">
        <v>248</v>
      </c>
      <c r="W72" s="75" t="s">
        <v>62</v>
      </c>
      <c r="X72" s="75" t="s">
        <v>62</v>
      </c>
      <c r="Y72" s="75" t="s">
        <v>62</v>
      </c>
      <c r="Z72" s="75" t="s">
        <v>62</v>
      </c>
      <c r="AA72" s="75" t="s">
        <v>62</v>
      </c>
      <c r="AB72" s="75" t="s">
        <v>62</v>
      </c>
      <c r="AC72" s="75" t="s">
        <v>62</v>
      </c>
      <c r="AD72" s="75" t="s">
        <v>71</v>
      </c>
      <c r="AE72" s="75" t="s">
        <v>71</v>
      </c>
      <c r="AF72" s="75" t="s">
        <v>71</v>
      </c>
      <c r="AG72" s="75" t="s">
        <v>76</v>
      </c>
      <c r="AH72" s="75" t="s">
        <v>76</v>
      </c>
      <c r="AI72" s="75" t="s">
        <v>76</v>
      </c>
      <c r="AJ72" s="75" t="s">
        <v>76</v>
      </c>
    </row>
    <row r="73" spans="1:36" ht="51" x14ac:dyDescent="0.25">
      <c r="A73" s="75" t="s">
        <v>410</v>
      </c>
      <c r="B73" s="75" t="s">
        <v>60</v>
      </c>
      <c r="C73" s="75" t="s">
        <v>241</v>
      </c>
      <c r="D73" s="75" t="s">
        <v>411</v>
      </c>
      <c r="E73" s="75" t="s">
        <v>412</v>
      </c>
      <c r="F73" s="75" t="s">
        <v>413</v>
      </c>
      <c r="G73" s="75" t="s">
        <v>413</v>
      </c>
      <c r="H73" s="75" t="s">
        <v>65</v>
      </c>
      <c r="I73" s="75" t="s">
        <v>66</v>
      </c>
      <c r="J73" s="75" t="s">
        <v>226</v>
      </c>
      <c r="K73" s="75" t="s">
        <v>408</v>
      </c>
      <c r="L73" s="75" t="s">
        <v>69</v>
      </c>
      <c r="M73" s="75" t="s">
        <v>70</v>
      </c>
      <c r="N73" s="75" t="s">
        <v>70</v>
      </c>
      <c r="O73" s="75" t="s">
        <v>70</v>
      </c>
      <c r="P73" s="75" t="s">
        <v>409</v>
      </c>
      <c r="Q73" s="75" t="s">
        <v>72</v>
      </c>
      <c r="R73" s="75" t="s">
        <v>248</v>
      </c>
      <c r="S73" s="75" t="s">
        <v>74</v>
      </c>
      <c r="T73" s="75" t="s">
        <v>189</v>
      </c>
      <c r="U73" s="75" t="s">
        <v>62</v>
      </c>
      <c r="V73" s="75" t="s">
        <v>248</v>
      </c>
      <c r="W73" s="75" t="s">
        <v>62</v>
      </c>
      <c r="X73" s="75" t="s">
        <v>62</v>
      </c>
      <c r="Y73" s="75" t="s">
        <v>62</v>
      </c>
      <c r="Z73" s="75" t="s">
        <v>62</v>
      </c>
      <c r="AA73" s="75" t="s">
        <v>62</v>
      </c>
      <c r="AB73" s="75" t="s">
        <v>62</v>
      </c>
      <c r="AC73" s="75" t="s">
        <v>62</v>
      </c>
      <c r="AD73" s="75" t="s">
        <v>71</v>
      </c>
      <c r="AE73" s="75" t="s">
        <v>71</v>
      </c>
      <c r="AF73" s="75" t="s">
        <v>71</v>
      </c>
      <c r="AG73" s="75" t="s">
        <v>76</v>
      </c>
      <c r="AH73" s="75" t="s">
        <v>76</v>
      </c>
      <c r="AI73" s="75" t="s">
        <v>76</v>
      </c>
      <c r="AJ73" s="75" t="s">
        <v>76</v>
      </c>
    </row>
    <row r="74" spans="1:36" ht="38.25" x14ac:dyDescent="0.25">
      <c r="A74" s="75" t="s">
        <v>414</v>
      </c>
      <c r="B74" s="75" t="s">
        <v>60</v>
      </c>
      <c r="C74" s="75" t="s">
        <v>241</v>
      </c>
      <c r="D74" s="75" t="s">
        <v>411</v>
      </c>
      <c r="E74" s="75" t="s">
        <v>415</v>
      </c>
      <c r="F74" s="75" t="s">
        <v>416</v>
      </c>
      <c r="G74" s="75" t="s">
        <v>417</v>
      </c>
      <c r="H74" s="75" t="s">
        <v>65</v>
      </c>
      <c r="I74" s="75" t="s">
        <v>66</v>
      </c>
      <c r="J74" s="75" t="s">
        <v>226</v>
      </c>
      <c r="K74" s="75" t="s">
        <v>408</v>
      </c>
      <c r="L74" s="75" t="s">
        <v>69</v>
      </c>
      <c r="M74" s="75" t="s">
        <v>70</v>
      </c>
      <c r="N74" s="75" t="s">
        <v>70</v>
      </c>
      <c r="O74" s="75" t="s">
        <v>70</v>
      </c>
      <c r="P74" s="75" t="s">
        <v>409</v>
      </c>
      <c r="Q74" s="75" t="s">
        <v>72</v>
      </c>
      <c r="R74" s="75" t="s">
        <v>248</v>
      </c>
      <c r="S74" s="75" t="s">
        <v>74</v>
      </c>
      <c r="T74" s="75" t="s">
        <v>189</v>
      </c>
      <c r="U74" s="75" t="s">
        <v>62</v>
      </c>
      <c r="V74" s="75" t="s">
        <v>248</v>
      </c>
      <c r="W74" s="75" t="s">
        <v>62</v>
      </c>
      <c r="X74" s="75" t="s">
        <v>62</v>
      </c>
      <c r="Y74" s="75" t="s">
        <v>62</v>
      </c>
      <c r="Z74" s="75" t="s">
        <v>62</v>
      </c>
      <c r="AA74" s="75" t="s">
        <v>97</v>
      </c>
      <c r="AB74" s="75" t="s">
        <v>62</v>
      </c>
      <c r="AC74" s="75" t="s">
        <v>62</v>
      </c>
      <c r="AD74" s="75" t="s">
        <v>71</v>
      </c>
      <c r="AE74" s="75" t="s">
        <v>71</v>
      </c>
      <c r="AF74" s="75" t="s">
        <v>71</v>
      </c>
      <c r="AG74" s="75" t="s">
        <v>76</v>
      </c>
      <c r="AH74" s="75" t="s">
        <v>76</v>
      </c>
      <c r="AI74" s="75" t="s">
        <v>76</v>
      </c>
      <c r="AJ74" s="75" t="s">
        <v>76</v>
      </c>
    </row>
    <row r="75" spans="1:36" ht="63.75" x14ac:dyDescent="0.25">
      <c r="A75" s="75" t="s">
        <v>418</v>
      </c>
      <c r="B75" s="75" t="s">
        <v>60</v>
      </c>
      <c r="C75" s="75" t="s">
        <v>241</v>
      </c>
      <c r="D75" s="75" t="s">
        <v>411</v>
      </c>
      <c r="E75" s="75" t="s">
        <v>419</v>
      </c>
      <c r="F75" s="75" t="s">
        <v>420</v>
      </c>
      <c r="G75" s="75" t="s">
        <v>420</v>
      </c>
      <c r="H75" s="75" t="s">
        <v>65</v>
      </c>
      <c r="I75" s="75" t="s">
        <v>66</v>
      </c>
      <c r="J75" s="75" t="s">
        <v>226</v>
      </c>
      <c r="K75" s="75" t="s">
        <v>408</v>
      </c>
      <c r="L75" s="75" t="s">
        <v>69</v>
      </c>
      <c r="M75" s="75" t="s">
        <v>70</v>
      </c>
      <c r="N75" s="75" t="s">
        <v>70</v>
      </c>
      <c r="O75" s="75" t="s">
        <v>70</v>
      </c>
      <c r="P75" s="75" t="s">
        <v>409</v>
      </c>
      <c r="Q75" s="75" t="s">
        <v>90</v>
      </c>
      <c r="R75" s="75" t="s">
        <v>248</v>
      </c>
      <c r="S75" s="75" t="s">
        <v>74</v>
      </c>
      <c r="T75" s="75" t="s">
        <v>189</v>
      </c>
      <c r="U75" s="75" t="s">
        <v>62</v>
      </c>
      <c r="V75" s="75" t="s">
        <v>248</v>
      </c>
      <c r="W75" s="75">
        <v>42850</v>
      </c>
      <c r="X75" s="75" t="s">
        <v>383</v>
      </c>
      <c r="Y75" s="75" t="s">
        <v>384</v>
      </c>
      <c r="Z75" s="75" t="s">
        <v>173</v>
      </c>
      <c r="AA75" s="75" t="s">
        <v>97</v>
      </c>
      <c r="AB75" s="200">
        <v>44817</v>
      </c>
      <c r="AC75" s="75" t="s">
        <v>98</v>
      </c>
      <c r="AD75" s="75" t="s">
        <v>71</v>
      </c>
      <c r="AE75" s="75" t="s">
        <v>71</v>
      </c>
      <c r="AF75" s="75" t="s">
        <v>71</v>
      </c>
      <c r="AG75" s="75" t="s">
        <v>76</v>
      </c>
      <c r="AH75" s="75" t="s">
        <v>76</v>
      </c>
      <c r="AI75" s="75" t="s">
        <v>76</v>
      </c>
      <c r="AJ75" s="75" t="s">
        <v>76</v>
      </c>
    </row>
    <row r="76" spans="1:36" ht="63.75" x14ac:dyDescent="0.25">
      <c r="A76" s="75" t="s">
        <v>421</v>
      </c>
      <c r="B76" s="75" t="s">
        <v>60</v>
      </c>
      <c r="C76" s="75" t="s">
        <v>241</v>
      </c>
      <c r="D76" s="75" t="s">
        <v>411</v>
      </c>
      <c r="E76" s="75" t="s">
        <v>386</v>
      </c>
      <c r="F76" s="75" t="s">
        <v>422</v>
      </c>
      <c r="G76" s="75" t="s">
        <v>423</v>
      </c>
      <c r="H76" s="75" t="s">
        <v>65</v>
      </c>
      <c r="I76" s="75" t="s">
        <v>66</v>
      </c>
      <c r="J76" s="75" t="s">
        <v>185</v>
      </c>
      <c r="K76" s="75" t="s">
        <v>408</v>
      </c>
      <c r="L76" s="75" t="s">
        <v>69</v>
      </c>
      <c r="M76" s="75" t="s">
        <v>70</v>
      </c>
      <c r="N76" s="75" t="s">
        <v>70</v>
      </c>
      <c r="O76" s="75" t="s">
        <v>70</v>
      </c>
      <c r="P76" s="75" t="s">
        <v>171</v>
      </c>
      <c r="Q76" s="75" t="s">
        <v>90</v>
      </c>
      <c r="R76" s="75" t="s">
        <v>248</v>
      </c>
      <c r="S76" s="75" t="s">
        <v>74</v>
      </c>
      <c r="T76" s="75" t="s">
        <v>189</v>
      </c>
      <c r="U76" s="75" t="s">
        <v>424</v>
      </c>
      <c r="V76" s="75" t="s">
        <v>248</v>
      </c>
      <c r="W76" s="75">
        <v>42850</v>
      </c>
      <c r="X76" s="75" t="s">
        <v>383</v>
      </c>
      <c r="Y76" s="75" t="s">
        <v>384</v>
      </c>
      <c r="Z76" s="75" t="s">
        <v>173</v>
      </c>
      <c r="AA76" s="75" t="s">
        <v>97</v>
      </c>
      <c r="AB76" s="200">
        <v>44817</v>
      </c>
      <c r="AC76" s="75" t="s">
        <v>98</v>
      </c>
      <c r="AD76" s="75" t="s">
        <v>71</v>
      </c>
      <c r="AE76" s="75" t="s">
        <v>71</v>
      </c>
      <c r="AF76" s="75" t="s">
        <v>71</v>
      </c>
      <c r="AG76" s="75" t="s">
        <v>77</v>
      </c>
      <c r="AH76" s="75" t="s">
        <v>77</v>
      </c>
      <c r="AI76" s="75" t="s">
        <v>77</v>
      </c>
      <c r="AJ76" s="75" t="s">
        <v>77</v>
      </c>
    </row>
    <row r="77" spans="1:36" ht="51" x14ac:dyDescent="0.25">
      <c r="A77" s="75" t="s">
        <v>425</v>
      </c>
      <c r="B77" s="75" t="s">
        <v>60</v>
      </c>
      <c r="C77" s="75" t="s">
        <v>241</v>
      </c>
      <c r="D77" s="75" t="s">
        <v>411</v>
      </c>
      <c r="E77" s="75" t="s">
        <v>386</v>
      </c>
      <c r="F77" s="75" t="s">
        <v>426</v>
      </c>
      <c r="G77" s="75" t="s">
        <v>427</v>
      </c>
      <c r="H77" s="75" t="s">
        <v>65</v>
      </c>
      <c r="I77" s="75" t="s">
        <v>66</v>
      </c>
      <c r="J77" s="75" t="s">
        <v>153</v>
      </c>
      <c r="K77" s="75" t="s">
        <v>389</v>
      </c>
      <c r="L77" s="75" t="s">
        <v>69</v>
      </c>
      <c r="M77" s="75" t="s">
        <v>70</v>
      </c>
      <c r="N77" s="75" t="s">
        <v>70</v>
      </c>
      <c r="O77" s="75" t="s">
        <v>70</v>
      </c>
      <c r="P77" s="75" t="s">
        <v>171</v>
      </c>
      <c r="Q77" s="75" t="s">
        <v>158</v>
      </c>
      <c r="R77" s="75" t="s">
        <v>248</v>
      </c>
      <c r="S77" s="75" t="s">
        <v>74</v>
      </c>
      <c r="T77" s="75" t="s">
        <v>75</v>
      </c>
      <c r="U77" s="75" t="s">
        <v>424</v>
      </c>
      <c r="V77" s="75" t="s">
        <v>248</v>
      </c>
      <c r="W77" s="75">
        <v>38719</v>
      </c>
      <c r="X77" s="75" t="s">
        <v>255</v>
      </c>
      <c r="Y77" s="75" t="s">
        <v>428</v>
      </c>
      <c r="Z77" s="75" t="s">
        <v>173</v>
      </c>
      <c r="AA77" s="75" t="s">
        <v>97</v>
      </c>
      <c r="AB77" s="200">
        <v>44817</v>
      </c>
      <c r="AC77" s="75" t="s">
        <v>429</v>
      </c>
      <c r="AD77" s="75" t="s">
        <v>71</v>
      </c>
      <c r="AE77" s="75" t="s">
        <v>71</v>
      </c>
      <c r="AF77" s="75" t="s">
        <v>71</v>
      </c>
      <c r="AG77" s="75" t="s">
        <v>77</v>
      </c>
      <c r="AH77" s="75" t="s">
        <v>77</v>
      </c>
      <c r="AI77" s="75" t="s">
        <v>77</v>
      </c>
      <c r="AJ77" s="75" t="s">
        <v>77</v>
      </c>
    </row>
    <row r="78" spans="1:36" ht="63.75" x14ac:dyDescent="0.25">
      <c r="A78" s="75" t="s">
        <v>430</v>
      </c>
      <c r="B78" s="75" t="s">
        <v>60</v>
      </c>
      <c r="C78" s="75" t="s">
        <v>241</v>
      </c>
      <c r="D78" s="75" t="s">
        <v>379</v>
      </c>
      <c r="E78" s="75" t="s">
        <v>386</v>
      </c>
      <c r="F78" s="75" t="s">
        <v>431</v>
      </c>
      <c r="G78" s="75" t="s">
        <v>432</v>
      </c>
      <c r="H78" s="75" t="s">
        <v>65</v>
      </c>
      <c r="I78" s="75" t="s">
        <v>66</v>
      </c>
      <c r="J78" s="75" t="s">
        <v>153</v>
      </c>
      <c r="K78" s="75" t="s">
        <v>389</v>
      </c>
      <c r="L78" s="75" t="s">
        <v>69</v>
      </c>
      <c r="M78" s="75" t="s">
        <v>70</v>
      </c>
      <c r="N78" s="75" t="s">
        <v>70</v>
      </c>
      <c r="O78" s="75" t="s">
        <v>70</v>
      </c>
      <c r="P78" s="75" t="s">
        <v>171</v>
      </c>
      <c r="Q78" s="75" t="s">
        <v>90</v>
      </c>
      <c r="R78" s="75" t="s">
        <v>248</v>
      </c>
      <c r="S78" s="75" t="s">
        <v>74</v>
      </c>
      <c r="T78" s="75" t="s">
        <v>75</v>
      </c>
      <c r="U78" s="75" t="s">
        <v>424</v>
      </c>
      <c r="V78" s="75" t="s">
        <v>248</v>
      </c>
      <c r="W78" s="75">
        <v>38719</v>
      </c>
      <c r="X78" s="75" t="s">
        <v>383</v>
      </c>
      <c r="Y78" s="75" t="s">
        <v>384</v>
      </c>
      <c r="Z78" s="75" t="s">
        <v>173</v>
      </c>
      <c r="AA78" s="75" t="s">
        <v>97</v>
      </c>
      <c r="AB78" s="200">
        <v>44817</v>
      </c>
      <c r="AC78" s="75" t="s">
        <v>98</v>
      </c>
      <c r="AD78" s="75" t="s">
        <v>71</v>
      </c>
      <c r="AE78" s="75" t="s">
        <v>71</v>
      </c>
      <c r="AF78" s="75" t="s">
        <v>71</v>
      </c>
      <c r="AG78" s="75" t="s">
        <v>77</v>
      </c>
      <c r="AH78" s="75" t="s">
        <v>77</v>
      </c>
      <c r="AI78" s="75" t="s">
        <v>77</v>
      </c>
      <c r="AJ78" s="75" t="s">
        <v>77</v>
      </c>
    </row>
    <row r="79" spans="1:36" ht="63.75" x14ac:dyDescent="0.25">
      <c r="A79" s="75" t="s">
        <v>433</v>
      </c>
      <c r="B79" s="75" t="s">
        <v>60</v>
      </c>
      <c r="C79" s="75" t="s">
        <v>241</v>
      </c>
      <c r="D79" s="75" t="s">
        <v>379</v>
      </c>
      <c r="E79" s="75" t="s">
        <v>386</v>
      </c>
      <c r="F79" s="75" t="s">
        <v>434</v>
      </c>
      <c r="G79" s="75" t="s">
        <v>435</v>
      </c>
      <c r="H79" s="75" t="s">
        <v>65</v>
      </c>
      <c r="I79" s="75" t="s">
        <v>66</v>
      </c>
      <c r="J79" s="75" t="s">
        <v>185</v>
      </c>
      <c r="K79" s="75" t="s">
        <v>389</v>
      </c>
      <c r="L79" s="75" t="s">
        <v>69</v>
      </c>
      <c r="M79" s="75" t="s">
        <v>70</v>
      </c>
      <c r="N79" s="75" t="s">
        <v>70</v>
      </c>
      <c r="O79" s="75" t="s">
        <v>70</v>
      </c>
      <c r="P79" s="75" t="s">
        <v>171</v>
      </c>
      <c r="Q79" s="75" t="s">
        <v>90</v>
      </c>
      <c r="R79" s="75" t="s">
        <v>248</v>
      </c>
      <c r="S79" s="75" t="s">
        <v>74</v>
      </c>
      <c r="T79" s="75" t="s">
        <v>108</v>
      </c>
      <c r="U79" s="75" t="s">
        <v>424</v>
      </c>
      <c r="V79" s="75" t="s">
        <v>248</v>
      </c>
      <c r="W79" s="75">
        <v>38719</v>
      </c>
      <c r="X79" s="75" t="s">
        <v>383</v>
      </c>
      <c r="Y79" s="75" t="s">
        <v>384</v>
      </c>
      <c r="Z79" s="75" t="s">
        <v>173</v>
      </c>
      <c r="AA79" s="75" t="s">
        <v>97</v>
      </c>
      <c r="AB79" s="200">
        <v>44817</v>
      </c>
      <c r="AC79" s="75" t="s">
        <v>98</v>
      </c>
      <c r="AD79" s="75" t="s">
        <v>71</v>
      </c>
      <c r="AE79" s="75" t="s">
        <v>71</v>
      </c>
      <c r="AF79" s="75" t="s">
        <v>71</v>
      </c>
      <c r="AG79" s="75" t="s">
        <v>77</v>
      </c>
      <c r="AH79" s="75" t="s">
        <v>77</v>
      </c>
      <c r="AI79" s="75" t="s">
        <v>77</v>
      </c>
      <c r="AJ79" s="75" t="s">
        <v>77</v>
      </c>
    </row>
    <row r="80" spans="1:36" ht="38.25" x14ac:dyDescent="0.25">
      <c r="A80" s="75" t="s">
        <v>436</v>
      </c>
      <c r="B80" s="75" t="s">
        <v>60</v>
      </c>
      <c r="C80" s="75" t="s">
        <v>241</v>
      </c>
      <c r="D80" s="75" t="s">
        <v>411</v>
      </c>
      <c r="E80" s="75" t="s">
        <v>437</v>
      </c>
      <c r="F80" s="75" t="s">
        <v>438</v>
      </c>
      <c r="G80" s="75" t="s">
        <v>439</v>
      </c>
      <c r="H80" s="75" t="s">
        <v>65</v>
      </c>
      <c r="I80" s="75" t="s">
        <v>66</v>
      </c>
      <c r="J80" s="75" t="s">
        <v>226</v>
      </c>
      <c r="K80" s="75" t="s">
        <v>154</v>
      </c>
      <c r="L80" s="75" t="s">
        <v>69</v>
      </c>
      <c r="M80" s="75" t="s">
        <v>70</v>
      </c>
      <c r="N80" s="75" t="s">
        <v>70</v>
      </c>
      <c r="O80" s="75" t="s">
        <v>70</v>
      </c>
      <c r="P80" s="75" t="s">
        <v>171</v>
      </c>
      <c r="Q80" s="75" t="s">
        <v>72</v>
      </c>
      <c r="R80" s="75" t="s">
        <v>248</v>
      </c>
      <c r="S80" s="75" t="s">
        <v>74</v>
      </c>
      <c r="T80" s="75" t="s">
        <v>189</v>
      </c>
      <c r="U80" s="75" t="s">
        <v>440</v>
      </c>
      <c r="V80" s="75" t="s">
        <v>248</v>
      </c>
      <c r="W80" s="75" t="s">
        <v>62</v>
      </c>
      <c r="X80" s="75" t="s">
        <v>62</v>
      </c>
      <c r="Y80" s="75" t="s">
        <v>62</v>
      </c>
      <c r="Z80" s="75" t="s">
        <v>62</v>
      </c>
      <c r="AA80" s="75" t="s">
        <v>62</v>
      </c>
      <c r="AB80" s="75" t="s">
        <v>62</v>
      </c>
      <c r="AC80" s="75" t="s">
        <v>62</v>
      </c>
      <c r="AD80" s="75" t="s">
        <v>71</v>
      </c>
      <c r="AE80" s="75" t="s">
        <v>71</v>
      </c>
      <c r="AF80" s="75" t="s">
        <v>71</v>
      </c>
      <c r="AG80" s="75" t="s">
        <v>76</v>
      </c>
      <c r="AH80" s="75" t="s">
        <v>76</v>
      </c>
      <c r="AI80" s="75" t="s">
        <v>76</v>
      </c>
      <c r="AJ80" s="75" t="s">
        <v>76</v>
      </c>
    </row>
    <row r="81" spans="1:36" ht="76.5" x14ac:dyDescent="0.25">
      <c r="A81" s="75" t="s">
        <v>441</v>
      </c>
      <c r="B81" s="75" t="s">
        <v>60</v>
      </c>
      <c r="C81" s="75" t="s">
        <v>241</v>
      </c>
      <c r="D81" s="75" t="s">
        <v>442</v>
      </c>
      <c r="E81" s="75" t="s">
        <v>166</v>
      </c>
      <c r="F81" s="75" t="s">
        <v>443</v>
      </c>
      <c r="G81" s="75" t="s">
        <v>444</v>
      </c>
      <c r="H81" s="75" t="s">
        <v>65</v>
      </c>
      <c r="I81" s="75" t="s">
        <v>66</v>
      </c>
      <c r="J81" s="75" t="s">
        <v>226</v>
      </c>
      <c r="K81" s="75" t="s">
        <v>154</v>
      </c>
      <c r="L81" s="75" t="s">
        <v>69</v>
      </c>
      <c r="M81" s="75" t="s">
        <v>445</v>
      </c>
      <c r="N81" s="75" t="s">
        <v>446</v>
      </c>
      <c r="O81" s="75" t="s">
        <v>447</v>
      </c>
      <c r="P81" s="75" t="s">
        <v>272</v>
      </c>
      <c r="Q81" s="75" t="s">
        <v>72</v>
      </c>
      <c r="R81" s="75" t="s">
        <v>248</v>
      </c>
      <c r="S81" s="75" t="s">
        <v>74</v>
      </c>
      <c r="T81" s="75" t="s">
        <v>189</v>
      </c>
      <c r="U81" s="75" t="s">
        <v>62</v>
      </c>
      <c r="V81" s="75" t="s">
        <v>248</v>
      </c>
      <c r="W81" s="75" t="s">
        <v>62</v>
      </c>
      <c r="X81" s="75" t="s">
        <v>62</v>
      </c>
      <c r="Y81" s="75" t="s">
        <v>62</v>
      </c>
      <c r="Z81" s="75" t="s">
        <v>62</v>
      </c>
      <c r="AA81" s="75" t="s">
        <v>62</v>
      </c>
      <c r="AB81" s="75" t="s">
        <v>62</v>
      </c>
      <c r="AC81" s="75" t="s">
        <v>62</v>
      </c>
      <c r="AD81" s="75" t="s">
        <v>71</v>
      </c>
      <c r="AE81" s="75" t="s">
        <v>71</v>
      </c>
      <c r="AF81" s="75" t="s">
        <v>71</v>
      </c>
      <c r="AG81" s="75" t="s">
        <v>76</v>
      </c>
      <c r="AH81" s="75" t="s">
        <v>76</v>
      </c>
      <c r="AI81" s="75" t="s">
        <v>76</v>
      </c>
      <c r="AJ81" s="75" t="s">
        <v>76</v>
      </c>
    </row>
    <row r="82" spans="1:36" ht="76.5" x14ac:dyDescent="0.25">
      <c r="A82" s="75" t="s">
        <v>448</v>
      </c>
      <c r="B82" s="75" t="s">
        <v>60</v>
      </c>
      <c r="C82" s="75" t="s">
        <v>241</v>
      </c>
      <c r="D82" s="75" t="s">
        <v>442</v>
      </c>
      <c r="E82" s="75" t="s">
        <v>449</v>
      </c>
      <c r="F82" s="75" t="s">
        <v>450</v>
      </c>
      <c r="G82" s="75" t="s">
        <v>451</v>
      </c>
      <c r="H82" s="75" t="s">
        <v>65</v>
      </c>
      <c r="I82" s="75" t="s">
        <v>66</v>
      </c>
      <c r="J82" s="75" t="s">
        <v>226</v>
      </c>
      <c r="K82" s="75" t="s">
        <v>154</v>
      </c>
      <c r="L82" s="75" t="s">
        <v>69</v>
      </c>
      <c r="M82" s="75" t="s">
        <v>445</v>
      </c>
      <c r="N82" s="75" t="s">
        <v>446</v>
      </c>
      <c r="O82" s="75" t="s">
        <v>447</v>
      </c>
      <c r="P82" s="75" t="s">
        <v>272</v>
      </c>
      <c r="Q82" s="75" t="s">
        <v>72</v>
      </c>
      <c r="R82" s="75" t="s">
        <v>248</v>
      </c>
      <c r="S82" s="75" t="s">
        <v>74</v>
      </c>
      <c r="T82" s="75" t="s">
        <v>189</v>
      </c>
      <c r="U82" s="75" t="s">
        <v>62</v>
      </c>
      <c r="V82" s="75" t="s">
        <v>248</v>
      </c>
      <c r="W82" s="75" t="s">
        <v>62</v>
      </c>
      <c r="X82" s="75" t="s">
        <v>62</v>
      </c>
      <c r="Y82" s="75" t="s">
        <v>62</v>
      </c>
      <c r="Z82" s="75" t="s">
        <v>62</v>
      </c>
      <c r="AA82" s="75" t="s">
        <v>62</v>
      </c>
      <c r="AB82" s="75" t="s">
        <v>62</v>
      </c>
      <c r="AC82" s="75" t="s">
        <v>62</v>
      </c>
      <c r="AD82" s="75" t="s">
        <v>71</v>
      </c>
      <c r="AE82" s="75" t="s">
        <v>71</v>
      </c>
      <c r="AF82" s="75" t="s">
        <v>71</v>
      </c>
      <c r="AG82" s="75" t="s">
        <v>76</v>
      </c>
      <c r="AH82" s="75" t="s">
        <v>76</v>
      </c>
      <c r="AI82" s="75" t="s">
        <v>76</v>
      </c>
      <c r="AJ82" s="75" t="s">
        <v>76</v>
      </c>
    </row>
    <row r="83" spans="1:36" ht="76.5" x14ac:dyDescent="0.25">
      <c r="A83" s="75" t="s">
        <v>452</v>
      </c>
      <c r="B83" s="75" t="s">
        <v>60</v>
      </c>
      <c r="C83" s="75" t="s">
        <v>241</v>
      </c>
      <c r="D83" s="75" t="s">
        <v>442</v>
      </c>
      <c r="E83" s="75" t="s">
        <v>453</v>
      </c>
      <c r="F83" s="75" t="s">
        <v>454</v>
      </c>
      <c r="G83" s="75" t="s">
        <v>455</v>
      </c>
      <c r="H83" s="75" t="s">
        <v>65</v>
      </c>
      <c r="I83" s="75" t="s">
        <v>66</v>
      </c>
      <c r="J83" s="75" t="s">
        <v>226</v>
      </c>
      <c r="K83" s="75" t="s">
        <v>154</v>
      </c>
      <c r="L83" s="75" t="s">
        <v>69</v>
      </c>
      <c r="M83" s="75" t="s">
        <v>445</v>
      </c>
      <c r="N83" s="75" t="s">
        <v>446</v>
      </c>
      <c r="O83" s="75" t="s">
        <v>447</v>
      </c>
      <c r="P83" s="75" t="s">
        <v>272</v>
      </c>
      <c r="Q83" s="75" t="s">
        <v>72</v>
      </c>
      <c r="R83" s="75" t="s">
        <v>248</v>
      </c>
      <c r="S83" s="75" t="s">
        <v>74</v>
      </c>
      <c r="T83" s="75" t="s">
        <v>189</v>
      </c>
      <c r="U83" s="75" t="s">
        <v>62</v>
      </c>
      <c r="V83" s="75" t="s">
        <v>248</v>
      </c>
      <c r="W83" s="75" t="s">
        <v>62</v>
      </c>
      <c r="X83" s="75" t="s">
        <v>62</v>
      </c>
      <c r="Y83" s="75" t="s">
        <v>62</v>
      </c>
      <c r="Z83" s="75" t="s">
        <v>62</v>
      </c>
      <c r="AA83" s="75" t="s">
        <v>62</v>
      </c>
      <c r="AB83" s="75" t="s">
        <v>62</v>
      </c>
      <c r="AC83" s="75" t="s">
        <v>62</v>
      </c>
      <c r="AD83" s="75" t="s">
        <v>71</v>
      </c>
      <c r="AE83" s="75" t="s">
        <v>71</v>
      </c>
      <c r="AF83" s="75" t="s">
        <v>71</v>
      </c>
      <c r="AG83" s="75" t="s">
        <v>77</v>
      </c>
      <c r="AH83" s="75" t="s">
        <v>77</v>
      </c>
      <c r="AI83" s="75" t="s">
        <v>456</v>
      </c>
      <c r="AJ83" s="75" t="s">
        <v>77</v>
      </c>
    </row>
    <row r="84" spans="1:36" ht="76.5" x14ac:dyDescent="0.25">
      <c r="A84" s="75" t="s">
        <v>457</v>
      </c>
      <c r="B84" s="75" t="s">
        <v>60</v>
      </c>
      <c r="C84" s="75" t="s">
        <v>241</v>
      </c>
      <c r="D84" s="75" t="s">
        <v>442</v>
      </c>
      <c r="E84" s="75" t="s">
        <v>458</v>
      </c>
      <c r="F84" s="75" t="s">
        <v>459</v>
      </c>
      <c r="G84" s="75" t="s">
        <v>460</v>
      </c>
      <c r="H84" s="75" t="s">
        <v>65</v>
      </c>
      <c r="I84" s="75" t="s">
        <v>66</v>
      </c>
      <c r="J84" s="75" t="s">
        <v>226</v>
      </c>
      <c r="K84" s="75" t="s">
        <v>154</v>
      </c>
      <c r="L84" s="75" t="s">
        <v>69</v>
      </c>
      <c r="M84" s="75" t="s">
        <v>445</v>
      </c>
      <c r="N84" s="75" t="s">
        <v>446</v>
      </c>
      <c r="O84" s="75" t="s">
        <v>447</v>
      </c>
      <c r="P84" s="75" t="s">
        <v>272</v>
      </c>
      <c r="Q84" s="75" t="s">
        <v>72</v>
      </c>
      <c r="R84" s="75" t="s">
        <v>248</v>
      </c>
      <c r="S84" s="75" t="s">
        <v>74</v>
      </c>
      <c r="T84" s="75" t="s">
        <v>189</v>
      </c>
      <c r="U84" s="75" t="s">
        <v>62</v>
      </c>
      <c r="V84" s="75" t="s">
        <v>248</v>
      </c>
      <c r="W84" s="75" t="s">
        <v>62</v>
      </c>
      <c r="X84" s="75" t="s">
        <v>62</v>
      </c>
      <c r="Y84" s="75" t="s">
        <v>62</v>
      </c>
      <c r="Z84" s="75" t="s">
        <v>62</v>
      </c>
      <c r="AA84" s="75" t="s">
        <v>62</v>
      </c>
      <c r="AB84" s="75" t="s">
        <v>62</v>
      </c>
      <c r="AC84" s="75" t="s">
        <v>62</v>
      </c>
      <c r="AD84" s="75" t="s">
        <v>71</v>
      </c>
      <c r="AE84" s="75" t="s">
        <v>71</v>
      </c>
      <c r="AF84" s="75" t="s">
        <v>71</v>
      </c>
      <c r="AG84" s="75" t="s">
        <v>76</v>
      </c>
      <c r="AH84" s="75" t="s">
        <v>76</v>
      </c>
      <c r="AI84" s="75" t="s">
        <v>76</v>
      </c>
      <c r="AJ84" s="75" t="s">
        <v>76</v>
      </c>
    </row>
    <row r="85" spans="1:36" ht="76.5" x14ac:dyDescent="0.25">
      <c r="A85" s="75" t="s">
        <v>461</v>
      </c>
      <c r="B85" s="75" t="s">
        <v>60</v>
      </c>
      <c r="C85" s="75" t="s">
        <v>241</v>
      </c>
      <c r="D85" s="75" t="s">
        <v>442</v>
      </c>
      <c r="E85" s="75" t="s">
        <v>462</v>
      </c>
      <c r="F85" s="75" t="s">
        <v>463</v>
      </c>
      <c r="G85" s="75" t="s">
        <v>464</v>
      </c>
      <c r="H85" s="75" t="s">
        <v>65</v>
      </c>
      <c r="I85" s="75" t="s">
        <v>66</v>
      </c>
      <c r="J85" s="75" t="s">
        <v>226</v>
      </c>
      <c r="K85" s="75" t="s">
        <v>154</v>
      </c>
      <c r="L85" s="75" t="s">
        <v>69</v>
      </c>
      <c r="M85" s="75" t="s">
        <v>445</v>
      </c>
      <c r="N85" s="75" t="s">
        <v>446</v>
      </c>
      <c r="O85" s="75" t="s">
        <v>447</v>
      </c>
      <c r="P85" s="75" t="s">
        <v>272</v>
      </c>
      <c r="Q85" s="75" t="s">
        <v>72</v>
      </c>
      <c r="R85" s="75" t="s">
        <v>248</v>
      </c>
      <c r="S85" s="75" t="s">
        <v>74</v>
      </c>
      <c r="T85" s="75" t="s">
        <v>189</v>
      </c>
      <c r="U85" s="75" t="s">
        <v>62</v>
      </c>
      <c r="V85" s="75" t="s">
        <v>248</v>
      </c>
      <c r="W85" s="75" t="s">
        <v>62</v>
      </c>
      <c r="X85" s="75" t="s">
        <v>62</v>
      </c>
      <c r="Y85" s="75" t="s">
        <v>62</v>
      </c>
      <c r="Z85" s="75" t="s">
        <v>62</v>
      </c>
      <c r="AA85" s="75" t="s">
        <v>62</v>
      </c>
      <c r="AB85" s="75" t="s">
        <v>62</v>
      </c>
      <c r="AC85" s="75" t="s">
        <v>62</v>
      </c>
      <c r="AD85" s="75" t="s">
        <v>71</v>
      </c>
      <c r="AE85" s="75" t="s">
        <v>71</v>
      </c>
      <c r="AF85" s="75" t="s">
        <v>71</v>
      </c>
      <c r="AG85" s="75" t="s">
        <v>456</v>
      </c>
      <c r="AH85" s="75" t="s">
        <v>456</v>
      </c>
      <c r="AI85" s="75" t="s">
        <v>456</v>
      </c>
      <c r="AJ85" s="75" t="s">
        <v>77</v>
      </c>
    </row>
    <row r="86" spans="1:36" ht="76.5" x14ac:dyDescent="0.25">
      <c r="A86" s="75" t="s">
        <v>465</v>
      </c>
      <c r="B86" s="75" t="s">
        <v>60</v>
      </c>
      <c r="C86" s="75" t="s">
        <v>241</v>
      </c>
      <c r="D86" s="75" t="s">
        <v>442</v>
      </c>
      <c r="E86" s="75" t="s">
        <v>466</v>
      </c>
      <c r="F86" s="75" t="s">
        <v>467</v>
      </c>
      <c r="G86" s="75" t="s">
        <v>468</v>
      </c>
      <c r="H86" s="75" t="s">
        <v>65</v>
      </c>
      <c r="I86" s="75" t="s">
        <v>66</v>
      </c>
      <c r="J86" s="75" t="s">
        <v>226</v>
      </c>
      <c r="K86" s="75" t="s">
        <v>154</v>
      </c>
      <c r="L86" s="75" t="s">
        <v>69</v>
      </c>
      <c r="M86" s="75" t="s">
        <v>445</v>
      </c>
      <c r="N86" s="75" t="s">
        <v>446</v>
      </c>
      <c r="O86" s="75" t="s">
        <v>447</v>
      </c>
      <c r="P86" s="75" t="s">
        <v>272</v>
      </c>
      <c r="Q86" s="75" t="s">
        <v>72</v>
      </c>
      <c r="R86" s="75" t="s">
        <v>248</v>
      </c>
      <c r="S86" s="75" t="s">
        <v>74</v>
      </c>
      <c r="T86" s="75" t="s">
        <v>189</v>
      </c>
      <c r="U86" s="75" t="s">
        <v>62</v>
      </c>
      <c r="V86" s="75" t="s">
        <v>248</v>
      </c>
      <c r="W86" s="75" t="s">
        <v>62</v>
      </c>
      <c r="X86" s="75" t="s">
        <v>62</v>
      </c>
      <c r="Y86" s="75" t="s">
        <v>62</v>
      </c>
      <c r="Z86" s="75" t="s">
        <v>62</v>
      </c>
      <c r="AA86" s="75" t="s">
        <v>62</v>
      </c>
      <c r="AB86" s="75" t="s">
        <v>62</v>
      </c>
      <c r="AC86" s="75" t="s">
        <v>62</v>
      </c>
      <c r="AD86" s="75" t="s">
        <v>71</v>
      </c>
      <c r="AE86" s="75" t="s">
        <v>71</v>
      </c>
      <c r="AF86" s="75" t="s">
        <v>71</v>
      </c>
      <c r="AG86" s="75" t="s">
        <v>76</v>
      </c>
      <c r="AH86" s="75" t="s">
        <v>76</v>
      </c>
      <c r="AI86" s="75" t="s">
        <v>76</v>
      </c>
      <c r="AJ86" s="75" t="s">
        <v>76</v>
      </c>
    </row>
    <row r="87" spans="1:36" ht="76.5" x14ac:dyDescent="0.25">
      <c r="A87" s="75" t="s">
        <v>469</v>
      </c>
      <c r="B87" s="75" t="s">
        <v>60</v>
      </c>
      <c r="C87" s="75" t="s">
        <v>241</v>
      </c>
      <c r="D87" s="75" t="s">
        <v>442</v>
      </c>
      <c r="E87" s="75" t="s">
        <v>470</v>
      </c>
      <c r="F87" s="75" t="s">
        <v>471</v>
      </c>
      <c r="G87" s="75" t="s">
        <v>472</v>
      </c>
      <c r="H87" s="75" t="s">
        <v>65</v>
      </c>
      <c r="I87" s="75" t="s">
        <v>66</v>
      </c>
      <c r="J87" s="75" t="s">
        <v>226</v>
      </c>
      <c r="K87" s="75" t="s">
        <v>154</v>
      </c>
      <c r="L87" s="75" t="s">
        <v>69</v>
      </c>
      <c r="M87" s="75" t="s">
        <v>445</v>
      </c>
      <c r="N87" s="75" t="s">
        <v>446</v>
      </c>
      <c r="O87" s="75" t="s">
        <v>447</v>
      </c>
      <c r="P87" s="75" t="s">
        <v>272</v>
      </c>
      <c r="Q87" s="75" t="s">
        <v>72</v>
      </c>
      <c r="R87" s="75" t="s">
        <v>248</v>
      </c>
      <c r="S87" s="75" t="s">
        <v>74</v>
      </c>
      <c r="T87" s="75" t="s">
        <v>189</v>
      </c>
      <c r="U87" s="75" t="s">
        <v>62</v>
      </c>
      <c r="V87" s="75" t="s">
        <v>248</v>
      </c>
      <c r="W87" s="75" t="s">
        <v>62</v>
      </c>
      <c r="X87" s="75" t="s">
        <v>62</v>
      </c>
      <c r="Y87" s="75" t="s">
        <v>62</v>
      </c>
      <c r="Z87" s="75" t="s">
        <v>62</v>
      </c>
      <c r="AA87" s="75" t="s">
        <v>62</v>
      </c>
      <c r="AB87" s="75" t="s">
        <v>62</v>
      </c>
      <c r="AC87" s="75" t="s">
        <v>62</v>
      </c>
      <c r="AD87" s="75" t="s">
        <v>71</v>
      </c>
      <c r="AE87" s="75" t="s">
        <v>71</v>
      </c>
      <c r="AF87" s="75" t="s">
        <v>71</v>
      </c>
      <c r="AG87" s="75" t="s">
        <v>456</v>
      </c>
      <c r="AH87" s="75" t="s">
        <v>76</v>
      </c>
      <c r="AI87" s="75" t="s">
        <v>76</v>
      </c>
      <c r="AJ87" s="75" t="s">
        <v>77</v>
      </c>
    </row>
    <row r="88" spans="1:36" ht="76.5" x14ac:dyDescent="0.25">
      <c r="A88" s="75" t="s">
        <v>473</v>
      </c>
      <c r="B88" s="75" t="s">
        <v>60</v>
      </c>
      <c r="C88" s="75" t="s">
        <v>241</v>
      </c>
      <c r="D88" s="75" t="s">
        <v>442</v>
      </c>
      <c r="E88" s="75" t="s">
        <v>474</v>
      </c>
      <c r="F88" s="75" t="s">
        <v>475</v>
      </c>
      <c r="G88" s="75" t="s">
        <v>476</v>
      </c>
      <c r="H88" s="75" t="s">
        <v>65</v>
      </c>
      <c r="I88" s="75" t="s">
        <v>66</v>
      </c>
      <c r="J88" s="75" t="s">
        <v>226</v>
      </c>
      <c r="K88" s="75" t="s">
        <v>154</v>
      </c>
      <c r="L88" s="75" t="s">
        <v>69</v>
      </c>
      <c r="M88" s="75" t="s">
        <v>445</v>
      </c>
      <c r="N88" s="75" t="s">
        <v>446</v>
      </c>
      <c r="O88" s="75" t="s">
        <v>447</v>
      </c>
      <c r="P88" s="75" t="s">
        <v>272</v>
      </c>
      <c r="Q88" s="75" t="s">
        <v>72</v>
      </c>
      <c r="R88" s="75" t="s">
        <v>248</v>
      </c>
      <c r="S88" s="75" t="s">
        <v>74</v>
      </c>
      <c r="T88" s="75" t="s">
        <v>189</v>
      </c>
      <c r="U88" s="75" t="s">
        <v>62</v>
      </c>
      <c r="V88" s="75" t="s">
        <v>248</v>
      </c>
      <c r="W88" s="75" t="s">
        <v>62</v>
      </c>
      <c r="X88" s="75" t="s">
        <v>62</v>
      </c>
      <c r="Y88" s="75" t="s">
        <v>62</v>
      </c>
      <c r="Z88" s="75" t="s">
        <v>62</v>
      </c>
      <c r="AA88" s="75" t="s">
        <v>62</v>
      </c>
      <c r="AB88" s="75" t="s">
        <v>62</v>
      </c>
      <c r="AC88" s="75" t="s">
        <v>62</v>
      </c>
      <c r="AD88" s="75" t="s">
        <v>71</v>
      </c>
      <c r="AE88" s="75" t="s">
        <v>71</v>
      </c>
      <c r="AF88" s="75" t="s">
        <v>71</v>
      </c>
      <c r="AG88" s="75" t="s">
        <v>76</v>
      </c>
      <c r="AH88" s="75" t="s">
        <v>76</v>
      </c>
      <c r="AI88" s="75" t="s">
        <v>76</v>
      </c>
      <c r="AJ88" s="75" t="s">
        <v>76</v>
      </c>
    </row>
    <row r="89" spans="1:36" ht="76.5" x14ac:dyDescent="0.25">
      <c r="A89" s="75" t="s">
        <v>477</v>
      </c>
      <c r="B89" s="75" t="s">
        <v>60</v>
      </c>
      <c r="C89" s="75" t="s">
        <v>241</v>
      </c>
      <c r="D89" s="75" t="s">
        <v>442</v>
      </c>
      <c r="E89" s="75" t="s">
        <v>478</v>
      </c>
      <c r="F89" s="75" t="s">
        <v>479</v>
      </c>
      <c r="G89" s="75" t="s">
        <v>480</v>
      </c>
      <c r="H89" s="75" t="s">
        <v>65</v>
      </c>
      <c r="I89" s="75" t="s">
        <v>66</v>
      </c>
      <c r="J89" s="75" t="s">
        <v>226</v>
      </c>
      <c r="K89" s="75" t="s">
        <v>154</v>
      </c>
      <c r="L89" s="75" t="s">
        <v>69</v>
      </c>
      <c r="M89" s="75" t="s">
        <v>445</v>
      </c>
      <c r="N89" s="75" t="s">
        <v>446</v>
      </c>
      <c r="O89" s="75" t="s">
        <v>447</v>
      </c>
      <c r="P89" s="75" t="s">
        <v>272</v>
      </c>
      <c r="Q89" s="75" t="s">
        <v>72</v>
      </c>
      <c r="R89" s="75" t="s">
        <v>248</v>
      </c>
      <c r="S89" s="75" t="s">
        <v>74</v>
      </c>
      <c r="T89" s="75" t="s">
        <v>189</v>
      </c>
      <c r="U89" s="75" t="s">
        <v>62</v>
      </c>
      <c r="V89" s="75" t="s">
        <v>248</v>
      </c>
      <c r="W89" s="75" t="s">
        <v>62</v>
      </c>
      <c r="X89" s="75" t="s">
        <v>62</v>
      </c>
      <c r="Y89" s="75" t="s">
        <v>62</v>
      </c>
      <c r="Z89" s="75" t="s">
        <v>62</v>
      </c>
      <c r="AA89" s="75" t="s">
        <v>62</v>
      </c>
      <c r="AB89" s="75" t="s">
        <v>62</v>
      </c>
      <c r="AC89" s="75" t="s">
        <v>62</v>
      </c>
      <c r="AD89" s="75" t="s">
        <v>71</v>
      </c>
      <c r="AE89" s="75" t="s">
        <v>71</v>
      </c>
      <c r="AF89" s="75" t="s">
        <v>71</v>
      </c>
      <c r="AG89" s="75" t="s">
        <v>76</v>
      </c>
      <c r="AH89" s="75" t="s">
        <v>76</v>
      </c>
      <c r="AI89" s="75" t="s">
        <v>76</v>
      </c>
      <c r="AJ89" s="75" t="s">
        <v>76</v>
      </c>
    </row>
    <row r="90" spans="1:36" ht="76.5" x14ac:dyDescent="0.25">
      <c r="A90" s="75" t="s">
        <v>481</v>
      </c>
      <c r="B90" s="75" t="s">
        <v>60</v>
      </c>
      <c r="C90" s="75" t="s">
        <v>241</v>
      </c>
      <c r="D90" s="75" t="s">
        <v>442</v>
      </c>
      <c r="E90" s="75" t="s">
        <v>482</v>
      </c>
      <c r="F90" s="75" t="s">
        <v>483</v>
      </c>
      <c r="G90" s="75" t="s">
        <v>484</v>
      </c>
      <c r="H90" s="75" t="s">
        <v>65</v>
      </c>
      <c r="I90" s="75" t="s">
        <v>66</v>
      </c>
      <c r="J90" s="75" t="s">
        <v>226</v>
      </c>
      <c r="K90" s="75" t="s">
        <v>154</v>
      </c>
      <c r="L90" s="75" t="s">
        <v>69</v>
      </c>
      <c r="M90" s="75" t="s">
        <v>445</v>
      </c>
      <c r="N90" s="75" t="s">
        <v>446</v>
      </c>
      <c r="O90" s="75" t="s">
        <v>447</v>
      </c>
      <c r="P90" s="75" t="s">
        <v>272</v>
      </c>
      <c r="Q90" s="75" t="s">
        <v>72</v>
      </c>
      <c r="R90" s="75" t="s">
        <v>248</v>
      </c>
      <c r="S90" s="75" t="s">
        <v>74</v>
      </c>
      <c r="T90" s="75" t="s">
        <v>189</v>
      </c>
      <c r="U90" s="75" t="s">
        <v>62</v>
      </c>
      <c r="V90" s="75" t="s">
        <v>248</v>
      </c>
      <c r="W90" s="75" t="s">
        <v>62</v>
      </c>
      <c r="X90" s="75" t="s">
        <v>62</v>
      </c>
      <c r="Y90" s="75" t="s">
        <v>62</v>
      </c>
      <c r="Z90" s="75" t="s">
        <v>62</v>
      </c>
      <c r="AA90" s="75" t="s">
        <v>62</v>
      </c>
      <c r="AB90" s="75" t="s">
        <v>62</v>
      </c>
      <c r="AC90" s="75" t="s">
        <v>62</v>
      </c>
      <c r="AD90" s="75" t="s">
        <v>71</v>
      </c>
      <c r="AE90" s="75" t="s">
        <v>71</v>
      </c>
      <c r="AF90" s="75" t="s">
        <v>71</v>
      </c>
      <c r="AG90" s="75" t="s">
        <v>76</v>
      </c>
      <c r="AH90" s="75" t="s">
        <v>76</v>
      </c>
      <c r="AI90" s="75" t="s">
        <v>76</v>
      </c>
      <c r="AJ90" s="75" t="s">
        <v>76</v>
      </c>
    </row>
    <row r="91" spans="1:36" ht="76.5" x14ac:dyDescent="0.25">
      <c r="A91" s="75" t="s">
        <v>485</v>
      </c>
      <c r="B91" s="75" t="s">
        <v>60</v>
      </c>
      <c r="C91" s="75" t="s">
        <v>241</v>
      </c>
      <c r="D91" s="75" t="s">
        <v>442</v>
      </c>
      <c r="E91" s="75" t="s">
        <v>486</v>
      </c>
      <c r="F91" s="75" t="s">
        <v>487</v>
      </c>
      <c r="G91" s="75" t="s">
        <v>488</v>
      </c>
      <c r="H91" s="75" t="s">
        <v>65</v>
      </c>
      <c r="I91" s="75" t="s">
        <v>66</v>
      </c>
      <c r="J91" s="75" t="s">
        <v>226</v>
      </c>
      <c r="K91" s="75" t="s">
        <v>154</v>
      </c>
      <c r="L91" s="75" t="s">
        <v>69</v>
      </c>
      <c r="M91" s="75" t="s">
        <v>445</v>
      </c>
      <c r="N91" s="75" t="s">
        <v>446</v>
      </c>
      <c r="O91" s="75" t="s">
        <v>447</v>
      </c>
      <c r="P91" s="75" t="s">
        <v>272</v>
      </c>
      <c r="Q91" s="75" t="s">
        <v>72</v>
      </c>
      <c r="R91" s="75" t="s">
        <v>248</v>
      </c>
      <c r="S91" s="75" t="s">
        <v>74</v>
      </c>
      <c r="T91" s="75" t="s">
        <v>189</v>
      </c>
      <c r="U91" s="75" t="s">
        <v>62</v>
      </c>
      <c r="V91" s="75" t="s">
        <v>248</v>
      </c>
      <c r="W91" s="75" t="s">
        <v>62</v>
      </c>
      <c r="X91" s="75" t="s">
        <v>62</v>
      </c>
      <c r="Y91" s="75" t="s">
        <v>62</v>
      </c>
      <c r="Z91" s="75" t="s">
        <v>62</v>
      </c>
      <c r="AA91" s="75" t="s">
        <v>62</v>
      </c>
      <c r="AB91" s="75" t="s">
        <v>62</v>
      </c>
      <c r="AC91" s="75" t="s">
        <v>62</v>
      </c>
      <c r="AD91" s="75" t="s">
        <v>71</v>
      </c>
      <c r="AE91" s="75" t="s">
        <v>71</v>
      </c>
      <c r="AF91" s="75" t="s">
        <v>71</v>
      </c>
      <c r="AG91" s="75" t="s">
        <v>76</v>
      </c>
      <c r="AH91" s="75" t="s">
        <v>76</v>
      </c>
      <c r="AI91" s="75" t="s">
        <v>76</v>
      </c>
      <c r="AJ91" s="75" t="s">
        <v>76</v>
      </c>
    </row>
    <row r="92" spans="1:36" ht="76.5" x14ac:dyDescent="0.25">
      <c r="A92" s="75" t="s">
        <v>489</v>
      </c>
      <c r="B92" s="75" t="s">
        <v>60</v>
      </c>
      <c r="C92" s="75" t="s">
        <v>241</v>
      </c>
      <c r="D92" s="75" t="s">
        <v>442</v>
      </c>
      <c r="E92" s="75" t="s">
        <v>490</v>
      </c>
      <c r="F92" s="75" t="s">
        <v>491</v>
      </c>
      <c r="G92" s="75" t="s">
        <v>492</v>
      </c>
      <c r="H92" s="75" t="s">
        <v>65</v>
      </c>
      <c r="I92" s="75" t="s">
        <v>66</v>
      </c>
      <c r="J92" s="75" t="s">
        <v>226</v>
      </c>
      <c r="K92" s="75" t="s">
        <v>154</v>
      </c>
      <c r="L92" s="75" t="s">
        <v>69</v>
      </c>
      <c r="M92" s="75" t="s">
        <v>445</v>
      </c>
      <c r="N92" s="75" t="s">
        <v>446</v>
      </c>
      <c r="O92" s="75" t="s">
        <v>447</v>
      </c>
      <c r="P92" s="75" t="s">
        <v>272</v>
      </c>
      <c r="Q92" s="75" t="s">
        <v>72</v>
      </c>
      <c r="R92" s="75" t="s">
        <v>248</v>
      </c>
      <c r="S92" s="75" t="s">
        <v>74</v>
      </c>
      <c r="T92" s="75" t="s">
        <v>189</v>
      </c>
      <c r="U92" s="75" t="s">
        <v>62</v>
      </c>
      <c r="V92" s="75" t="s">
        <v>248</v>
      </c>
      <c r="W92" s="75" t="s">
        <v>62</v>
      </c>
      <c r="X92" s="75" t="s">
        <v>62</v>
      </c>
      <c r="Y92" s="75" t="s">
        <v>62</v>
      </c>
      <c r="Z92" s="75" t="s">
        <v>62</v>
      </c>
      <c r="AA92" s="75" t="s">
        <v>62</v>
      </c>
      <c r="AB92" s="75" t="s">
        <v>62</v>
      </c>
      <c r="AC92" s="75" t="s">
        <v>62</v>
      </c>
      <c r="AD92" s="75" t="s">
        <v>71</v>
      </c>
      <c r="AE92" s="75" t="s">
        <v>71</v>
      </c>
      <c r="AF92" s="75" t="s">
        <v>71</v>
      </c>
      <c r="AG92" s="75" t="s">
        <v>76</v>
      </c>
      <c r="AH92" s="75" t="s">
        <v>76</v>
      </c>
      <c r="AI92" s="75" t="s">
        <v>76</v>
      </c>
      <c r="AJ92" s="75" t="s">
        <v>76</v>
      </c>
    </row>
    <row r="93" spans="1:36" ht="51" x14ac:dyDescent="0.25">
      <c r="A93" s="75" t="s">
        <v>493</v>
      </c>
      <c r="B93" s="75" t="s">
        <v>60</v>
      </c>
      <c r="C93" s="75" t="s">
        <v>241</v>
      </c>
      <c r="D93" s="75" t="s">
        <v>268</v>
      </c>
      <c r="E93" s="75" t="s">
        <v>250</v>
      </c>
      <c r="F93" s="75" t="s">
        <v>494</v>
      </c>
      <c r="G93" s="75" t="s">
        <v>495</v>
      </c>
      <c r="H93" s="75" t="s">
        <v>65</v>
      </c>
      <c r="I93" s="75" t="s">
        <v>66</v>
      </c>
      <c r="J93" s="75" t="s">
        <v>226</v>
      </c>
      <c r="K93" s="75" t="s">
        <v>154</v>
      </c>
      <c r="L93" s="75" t="s">
        <v>69</v>
      </c>
      <c r="M93" s="75" t="s">
        <v>186</v>
      </c>
      <c r="N93" s="75" t="s">
        <v>283</v>
      </c>
      <c r="O93" s="75" t="s">
        <v>496</v>
      </c>
      <c r="P93" s="75" t="s">
        <v>272</v>
      </c>
      <c r="Q93" s="75" t="s">
        <v>72</v>
      </c>
      <c r="R93" s="75" t="s">
        <v>248</v>
      </c>
      <c r="S93" s="75" t="s">
        <v>74</v>
      </c>
      <c r="T93" s="75" t="s">
        <v>189</v>
      </c>
      <c r="U93" s="75" t="s">
        <v>62</v>
      </c>
      <c r="V93" s="75" t="s">
        <v>248</v>
      </c>
      <c r="W93" s="75" t="s">
        <v>62</v>
      </c>
      <c r="X93" s="75" t="s">
        <v>62</v>
      </c>
      <c r="Y93" s="75" t="s">
        <v>62</v>
      </c>
      <c r="Z93" s="75" t="s">
        <v>62</v>
      </c>
      <c r="AA93" s="75" t="s">
        <v>62</v>
      </c>
      <c r="AB93" s="75" t="s">
        <v>62</v>
      </c>
      <c r="AC93" s="75" t="s">
        <v>62</v>
      </c>
      <c r="AD93" s="75" t="s">
        <v>71</v>
      </c>
      <c r="AE93" s="75" t="s">
        <v>71</v>
      </c>
      <c r="AF93" s="75" t="s">
        <v>71</v>
      </c>
      <c r="AG93" s="75" t="s">
        <v>77</v>
      </c>
      <c r="AH93" s="75" t="s">
        <v>77</v>
      </c>
      <c r="AI93" s="75" t="s">
        <v>77</v>
      </c>
      <c r="AJ93" s="75" t="s">
        <v>77</v>
      </c>
    </row>
    <row r="94" spans="1:36" ht="76.5" x14ac:dyDescent="0.25">
      <c r="A94" s="75" t="s">
        <v>497</v>
      </c>
      <c r="B94" s="75" t="s">
        <v>60</v>
      </c>
      <c r="C94" s="75" t="s">
        <v>241</v>
      </c>
      <c r="D94" s="75" t="s">
        <v>442</v>
      </c>
      <c r="E94" s="75" t="s">
        <v>498</v>
      </c>
      <c r="F94" s="75" t="s">
        <v>499</v>
      </c>
      <c r="G94" s="75" t="s">
        <v>500</v>
      </c>
      <c r="H94" s="75" t="s">
        <v>65</v>
      </c>
      <c r="I94" s="75" t="s">
        <v>66</v>
      </c>
      <c r="J94" s="75" t="s">
        <v>226</v>
      </c>
      <c r="K94" s="75" t="s">
        <v>154</v>
      </c>
      <c r="L94" s="75" t="s">
        <v>69</v>
      </c>
      <c r="M94" s="75" t="s">
        <v>445</v>
      </c>
      <c r="N94" s="75" t="s">
        <v>446</v>
      </c>
      <c r="O94" s="75" t="s">
        <v>447</v>
      </c>
      <c r="P94" s="75" t="s">
        <v>272</v>
      </c>
      <c r="Q94" s="75" t="s">
        <v>72</v>
      </c>
      <c r="R94" s="75" t="s">
        <v>248</v>
      </c>
      <c r="S94" s="75" t="s">
        <v>74</v>
      </c>
      <c r="T94" s="75" t="s">
        <v>189</v>
      </c>
      <c r="U94" s="75" t="s">
        <v>62</v>
      </c>
      <c r="V94" s="75" t="s">
        <v>248</v>
      </c>
      <c r="W94" s="75" t="s">
        <v>62</v>
      </c>
      <c r="X94" s="75" t="s">
        <v>62</v>
      </c>
      <c r="Y94" s="75" t="s">
        <v>62</v>
      </c>
      <c r="Z94" s="75" t="s">
        <v>62</v>
      </c>
      <c r="AA94" s="75" t="s">
        <v>62</v>
      </c>
      <c r="AB94" s="75" t="s">
        <v>62</v>
      </c>
      <c r="AC94" s="75" t="s">
        <v>62</v>
      </c>
      <c r="AD94" s="75" t="s">
        <v>71</v>
      </c>
      <c r="AE94" s="75" t="s">
        <v>71</v>
      </c>
      <c r="AF94" s="75" t="s">
        <v>71</v>
      </c>
      <c r="AG94" s="75" t="s">
        <v>76</v>
      </c>
      <c r="AH94" s="75" t="s">
        <v>76</v>
      </c>
      <c r="AI94" s="75" t="s">
        <v>76</v>
      </c>
      <c r="AJ94" s="75" t="s">
        <v>76</v>
      </c>
    </row>
    <row r="95" spans="1:36" ht="38.25" x14ac:dyDescent="0.25">
      <c r="A95" s="75" t="s">
        <v>501</v>
      </c>
      <c r="B95" s="75" t="s">
        <v>60</v>
      </c>
      <c r="C95" s="75" t="s">
        <v>241</v>
      </c>
      <c r="D95" s="75" t="s">
        <v>502</v>
      </c>
      <c r="E95" s="75" t="s">
        <v>62</v>
      </c>
      <c r="F95" s="75" t="s">
        <v>503</v>
      </c>
      <c r="G95" s="75" t="s">
        <v>504</v>
      </c>
      <c r="H95" s="75" t="s">
        <v>65</v>
      </c>
      <c r="I95" s="75" t="s">
        <v>66</v>
      </c>
      <c r="J95" s="75" t="s">
        <v>226</v>
      </c>
      <c r="K95" s="75" t="s">
        <v>154</v>
      </c>
      <c r="L95" s="75" t="s">
        <v>69</v>
      </c>
      <c r="M95" s="75" t="s">
        <v>186</v>
      </c>
      <c r="N95" s="75" t="s">
        <v>253</v>
      </c>
      <c r="O95" s="75" t="s">
        <v>254</v>
      </c>
      <c r="P95" s="75" t="s">
        <v>272</v>
      </c>
      <c r="Q95" s="75" t="s">
        <v>72</v>
      </c>
      <c r="R95" s="75" t="s">
        <v>248</v>
      </c>
      <c r="S95" s="75" t="s">
        <v>74</v>
      </c>
      <c r="T95" s="75" t="s">
        <v>189</v>
      </c>
      <c r="U95" s="75" t="s">
        <v>62</v>
      </c>
      <c r="V95" s="75" t="s">
        <v>248</v>
      </c>
      <c r="W95" s="75" t="s">
        <v>62</v>
      </c>
      <c r="X95" s="75" t="s">
        <v>62</v>
      </c>
      <c r="Y95" s="75" t="s">
        <v>62</v>
      </c>
      <c r="Z95" s="75" t="s">
        <v>62</v>
      </c>
      <c r="AA95" s="75" t="s">
        <v>62</v>
      </c>
      <c r="AB95" s="75" t="s">
        <v>62</v>
      </c>
      <c r="AC95" s="75" t="s">
        <v>62</v>
      </c>
      <c r="AD95" s="75" t="s">
        <v>71</v>
      </c>
      <c r="AE95" s="75" t="s">
        <v>71</v>
      </c>
      <c r="AF95" s="75" t="s">
        <v>71</v>
      </c>
      <c r="AG95" s="75" t="s">
        <v>76</v>
      </c>
      <c r="AH95" s="75" t="s">
        <v>76</v>
      </c>
      <c r="AI95" s="75" t="s">
        <v>76</v>
      </c>
      <c r="AJ95" s="75" t="s">
        <v>76</v>
      </c>
    </row>
    <row r="96" spans="1:36" ht="51" x14ac:dyDescent="0.25">
      <c r="A96" s="75" t="s">
        <v>505</v>
      </c>
      <c r="B96" s="75" t="s">
        <v>60</v>
      </c>
      <c r="C96" s="75" t="s">
        <v>241</v>
      </c>
      <c r="D96" s="75" t="s">
        <v>442</v>
      </c>
      <c r="E96" s="75" t="s">
        <v>62</v>
      </c>
      <c r="F96" s="75" t="s">
        <v>506</v>
      </c>
      <c r="G96" s="75" t="s">
        <v>507</v>
      </c>
      <c r="H96" s="75" t="s">
        <v>65</v>
      </c>
      <c r="I96" s="75" t="s">
        <v>66</v>
      </c>
      <c r="J96" s="75" t="s">
        <v>226</v>
      </c>
      <c r="K96" s="75" t="s">
        <v>154</v>
      </c>
      <c r="L96" s="75" t="s">
        <v>244</v>
      </c>
      <c r="M96" s="75" t="s">
        <v>186</v>
      </c>
      <c r="N96" s="75" t="s">
        <v>253</v>
      </c>
      <c r="O96" s="75" t="s">
        <v>254</v>
      </c>
      <c r="P96" s="75" t="s">
        <v>272</v>
      </c>
      <c r="Q96" s="75" t="s">
        <v>72</v>
      </c>
      <c r="R96" s="75" t="s">
        <v>248</v>
      </c>
      <c r="S96" s="75" t="s">
        <v>74</v>
      </c>
      <c r="T96" s="75" t="s">
        <v>189</v>
      </c>
      <c r="U96" s="75" t="s">
        <v>62</v>
      </c>
      <c r="V96" s="75" t="s">
        <v>248</v>
      </c>
      <c r="W96" s="75" t="s">
        <v>62</v>
      </c>
      <c r="X96" s="75" t="s">
        <v>62</v>
      </c>
      <c r="Y96" s="75" t="s">
        <v>62</v>
      </c>
      <c r="Z96" s="75" t="s">
        <v>62</v>
      </c>
      <c r="AA96" s="75" t="s">
        <v>62</v>
      </c>
      <c r="AB96" s="75" t="s">
        <v>62</v>
      </c>
      <c r="AC96" s="75" t="s">
        <v>62</v>
      </c>
      <c r="AD96" s="75" t="s">
        <v>71</v>
      </c>
      <c r="AE96" s="75" t="s">
        <v>71</v>
      </c>
      <c r="AF96" s="75" t="s">
        <v>71</v>
      </c>
      <c r="AG96" s="75" t="s">
        <v>76</v>
      </c>
      <c r="AH96" s="75" t="s">
        <v>76</v>
      </c>
      <c r="AI96" s="75" t="s">
        <v>76</v>
      </c>
      <c r="AJ96" s="75" t="s">
        <v>76</v>
      </c>
    </row>
    <row r="97" spans="1:36" ht="51" x14ac:dyDescent="0.25">
      <c r="A97" s="75" t="s">
        <v>508</v>
      </c>
      <c r="B97" s="75" t="s">
        <v>60</v>
      </c>
      <c r="C97" s="75" t="s">
        <v>241</v>
      </c>
      <c r="D97" s="75" t="s">
        <v>502</v>
      </c>
      <c r="E97" s="75" t="s">
        <v>509</v>
      </c>
      <c r="F97" s="75" t="s">
        <v>510</v>
      </c>
      <c r="G97" s="75" t="s">
        <v>511</v>
      </c>
      <c r="H97" s="75" t="s">
        <v>65</v>
      </c>
      <c r="I97" s="75" t="s">
        <v>66</v>
      </c>
      <c r="J97" s="75" t="s">
        <v>226</v>
      </c>
      <c r="K97" s="75" t="s">
        <v>154</v>
      </c>
      <c r="L97" s="75" t="s">
        <v>69</v>
      </c>
      <c r="M97" s="75" t="s">
        <v>445</v>
      </c>
      <c r="N97" s="75" t="s">
        <v>512</v>
      </c>
      <c r="O97" s="75" t="s">
        <v>513</v>
      </c>
      <c r="P97" s="75" t="s">
        <v>272</v>
      </c>
      <c r="Q97" s="75" t="s">
        <v>72</v>
      </c>
      <c r="R97" s="75" t="s">
        <v>248</v>
      </c>
      <c r="S97" s="75" t="s">
        <v>74</v>
      </c>
      <c r="T97" s="75" t="s">
        <v>189</v>
      </c>
      <c r="U97" s="75" t="s">
        <v>62</v>
      </c>
      <c r="V97" s="75" t="s">
        <v>248</v>
      </c>
      <c r="W97" s="75" t="s">
        <v>62</v>
      </c>
      <c r="X97" s="75" t="s">
        <v>62</v>
      </c>
      <c r="Y97" s="75" t="s">
        <v>62</v>
      </c>
      <c r="Z97" s="75" t="s">
        <v>62</v>
      </c>
      <c r="AA97" s="75" t="s">
        <v>62</v>
      </c>
      <c r="AB97" s="75" t="s">
        <v>62</v>
      </c>
      <c r="AC97" s="75" t="s">
        <v>62</v>
      </c>
      <c r="AD97" s="75" t="s">
        <v>71</v>
      </c>
      <c r="AE97" s="75" t="s">
        <v>71</v>
      </c>
      <c r="AF97" s="75" t="s">
        <v>71</v>
      </c>
      <c r="AG97" s="75" t="s">
        <v>76</v>
      </c>
      <c r="AH97" s="75" t="s">
        <v>76</v>
      </c>
      <c r="AI97" s="75" t="s">
        <v>76</v>
      </c>
      <c r="AJ97" s="75" t="s">
        <v>76</v>
      </c>
    </row>
    <row r="98" spans="1:36" ht="89.25" x14ac:dyDescent="0.25">
      <c r="A98" s="75" t="s">
        <v>514</v>
      </c>
      <c r="B98" s="75" t="s">
        <v>515</v>
      </c>
      <c r="C98" s="75" t="s">
        <v>516</v>
      </c>
      <c r="D98" s="75" t="s">
        <v>517</v>
      </c>
      <c r="E98" s="75" t="s">
        <v>62</v>
      </c>
      <c r="F98" s="75" t="s">
        <v>518</v>
      </c>
      <c r="G98" s="75" t="s">
        <v>519</v>
      </c>
      <c r="H98" s="75" t="s">
        <v>65</v>
      </c>
      <c r="I98" s="75" t="s">
        <v>66</v>
      </c>
      <c r="J98" s="75" t="s">
        <v>218</v>
      </c>
      <c r="K98" s="75" t="s">
        <v>408</v>
      </c>
      <c r="L98" s="75" t="s">
        <v>69</v>
      </c>
      <c r="M98" s="75" t="s">
        <v>520</v>
      </c>
      <c r="N98" s="75" t="s">
        <v>521</v>
      </c>
      <c r="O98" s="75" t="s">
        <v>522</v>
      </c>
      <c r="P98" s="75" t="s">
        <v>71</v>
      </c>
      <c r="Q98" s="75" t="s">
        <v>72</v>
      </c>
      <c r="R98" s="75" t="s">
        <v>523</v>
      </c>
      <c r="S98" s="75" t="s">
        <v>524</v>
      </c>
      <c r="T98" s="75" t="s">
        <v>75</v>
      </c>
      <c r="U98" s="75" t="s">
        <v>525</v>
      </c>
      <c r="V98" s="75" t="s">
        <v>523</v>
      </c>
      <c r="W98" s="75" t="s">
        <v>62</v>
      </c>
      <c r="X98" s="75" t="s">
        <v>62</v>
      </c>
      <c r="Y98" s="75" t="s">
        <v>62</v>
      </c>
      <c r="Z98" s="75" t="s">
        <v>62</v>
      </c>
      <c r="AA98" s="75" t="s">
        <v>62</v>
      </c>
      <c r="AB98" s="75" t="s">
        <v>62</v>
      </c>
      <c r="AC98" s="75" t="s">
        <v>62</v>
      </c>
      <c r="AD98" s="75" t="s">
        <v>71</v>
      </c>
      <c r="AE98" s="75" t="s">
        <v>71</v>
      </c>
      <c r="AF98" s="75" t="s">
        <v>71</v>
      </c>
      <c r="AG98" s="75" t="s">
        <v>76</v>
      </c>
      <c r="AH98" s="75" t="s">
        <v>99</v>
      </c>
      <c r="AI98" s="75" t="s">
        <v>99</v>
      </c>
      <c r="AJ98" s="75" t="s">
        <v>99</v>
      </c>
    </row>
    <row r="99" spans="1:36" ht="38.25" x14ac:dyDescent="0.25">
      <c r="A99" s="75" t="s">
        <v>526</v>
      </c>
      <c r="B99" s="75" t="s">
        <v>515</v>
      </c>
      <c r="C99" s="75" t="s">
        <v>516</v>
      </c>
      <c r="D99" s="75" t="s">
        <v>517</v>
      </c>
      <c r="E99" s="75" t="s">
        <v>527</v>
      </c>
      <c r="F99" s="75" t="s">
        <v>528</v>
      </c>
      <c r="G99" s="75" t="s">
        <v>529</v>
      </c>
      <c r="H99" s="75" t="s">
        <v>65</v>
      </c>
      <c r="I99" s="75" t="s">
        <v>66</v>
      </c>
      <c r="J99" s="75" t="s">
        <v>87</v>
      </c>
      <c r="K99" s="75" t="s">
        <v>530</v>
      </c>
      <c r="L99" s="75" t="s">
        <v>69</v>
      </c>
      <c r="M99" s="75" t="s">
        <v>219</v>
      </c>
      <c r="N99" s="75" t="s">
        <v>219</v>
      </c>
      <c r="O99" s="75" t="s">
        <v>219</v>
      </c>
      <c r="P99" s="75" t="s">
        <v>171</v>
      </c>
      <c r="Q99" s="75" t="s">
        <v>72</v>
      </c>
      <c r="R99" s="75" t="s">
        <v>523</v>
      </c>
      <c r="S99" s="75" t="s">
        <v>74</v>
      </c>
      <c r="T99" s="75" t="s">
        <v>92</v>
      </c>
      <c r="U99" s="75" t="s">
        <v>531</v>
      </c>
      <c r="V99" s="75" t="s">
        <v>523</v>
      </c>
      <c r="W99" s="75" t="s">
        <v>62</v>
      </c>
      <c r="X99" s="75" t="s">
        <v>62</v>
      </c>
      <c r="Y99" s="75" t="s">
        <v>62</v>
      </c>
      <c r="Z99" s="75" t="s">
        <v>62</v>
      </c>
      <c r="AA99" s="75" t="s">
        <v>62</v>
      </c>
      <c r="AB99" s="75" t="s">
        <v>62</v>
      </c>
      <c r="AC99" s="75" t="s">
        <v>62</v>
      </c>
      <c r="AD99" s="75" t="s">
        <v>71</v>
      </c>
      <c r="AE99" s="75" t="s">
        <v>71</v>
      </c>
      <c r="AF99" s="75" t="s">
        <v>71</v>
      </c>
      <c r="AG99" s="75" t="s">
        <v>77</v>
      </c>
      <c r="AH99" s="75" t="s">
        <v>77</v>
      </c>
      <c r="AI99" s="75" t="s">
        <v>77</v>
      </c>
      <c r="AJ99" s="75" t="s">
        <v>77</v>
      </c>
    </row>
    <row r="100" spans="1:36" ht="51" x14ac:dyDescent="0.25">
      <c r="A100" s="75" t="s">
        <v>532</v>
      </c>
      <c r="B100" s="75" t="s">
        <v>515</v>
      </c>
      <c r="C100" s="75" t="s">
        <v>516</v>
      </c>
      <c r="D100" s="75" t="s">
        <v>517</v>
      </c>
      <c r="E100" s="75" t="s">
        <v>533</v>
      </c>
      <c r="F100" s="75" t="s">
        <v>534</v>
      </c>
      <c r="G100" s="75" t="s">
        <v>535</v>
      </c>
      <c r="H100" s="75" t="s">
        <v>65</v>
      </c>
      <c r="I100" s="75" t="s">
        <v>66</v>
      </c>
      <c r="J100" s="75" t="s">
        <v>87</v>
      </c>
      <c r="K100" s="75" t="s">
        <v>530</v>
      </c>
      <c r="L100" s="75" t="s">
        <v>69</v>
      </c>
      <c r="M100" s="75" t="s">
        <v>219</v>
      </c>
      <c r="N100" s="75" t="s">
        <v>219</v>
      </c>
      <c r="O100" s="75" t="s">
        <v>219</v>
      </c>
      <c r="P100" s="75" t="s">
        <v>171</v>
      </c>
      <c r="Q100" s="75" t="s">
        <v>72</v>
      </c>
      <c r="R100" s="75" t="s">
        <v>523</v>
      </c>
      <c r="S100" s="75" t="s">
        <v>74</v>
      </c>
      <c r="T100" s="75" t="s">
        <v>75</v>
      </c>
      <c r="U100" s="75" t="s">
        <v>62</v>
      </c>
      <c r="V100" s="75" t="s">
        <v>523</v>
      </c>
      <c r="W100" s="75" t="s">
        <v>62</v>
      </c>
      <c r="X100" s="75" t="s">
        <v>62</v>
      </c>
      <c r="Y100" s="75" t="s">
        <v>62</v>
      </c>
      <c r="Z100" s="75" t="s">
        <v>62</v>
      </c>
      <c r="AA100" s="75" t="s">
        <v>62</v>
      </c>
      <c r="AB100" s="75" t="s">
        <v>62</v>
      </c>
      <c r="AC100" s="75" t="s">
        <v>62</v>
      </c>
      <c r="AD100" s="75" t="s">
        <v>71</v>
      </c>
      <c r="AE100" s="75" t="s">
        <v>71</v>
      </c>
      <c r="AF100" s="75" t="s">
        <v>71</v>
      </c>
      <c r="AG100" s="75" t="s">
        <v>76</v>
      </c>
      <c r="AH100" s="75" t="s">
        <v>76</v>
      </c>
      <c r="AI100" s="75" t="s">
        <v>76</v>
      </c>
      <c r="AJ100" s="75" t="s">
        <v>76</v>
      </c>
    </row>
    <row r="101" spans="1:36" ht="38.25" x14ac:dyDescent="0.25">
      <c r="A101" s="75" t="s">
        <v>536</v>
      </c>
      <c r="B101" s="75" t="s">
        <v>515</v>
      </c>
      <c r="C101" s="75" t="s">
        <v>516</v>
      </c>
      <c r="D101" s="75" t="s">
        <v>517</v>
      </c>
      <c r="E101" s="75" t="s">
        <v>537</v>
      </c>
      <c r="F101" s="75" t="s">
        <v>538</v>
      </c>
      <c r="G101" s="75" t="s">
        <v>539</v>
      </c>
      <c r="H101" s="75" t="s">
        <v>65</v>
      </c>
      <c r="I101" s="75" t="s">
        <v>66</v>
      </c>
      <c r="J101" s="75" t="s">
        <v>87</v>
      </c>
      <c r="K101" s="75" t="s">
        <v>88</v>
      </c>
      <c r="L101" s="75" t="s">
        <v>69</v>
      </c>
      <c r="M101" s="75" t="s">
        <v>219</v>
      </c>
      <c r="N101" s="75" t="s">
        <v>219</v>
      </c>
      <c r="O101" s="75" t="s">
        <v>219</v>
      </c>
      <c r="P101" s="75" t="s">
        <v>171</v>
      </c>
      <c r="Q101" s="75" t="s">
        <v>72</v>
      </c>
      <c r="R101" s="75" t="s">
        <v>523</v>
      </c>
      <c r="S101" s="75" t="s">
        <v>74</v>
      </c>
      <c r="T101" s="75" t="s">
        <v>92</v>
      </c>
      <c r="U101" s="75" t="s">
        <v>531</v>
      </c>
      <c r="V101" s="75" t="s">
        <v>523</v>
      </c>
      <c r="W101" s="75" t="s">
        <v>62</v>
      </c>
      <c r="X101" s="75" t="s">
        <v>62</v>
      </c>
      <c r="Y101" s="75" t="s">
        <v>62</v>
      </c>
      <c r="Z101" s="75" t="s">
        <v>62</v>
      </c>
      <c r="AA101" s="75" t="s">
        <v>62</v>
      </c>
      <c r="AB101" s="75" t="s">
        <v>62</v>
      </c>
      <c r="AC101" s="75" t="s">
        <v>62</v>
      </c>
      <c r="AD101" s="75" t="s">
        <v>71</v>
      </c>
      <c r="AE101" s="75" t="s">
        <v>71</v>
      </c>
      <c r="AF101" s="75" t="s">
        <v>71</v>
      </c>
      <c r="AG101" s="75" t="s">
        <v>76</v>
      </c>
      <c r="AH101" s="75" t="s">
        <v>99</v>
      </c>
      <c r="AI101" s="75" t="s">
        <v>99</v>
      </c>
      <c r="AJ101" s="75" t="s">
        <v>99</v>
      </c>
    </row>
    <row r="102" spans="1:36" ht="63.75" x14ac:dyDescent="0.25">
      <c r="A102" s="75" t="s">
        <v>540</v>
      </c>
      <c r="B102" s="75" t="s">
        <v>515</v>
      </c>
      <c r="C102" s="75" t="s">
        <v>516</v>
      </c>
      <c r="D102" s="75" t="s">
        <v>517</v>
      </c>
      <c r="E102" s="75" t="s">
        <v>541</v>
      </c>
      <c r="F102" s="75" t="s">
        <v>542</v>
      </c>
      <c r="G102" s="75" t="s">
        <v>543</v>
      </c>
      <c r="H102" s="75" t="s">
        <v>65</v>
      </c>
      <c r="I102" s="75" t="s">
        <v>66</v>
      </c>
      <c r="J102" s="75" t="s">
        <v>185</v>
      </c>
      <c r="K102" s="75" t="s">
        <v>154</v>
      </c>
      <c r="L102" s="75" t="s">
        <v>69</v>
      </c>
      <c r="M102" s="75" t="s">
        <v>219</v>
      </c>
      <c r="N102" s="75" t="s">
        <v>219</v>
      </c>
      <c r="O102" s="75" t="s">
        <v>219</v>
      </c>
      <c r="P102" s="75" t="s">
        <v>171</v>
      </c>
      <c r="Q102" s="75" t="s">
        <v>72</v>
      </c>
      <c r="R102" s="75" t="s">
        <v>523</v>
      </c>
      <c r="S102" s="75" t="s">
        <v>74</v>
      </c>
      <c r="T102" s="75" t="s">
        <v>92</v>
      </c>
      <c r="U102" s="75" t="s">
        <v>544</v>
      </c>
      <c r="V102" s="75" t="s">
        <v>523</v>
      </c>
      <c r="W102" s="75" t="s">
        <v>62</v>
      </c>
      <c r="X102" s="75" t="s">
        <v>62</v>
      </c>
      <c r="Y102" s="75" t="s">
        <v>62</v>
      </c>
      <c r="Z102" s="75" t="s">
        <v>62</v>
      </c>
      <c r="AA102" s="75" t="s">
        <v>62</v>
      </c>
      <c r="AB102" s="75" t="s">
        <v>62</v>
      </c>
      <c r="AC102" s="75" t="s">
        <v>62</v>
      </c>
      <c r="AD102" s="75" t="s">
        <v>71</v>
      </c>
      <c r="AE102" s="75" t="s">
        <v>71</v>
      </c>
      <c r="AF102" s="75" t="s">
        <v>71</v>
      </c>
      <c r="AG102" s="75" t="s">
        <v>76</v>
      </c>
      <c r="AH102" s="75" t="s">
        <v>76</v>
      </c>
      <c r="AI102" s="75" t="s">
        <v>76</v>
      </c>
      <c r="AJ102" s="75" t="s">
        <v>76</v>
      </c>
    </row>
    <row r="103" spans="1:36" ht="76.5" x14ac:dyDescent="0.25">
      <c r="A103" s="75" t="s">
        <v>545</v>
      </c>
      <c r="B103" s="75" t="s">
        <v>515</v>
      </c>
      <c r="C103" s="75" t="s">
        <v>516</v>
      </c>
      <c r="D103" s="75" t="s">
        <v>62</v>
      </c>
      <c r="E103" s="75" t="s">
        <v>62</v>
      </c>
      <c r="F103" s="75" t="s">
        <v>546</v>
      </c>
      <c r="G103" s="75" t="s">
        <v>547</v>
      </c>
      <c r="H103" s="75" t="s">
        <v>65</v>
      </c>
      <c r="I103" s="75" t="s">
        <v>66</v>
      </c>
      <c r="J103" s="75" t="s">
        <v>185</v>
      </c>
      <c r="K103" s="75" t="s">
        <v>88</v>
      </c>
      <c r="L103" s="75" t="s">
        <v>69</v>
      </c>
      <c r="M103" s="75" t="s">
        <v>219</v>
      </c>
      <c r="N103" s="75" t="s">
        <v>219</v>
      </c>
      <c r="O103" s="75" t="s">
        <v>219</v>
      </c>
      <c r="P103" s="75" t="s">
        <v>71</v>
      </c>
      <c r="Q103" s="75" t="s">
        <v>72</v>
      </c>
      <c r="R103" s="75" t="s">
        <v>523</v>
      </c>
      <c r="S103" s="75" t="s">
        <v>74</v>
      </c>
      <c r="T103" s="75" t="s">
        <v>92</v>
      </c>
      <c r="U103" s="75" t="s">
        <v>544</v>
      </c>
      <c r="V103" s="75" t="s">
        <v>523</v>
      </c>
      <c r="W103" s="75" t="s">
        <v>62</v>
      </c>
      <c r="X103" s="75" t="s">
        <v>62</v>
      </c>
      <c r="Y103" s="75" t="s">
        <v>62</v>
      </c>
      <c r="Z103" s="75" t="s">
        <v>62</v>
      </c>
      <c r="AA103" s="75" t="s">
        <v>62</v>
      </c>
      <c r="AB103" s="75" t="s">
        <v>62</v>
      </c>
      <c r="AC103" s="75" t="s">
        <v>62</v>
      </c>
      <c r="AD103" s="75" t="s">
        <v>71</v>
      </c>
      <c r="AE103" s="75" t="s">
        <v>71</v>
      </c>
      <c r="AF103" s="75" t="s">
        <v>71</v>
      </c>
      <c r="AG103" s="75" t="s">
        <v>76</v>
      </c>
      <c r="AH103" s="75" t="s">
        <v>99</v>
      </c>
      <c r="AI103" s="75" t="s">
        <v>99</v>
      </c>
      <c r="AJ103" s="75" t="s">
        <v>99</v>
      </c>
    </row>
    <row r="104" spans="1:36" ht="63.75" x14ac:dyDescent="0.25">
      <c r="A104" s="75" t="s">
        <v>548</v>
      </c>
      <c r="B104" s="75" t="s">
        <v>515</v>
      </c>
      <c r="C104" s="75" t="s">
        <v>516</v>
      </c>
      <c r="D104" s="75" t="s">
        <v>517</v>
      </c>
      <c r="E104" s="75" t="s">
        <v>549</v>
      </c>
      <c r="F104" s="75" t="s">
        <v>550</v>
      </c>
      <c r="G104" s="75" t="s">
        <v>551</v>
      </c>
      <c r="H104" s="75" t="s">
        <v>65</v>
      </c>
      <c r="I104" s="75" t="s">
        <v>66</v>
      </c>
      <c r="J104" s="75" t="s">
        <v>87</v>
      </c>
      <c r="K104" s="75" t="s">
        <v>233</v>
      </c>
      <c r="L104" s="75" t="s">
        <v>244</v>
      </c>
      <c r="M104" s="75" t="s">
        <v>219</v>
      </c>
      <c r="N104" s="75" t="s">
        <v>219</v>
      </c>
      <c r="O104" s="75" t="s">
        <v>219</v>
      </c>
      <c r="P104" s="75" t="s">
        <v>89</v>
      </c>
      <c r="Q104" s="75" t="s">
        <v>158</v>
      </c>
      <c r="R104" s="75" t="s">
        <v>523</v>
      </c>
      <c r="S104" s="75" t="s">
        <v>74</v>
      </c>
      <c r="T104" s="75" t="s">
        <v>75</v>
      </c>
      <c r="U104" s="75" t="s">
        <v>62</v>
      </c>
      <c r="V104" s="75" t="s">
        <v>523</v>
      </c>
      <c r="W104" s="200">
        <v>44621</v>
      </c>
      <c r="X104" s="75" t="s">
        <v>160</v>
      </c>
      <c r="Y104" s="75" t="s">
        <v>552</v>
      </c>
      <c r="Z104" s="75" t="s">
        <v>553</v>
      </c>
      <c r="AA104" s="75" t="s">
        <v>97</v>
      </c>
      <c r="AB104" s="200">
        <v>44564</v>
      </c>
      <c r="AC104" s="75" t="s">
        <v>285</v>
      </c>
      <c r="AD104" s="75" t="s">
        <v>71</v>
      </c>
      <c r="AE104" s="75" t="s">
        <v>71</v>
      </c>
      <c r="AF104" s="75" t="s">
        <v>71</v>
      </c>
      <c r="AG104" s="75" t="s">
        <v>99</v>
      </c>
      <c r="AH104" s="75" t="s">
        <v>99</v>
      </c>
      <c r="AI104" s="75" t="s">
        <v>99</v>
      </c>
      <c r="AJ104" s="75" t="s">
        <v>99</v>
      </c>
    </row>
    <row r="105" spans="1:36" ht="63.75" x14ac:dyDescent="0.25">
      <c r="A105" s="75" t="s">
        <v>554</v>
      </c>
      <c r="B105" s="75" t="s">
        <v>515</v>
      </c>
      <c r="C105" s="75" t="s">
        <v>516</v>
      </c>
      <c r="D105" s="75" t="s">
        <v>517</v>
      </c>
      <c r="E105" s="75" t="s">
        <v>555</v>
      </c>
      <c r="F105" s="75" t="s">
        <v>556</v>
      </c>
      <c r="G105" s="75" t="s">
        <v>557</v>
      </c>
      <c r="H105" s="75" t="s">
        <v>65</v>
      </c>
      <c r="I105" s="75" t="s">
        <v>66</v>
      </c>
      <c r="J105" s="75" t="s">
        <v>87</v>
      </c>
      <c r="K105" s="75" t="s">
        <v>154</v>
      </c>
      <c r="L105" s="75" t="s">
        <v>69</v>
      </c>
      <c r="M105" s="75" t="s">
        <v>219</v>
      </c>
      <c r="N105" s="75" t="s">
        <v>219</v>
      </c>
      <c r="O105" s="75" t="s">
        <v>219</v>
      </c>
      <c r="P105" s="75" t="s">
        <v>71</v>
      </c>
      <c r="Q105" s="75" t="s">
        <v>72</v>
      </c>
      <c r="R105" s="75" t="s">
        <v>523</v>
      </c>
      <c r="S105" s="75" t="s">
        <v>524</v>
      </c>
      <c r="T105" s="75" t="s">
        <v>75</v>
      </c>
      <c r="U105" s="75" t="s">
        <v>558</v>
      </c>
      <c r="V105" s="75" t="s">
        <v>523</v>
      </c>
      <c r="W105" s="75" t="s">
        <v>62</v>
      </c>
      <c r="X105" s="75" t="s">
        <v>62</v>
      </c>
      <c r="Y105" s="75" t="s">
        <v>62</v>
      </c>
      <c r="Z105" s="75" t="s">
        <v>62</v>
      </c>
      <c r="AA105" s="75" t="s">
        <v>62</v>
      </c>
      <c r="AB105" s="75" t="s">
        <v>62</v>
      </c>
      <c r="AC105" s="75" t="s">
        <v>62</v>
      </c>
      <c r="AD105" s="75" t="s">
        <v>71</v>
      </c>
      <c r="AE105" s="75" t="s">
        <v>71</v>
      </c>
      <c r="AF105" s="75" t="s">
        <v>71</v>
      </c>
      <c r="AG105" s="75" t="s">
        <v>76</v>
      </c>
      <c r="AH105" s="75" t="s">
        <v>99</v>
      </c>
      <c r="AI105" s="75" t="s">
        <v>99</v>
      </c>
      <c r="AJ105" s="75" t="s">
        <v>99</v>
      </c>
    </row>
    <row r="106" spans="1:36" ht="51" x14ac:dyDescent="0.25">
      <c r="A106" s="75" t="s">
        <v>559</v>
      </c>
      <c r="B106" s="75" t="s">
        <v>560</v>
      </c>
      <c r="C106" s="75" t="s">
        <v>516</v>
      </c>
      <c r="D106" s="75" t="s">
        <v>62</v>
      </c>
      <c r="E106" s="75" t="s">
        <v>62</v>
      </c>
      <c r="F106" s="75" t="s">
        <v>561</v>
      </c>
      <c r="G106" s="75" t="s">
        <v>562</v>
      </c>
      <c r="H106" s="75" t="s">
        <v>65</v>
      </c>
      <c r="I106" s="75" t="s">
        <v>66</v>
      </c>
      <c r="J106" s="75" t="s">
        <v>218</v>
      </c>
      <c r="K106" s="75" t="s">
        <v>408</v>
      </c>
      <c r="L106" s="75" t="s">
        <v>563</v>
      </c>
      <c r="M106" s="75" t="s">
        <v>564</v>
      </c>
      <c r="N106" s="75" t="s">
        <v>219</v>
      </c>
      <c r="O106" s="75" t="s">
        <v>562</v>
      </c>
      <c r="P106" s="75" t="s">
        <v>71</v>
      </c>
      <c r="Q106" s="75" t="s">
        <v>72</v>
      </c>
      <c r="R106" s="75" t="s">
        <v>523</v>
      </c>
      <c r="S106" s="75" t="s">
        <v>74</v>
      </c>
      <c r="T106" s="75" t="s">
        <v>189</v>
      </c>
      <c r="U106" s="75" t="s">
        <v>62</v>
      </c>
      <c r="V106" s="75" t="s">
        <v>523</v>
      </c>
      <c r="W106" s="75" t="s">
        <v>62</v>
      </c>
      <c r="X106" s="75" t="s">
        <v>62</v>
      </c>
      <c r="Y106" s="75" t="s">
        <v>62</v>
      </c>
      <c r="Z106" s="75" t="s">
        <v>62</v>
      </c>
      <c r="AA106" s="75" t="s">
        <v>62</v>
      </c>
      <c r="AB106" s="75" t="s">
        <v>62</v>
      </c>
      <c r="AC106" s="75" t="s">
        <v>62</v>
      </c>
      <c r="AD106" s="75" t="s">
        <v>71</v>
      </c>
      <c r="AE106" s="75" t="s">
        <v>71</v>
      </c>
      <c r="AF106" s="75" t="s">
        <v>71</v>
      </c>
      <c r="AG106" s="75" t="s">
        <v>99</v>
      </c>
      <c r="AH106" s="75" t="s">
        <v>99</v>
      </c>
      <c r="AI106" s="75" t="s">
        <v>99</v>
      </c>
      <c r="AJ106" s="75" t="s">
        <v>99</v>
      </c>
    </row>
    <row r="107" spans="1:36" ht="63.75" x14ac:dyDescent="0.25">
      <c r="A107" s="75" t="s">
        <v>565</v>
      </c>
      <c r="B107" s="75" t="s">
        <v>515</v>
      </c>
      <c r="C107" s="75" t="s">
        <v>516</v>
      </c>
      <c r="D107" s="75" t="s">
        <v>62</v>
      </c>
      <c r="E107" s="75" t="s">
        <v>62</v>
      </c>
      <c r="F107" s="75" t="s">
        <v>566</v>
      </c>
      <c r="G107" s="75" t="s">
        <v>567</v>
      </c>
      <c r="H107" s="75" t="s">
        <v>65</v>
      </c>
      <c r="I107" s="75" t="s">
        <v>66</v>
      </c>
      <c r="J107" s="75" t="s">
        <v>185</v>
      </c>
      <c r="K107" s="75" t="s">
        <v>68</v>
      </c>
      <c r="L107" s="75" t="s">
        <v>69</v>
      </c>
      <c r="M107" s="75" t="s">
        <v>568</v>
      </c>
      <c r="N107" s="75" t="s">
        <v>569</v>
      </c>
      <c r="O107" s="75" t="s">
        <v>570</v>
      </c>
      <c r="P107" s="75" t="s">
        <v>171</v>
      </c>
      <c r="Q107" s="75" t="s">
        <v>72</v>
      </c>
      <c r="R107" s="75" t="s">
        <v>523</v>
      </c>
      <c r="S107" s="75" t="s">
        <v>74</v>
      </c>
      <c r="T107" s="75" t="s">
        <v>571</v>
      </c>
      <c r="U107" s="75" t="s">
        <v>572</v>
      </c>
      <c r="V107" s="75" t="s">
        <v>523</v>
      </c>
      <c r="W107" s="75" t="s">
        <v>62</v>
      </c>
      <c r="X107" s="75" t="s">
        <v>62</v>
      </c>
      <c r="Y107" s="75" t="s">
        <v>62</v>
      </c>
      <c r="Z107" s="75" t="s">
        <v>62</v>
      </c>
      <c r="AA107" s="75" t="s">
        <v>62</v>
      </c>
      <c r="AB107" s="75" t="s">
        <v>62</v>
      </c>
      <c r="AC107" s="75" t="s">
        <v>62</v>
      </c>
      <c r="AD107" s="75" t="s">
        <v>71</v>
      </c>
      <c r="AE107" s="75" t="s">
        <v>71</v>
      </c>
      <c r="AF107" s="75" t="s">
        <v>71</v>
      </c>
      <c r="AG107" s="75" t="s">
        <v>77</v>
      </c>
      <c r="AH107" s="75" t="s">
        <v>77</v>
      </c>
      <c r="AI107" s="75" t="s">
        <v>77</v>
      </c>
      <c r="AJ107" s="75" t="s">
        <v>77</v>
      </c>
    </row>
    <row r="108" spans="1:36" ht="150" customHeight="1" x14ac:dyDescent="0.25">
      <c r="A108" s="75" t="s">
        <v>573</v>
      </c>
      <c r="B108" s="75" t="s">
        <v>515</v>
      </c>
      <c r="C108" s="75" t="s">
        <v>574</v>
      </c>
      <c r="D108" s="75" t="s">
        <v>575</v>
      </c>
      <c r="E108" s="75" t="s">
        <v>575</v>
      </c>
      <c r="F108" s="75" t="s">
        <v>576</v>
      </c>
      <c r="G108" s="75" t="s">
        <v>577</v>
      </c>
      <c r="H108" s="75" t="s">
        <v>65</v>
      </c>
      <c r="I108" s="75" t="s">
        <v>66</v>
      </c>
      <c r="J108" s="75" t="s">
        <v>87</v>
      </c>
      <c r="K108" s="75" t="s">
        <v>578</v>
      </c>
      <c r="L108" s="75" t="s">
        <v>69</v>
      </c>
      <c r="M108" s="75" t="s">
        <v>579</v>
      </c>
      <c r="N108" s="75" t="s">
        <v>580</v>
      </c>
      <c r="O108" s="75" t="s">
        <v>581</v>
      </c>
      <c r="P108" s="75" t="s">
        <v>171</v>
      </c>
      <c r="Q108" s="75" t="s">
        <v>90</v>
      </c>
      <c r="R108" s="75" t="s">
        <v>582</v>
      </c>
      <c r="S108" s="75" t="s">
        <v>74</v>
      </c>
      <c r="T108" s="75" t="s">
        <v>75</v>
      </c>
      <c r="U108" s="75" t="s">
        <v>83</v>
      </c>
      <c r="V108" s="75" t="s">
        <v>582</v>
      </c>
      <c r="W108" s="200">
        <v>43711</v>
      </c>
      <c r="X108" s="75" t="s">
        <v>583</v>
      </c>
      <c r="Y108" s="75" t="s">
        <v>584</v>
      </c>
      <c r="Z108" s="75" t="s">
        <v>585</v>
      </c>
      <c r="AA108" s="75" t="s">
        <v>97</v>
      </c>
      <c r="AB108" s="200">
        <v>37292</v>
      </c>
      <c r="AC108" s="75" t="s">
        <v>98</v>
      </c>
      <c r="AD108" s="75" t="s">
        <v>71</v>
      </c>
      <c r="AE108" s="75" t="s">
        <v>71</v>
      </c>
      <c r="AF108" s="75" t="s">
        <v>71</v>
      </c>
      <c r="AG108" s="75" t="s">
        <v>99</v>
      </c>
      <c r="AH108" s="75" t="s">
        <v>99</v>
      </c>
      <c r="AI108" s="75" t="s">
        <v>99</v>
      </c>
      <c r="AJ108" s="75" t="s">
        <v>99</v>
      </c>
    </row>
    <row r="109" spans="1:36" ht="153" x14ac:dyDescent="0.25">
      <c r="A109" s="75" t="s">
        <v>586</v>
      </c>
      <c r="B109" s="75" t="s">
        <v>515</v>
      </c>
      <c r="C109" s="75" t="s">
        <v>574</v>
      </c>
      <c r="D109" s="75" t="s">
        <v>587</v>
      </c>
      <c r="E109" s="75" t="s">
        <v>588</v>
      </c>
      <c r="F109" s="75" t="s">
        <v>589</v>
      </c>
      <c r="G109" s="75" t="s">
        <v>590</v>
      </c>
      <c r="H109" s="75" t="s">
        <v>65</v>
      </c>
      <c r="I109" s="75" t="s">
        <v>66</v>
      </c>
      <c r="J109" s="75" t="s">
        <v>105</v>
      </c>
      <c r="K109" s="75" t="s">
        <v>154</v>
      </c>
      <c r="L109" s="75" t="s">
        <v>69</v>
      </c>
      <c r="M109" s="75" t="s">
        <v>579</v>
      </c>
      <c r="N109" s="75" t="s">
        <v>580</v>
      </c>
      <c r="O109" s="75" t="s">
        <v>581</v>
      </c>
      <c r="P109" s="75" t="s">
        <v>171</v>
      </c>
      <c r="Q109" s="75" t="s">
        <v>90</v>
      </c>
      <c r="R109" s="75" t="s">
        <v>582</v>
      </c>
      <c r="S109" s="75" t="s">
        <v>74</v>
      </c>
      <c r="T109" s="75" t="s">
        <v>75</v>
      </c>
      <c r="U109" s="75" t="s">
        <v>83</v>
      </c>
      <c r="V109" s="75" t="s">
        <v>582</v>
      </c>
      <c r="W109" s="200">
        <v>42711</v>
      </c>
      <c r="X109" s="75" t="s">
        <v>583</v>
      </c>
      <c r="Y109" s="75" t="s">
        <v>584</v>
      </c>
      <c r="Z109" s="75" t="s">
        <v>584</v>
      </c>
      <c r="AA109" s="75" t="s">
        <v>97</v>
      </c>
      <c r="AB109" s="200">
        <v>37292</v>
      </c>
      <c r="AC109" s="75" t="s">
        <v>98</v>
      </c>
      <c r="AD109" s="75" t="s">
        <v>71</v>
      </c>
      <c r="AE109" s="75" t="s">
        <v>71</v>
      </c>
      <c r="AF109" s="75" t="s">
        <v>71</v>
      </c>
      <c r="AG109" s="75" t="s">
        <v>99</v>
      </c>
      <c r="AH109" s="75" t="s">
        <v>99</v>
      </c>
      <c r="AI109" s="75" t="s">
        <v>99</v>
      </c>
      <c r="AJ109" s="75" t="s">
        <v>99</v>
      </c>
    </row>
    <row r="110" spans="1:36" ht="51" x14ac:dyDescent="0.25">
      <c r="A110" s="75" t="s">
        <v>591</v>
      </c>
      <c r="B110" s="75" t="s">
        <v>60</v>
      </c>
      <c r="C110" s="75" t="s">
        <v>592</v>
      </c>
      <c r="D110" s="75" t="s">
        <v>593</v>
      </c>
      <c r="E110" s="75" t="s">
        <v>62</v>
      </c>
      <c r="F110" s="75" t="s">
        <v>594</v>
      </c>
      <c r="G110" s="75" t="s">
        <v>595</v>
      </c>
      <c r="H110" s="75" t="s">
        <v>65</v>
      </c>
      <c r="I110" s="75" t="s">
        <v>66</v>
      </c>
      <c r="J110" s="75" t="s">
        <v>226</v>
      </c>
      <c r="K110" s="75" t="s">
        <v>154</v>
      </c>
      <c r="L110" s="75" t="s">
        <v>69</v>
      </c>
      <c r="M110" s="75" t="s">
        <v>520</v>
      </c>
      <c r="N110" s="75" t="s">
        <v>596</v>
      </c>
      <c r="O110" s="75" t="s">
        <v>597</v>
      </c>
      <c r="P110" s="75" t="s">
        <v>171</v>
      </c>
      <c r="Q110" s="75" t="s">
        <v>72</v>
      </c>
      <c r="R110" s="75" t="s">
        <v>248</v>
      </c>
      <c r="S110" s="75" t="s">
        <v>74</v>
      </c>
      <c r="T110" s="75" t="s">
        <v>189</v>
      </c>
      <c r="U110" s="75" t="s">
        <v>62</v>
      </c>
      <c r="V110" s="75" t="s">
        <v>248</v>
      </c>
      <c r="W110" s="75" t="s">
        <v>62</v>
      </c>
      <c r="X110" s="75" t="s">
        <v>62</v>
      </c>
      <c r="Y110" s="75" t="s">
        <v>62</v>
      </c>
      <c r="Z110" s="75" t="s">
        <v>62</v>
      </c>
      <c r="AA110" s="75" t="s">
        <v>62</v>
      </c>
      <c r="AB110" s="75" t="s">
        <v>62</v>
      </c>
      <c r="AC110" s="75" t="s">
        <v>62</v>
      </c>
      <c r="AD110" s="75" t="s">
        <v>71</v>
      </c>
      <c r="AE110" s="75" t="s">
        <v>71</v>
      </c>
      <c r="AF110" s="75" t="s">
        <v>71</v>
      </c>
      <c r="AG110" s="75" t="s">
        <v>76</v>
      </c>
      <c r="AH110" s="75" t="s">
        <v>76</v>
      </c>
      <c r="AI110" s="75" t="s">
        <v>76</v>
      </c>
      <c r="AJ110" s="75" t="s">
        <v>76</v>
      </c>
    </row>
    <row r="111" spans="1:36" ht="102" x14ac:dyDescent="0.25">
      <c r="A111" s="75" t="s">
        <v>598</v>
      </c>
      <c r="B111" s="75" t="s">
        <v>60</v>
      </c>
      <c r="C111" s="75" t="s">
        <v>592</v>
      </c>
      <c r="D111" s="75" t="s">
        <v>62</v>
      </c>
      <c r="E111" s="75" t="s">
        <v>62</v>
      </c>
      <c r="F111" s="75" t="s">
        <v>599</v>
      </c>
      <c r="G111" s="75" t="s">
        <v>600</v>
      </c>
      <c r="H111" s="75" t="s">
        <v>65</v>
      </c>
      <c r="I111" s="75" t="s">
        <v>66</v>
      </c>
      <c r="J111" s="75" t="s">
        <v>185</v>
      </c>
      <c r="K111" s="75" t="s">
        <v>154</v>
      </c>
      <c r="L111" s="75" t="s">
        <v>69</v>
      </c>
      <c r="M111" s="75" t="s">
        <v>445</v>
      </c>
      <c r="N111" s="75" t="s">
        <v>601</v>
      </c>
      <c r="O111" s="75" t="s">
        <v>602</v>
      </c>
      <c r="P111" s="75" t="s">
        <v>171</v>
      </c>
      <c r="Q111" s="75" t="s">
        <v>72</v>
      </c>
      <c r="R111" s="75" t="s">
        <v>248</v>
      </c>
      <c r="S111" s="75" t="s">
        <v>74</v>
      </c>
      <c r="T111" s="75" t="s">
        <v>189</v>
      </c>
      <c r="U111" s="75" t="s">
        <v>62</v>
      </c>
      <c r="V111" s="75" t="s">
        <v>248</v>
      </c>
      <c r="W111" s="75" t="s">
        <v>62</v>
      </c>
      <c r="X111" s="75" t="s">
        <v>62</v>
      </c>
      <c r="Y111" s="75" t="s">
        <v>62</v>
      </c>
      <c r="Z111" s="75" t="s">
        <v>62</v>
      </c>
      <c r="AA111" s="75" t="s">
        <v>62</v>
      </c>
      <c r="AB111" s="75" t="s">
        <v>62</v>
      </c>
      <c r="AC111" s="75" t="s">
        <v>62</v>
      </c>
      <c r="AD111" s="75" t="s">
        <v>71</v>
      </c>
      <c r="AE111" s="75" t="s">
        <v>71</v>
      </c>
      <c r="AF111" s="75" t="s">
        <v>71</v>
      </c>
      <c r="AG111" s="75" t="s">
        <v>76</v>
      </c>
      <c r="AH111" s="75" t="s">
        <v>76</v>
      </c>
      <c r="AI111" s="75" t="s">
        <v>76</v>
      </c>
      <c r="AJ111" s="75" t="s">
        <v>76</v>
      </c>
    </row>
    <row r="112" spans="1:36" ht="102" x14ac:dyDescent="0.25">
      <c r="A112" s="75" t="s">
        <v>603</v>
      </c>
      <c r="B112" s="75" t="s">
        <v>60</v>
      </c>
      <c r="C112" s="75" t="s">
        <v>592</v>
      </c>
      <c r="D112" s="75" t="s">
        <v>62</v>
      </c>
      <c r="E112" s="75" t="s">
        <v>604</v>
      </c>
      <c r="F112" s="75" t="s">
        <v>605</v>
      </c>
      <c r="G112" s="75" t="s">
        <v>606</v>
      </c>
      <c r="H112" s="75" t="s">
        <v>65</v>
      </c>
      <c r="I112" s="75" t="s">
        <v>66</v>
      </c>
      <c r="J112" s="75" t="s">
        <v>226</v>
      </c>
      <c r="K112" s="75" t="s">
        <v>154</v>
      </c>
      <c r="L112" s="75" t="s">
        <v>69</v>
      </c>
      <c r="M112" s="75" t="s">
        <v>445</v>
      </c>
      <c r="N112" s="75" t="s">
        <v>601</v>
      </c>
      <c r="O112" s="75" t="s">
        <v>602</v>
      </c>
      <c r="P112" s="75" t="s">
        <v>171</v>
      </c>
      <c r="Q112" s="75" t="s">
        <v>158</v>
      </c>
      <c r="R112" s="75" t="s">
        <v>248</v>
      </c>
      <c r="S112" s="75" t="s">
        <v>74</v>
      </c>
      <c r="T112" s="75" t="s">
        <v>189</v>
      </c>
      <c r="U112" s="75" t="s">
        <v>62</v>
      </c>
      <c r="V112" s="75" t="s">
        <v>248</v>
      </c>
      <c r="W112" s="200">
        <v>42644</v>
      </c>
      <c r="X112" s="75" t="s">
        <v>160</v>
      </c>
      <c r="Y112" s="75" t="s">
        <v>607</v>
      </c>
      <c r="Z112" s="75" t="s">
        <v>173</v>
      </c>
      <c r="AA112" s="75" t="s">
        <v>97</v>
      </c>
      <c r="AB112" s="200">
        <v>44886</v>
      </c>
      <c r="AC112" s="75" t="s">
        <v>429</v>
      </c>
      <c r="AD112" s="75" t="s">
        <v>71</v>
      </c>
      <c r="AE112" s="75" t="s">
        <v>71</v>
      </c>
      <c r="AF112" s="75" t="s">
        <v>71</v>
      </c>
      <c r="AG112" s="75" t="s">
        <v>77</v>
      </c>
      <c r="AH112" s="75" t="s">
        <v>77</v>
      </c>
      <c r="AI112" s="75" t="s">
        <v>99</v>
      </c>
      <c r="AJ112" s="75" t="s">
        <v>77</v>
      </c>
    </row>
    <row r="113" spans="1:36" ht="51" x14ac:dyDescent="0.25">
      <c r="A113" s="75" t="s">
        <v>608</v>
      </c>
      <c r="B113" s="75" t="s">
        <v>609</v>
      </c>
      <c r="C113" s="75" t="s">
        <v>610</v>
      </c>
      <c r="D113" s="75" t="s">
        <v>611</v>
      </c>
      <c r="E113" s="75" t="s">
        <v>62</v>
      </c>
      <c r="F113" s="75" t="s">
        <v>612</v>
      </c>
      <c r="G113" s="75" t="s">
        <v>613</v>
      </c>
      <c r="H113" s="75" t="s">
        <v>65</v>
      </c>
      <c r="I113" s="75" t="s">
        <v>66</v>
      </c>
      <c r="J113" s="75" t="s">
        <v>153</v>
      </c>
      <c r="K113" s="75" t="s">
        <v>154</v>
      </c>
      <c r="L113" s="75" t="s">
        <v>69</v>
      </c>
      <c r="M113" s="75" t="s">
        <v>155</v>
      </c>
      <c r="N113" s="75" t="s">
        <v>614</v>
      </c>
      <c r="O113" s="75" t="s">
        <v>615</v>
      </c>
      <c r="P113" s="75" t="s">
        <v>71</v>
      </c>
      <c r="Q113" s="75" t="s">
        <v>72</v>
      </c>
      <c r="R113" s="75" t="s">
        <v>616</v>
      </c>
      <c r="S113" s="75" t="s">
        <v>524</v>
      </c>
      <c r="T113" s="75" t="s">
        <v>75</v>
      </c>
      <c r="U113" s="75" t="s">
        <v>617</v>
      </c>
      <c r="V113" s="75" t="s">
        <v>616</v>
      </c>
      <c r="W113" s="75" t="s">
        <v>62</v>
      </c>
      <c r="X113" s="75" t="s">
        <v>62</v>
      </c>
      <c r="Y113" s="75" t="s">
        <v>62</v>
      </c>
      <c r="Z113" s="75" t="s">
        <v>62</v>
      </c>
      <c r="AA113" s="75" t="s">
        <v>62</v>
      </c>
      <c r="AB113" s="75" t="s">
        <v>62</v>
      </c>
      <c r="AC113" s="75" t="s">
        <v>62</v>
      </c>
      <c r="AD113" s="75" t="s">
        <v>71</v>
      </c>
      <c r="AE113" s="75" t="s">
        <v>71</v>
      </c>
      <c r="AF113" s="75" t="s">
        <v>71</v>
      </c>
      <c r="AG113" s="75" t="s">
        <v>76</v>
      </c>
      <c r="AH113" s="75" t="s">
        <v>99</v>
      </c>
      <c r="AI113" s="75" t="s">
        <v>99</v>
      </c>
      <c r="AJ113" s="75" t="s">
        <v>99</v>
      </c>
    </row>
    <row r="114" spans="1:36" ht="89.25" x14ac:dyDescent="0.25">
      <c r="A114" s="75" t="s">
        <v>618</v>
      </c>
      <c r="B114" s="75" t="s">
        <v>609</v>
      </c>
      <c r="C114" s="75" t="s">
        <v>610</v>
      </c>
      <c r="D114" s="75" t="s">
        <v>619</v>
      </c>
      <c r="E114" s="75" t="s">
        <v>62</v>
      </c>
      <c r="F114" s="75" t="s">
        <v>620</v>
      </c>
      <c r="G114" s="75" t="s">
        <v>621</v>
      </c>
      <c r="H114" s="75" t="s">
        <v>65</v>
      </c>
      <c r="I114" s="75" t="s">
        <v>66</v>
      </c>
      <c r="J114" s="75" t="s">
        <v>185</v>
      </c>
      <c r="K114" s="75" t="s">
        <v>408</v>
      </c>
      <c r="L114" s="75" t="s">
        <v>69</v>
      </c>
      <c r="M114" s="75" t="s">
        <v>622</v>
      </c>
      <c r="N114" s="75" t="s">
        <v>70</v>
      </c>
      <c r="O114" s="75" t="s">
        <v>623</v>
      </c>
      <c r="P114" s="75" t="s">
        <v>71</v>
      </c>
      <c r="Q114" s="75" t="s">
        <v>72</v>
      </c>
      <c r="R114" s="75" t="s">
        <v>616</v>
      </c>
      <c r="S114" s="75" t="s">
        <v>74</v>
      </c>
      <c r="T114" s="75" t="s">
        <v>75</v>
      </c>
      <c r="U114" s="75" t="s">
        <v>624</v>
      </c>
      <c r="V114" s="75" t="s">
        <v>616</v>
      </c>
      <c r="W114" s="75" t="s">
        <v>62</v>
      </c>
      <c r="X114" s="75" t="s">
        <v>62</v>
      </c>
      <c r="Y114" s="75" t="s">
        <v>62</v>
      </c>
      <c r="Z114" s="75" t="s">
        <v>62</v>
      </c>
      <c r="AA114" s="75" t="s">
        <v>62</v>
      </c>
      <c r="AB114" s="75" t="s">
        <v>62</v>
      </c>
      <c r="AC114" s="75" t="s">
        <v>62</v>
      </c>
      <c r="AD114" s="75" t="s">
        <v>71</v>
      </c>
      <c r="AE114" s="75" t="s">
        <v>71</v>
      </c>
      <c r="AF114" s="75" t="s">
        <v>71</v>
      </c>
      <c r="AG114" s="75" t="s">
        <v>76</v>
      </c>
      <c r="AH114" s="75" t="s">
        <v>76</v>
      </c>
      <c r="AI114" s="75" t="s">
        <v>76</v>
      </c>
      <c r="AJ114" s="75" t="s">
        <v>76</v>
      </c>
    </row>
    <row r="115" spans="1:36" ht="38.25" x14ac:dyDescent="0.25">
      <c r="A115" s="75" t="s">
        <v>625</v>
      </c>
      <c r="B115" s="75" t="s">
        <v>609</v>
      </c>
      <c r="C115" s="75" t="s">
        <v>610</v>
      </c>
      <c r="D115" s="75" t="s">
        <v>626</v>
      </c>
      <c r="E115" s="75" t="s">
        <v>627</v>
      </c>
      <c r="F115" s="75" t="s">
        <v>628</v>
      </c>
      <c r="G115" s="75" t="s">
        <v>629</v>
      </c>
      <c r="H115" s="75" t="s">
        <v>65</v>
      </c>
      <c r="I115" s="75" t="s">
        <v>66</v>
      </c>
      <c r="J115" s="75" t="s">
        <v>153</v>
      </c>
      <c r="K115" s="75" t="s">
        <v>154</v>
      </c>
      <c r="L115" s="75" t="s">
        <v>69</v>
      </c>
      <c r="M115" s="75" t="s">
        <v>70</v>
      </c>
      <c r="N115" s="75" t="s">
        <v>70</v>
      </c>
      <c r="O115" s="75" t="s">
        <v>70</v>
      </c>
      <c r="P115" s="75" t="s">
        <v>71</v>
      </c>
      <c r="Q115" s="75" t="s">
        <v>72</v>
      </c>
      <c r="R115" s="75" t="s">
        <v>616</v>
      </c>
      <c r="S115" s="75" t="s">
        <v>74</v>
      </c>
      <c r="T115" s="75" t="s">
        <v>92</v>
      </c>
      <c r="U115" s="75" t="s">
        <v>630</v>
      </c>
      <c r="V115" s="75" t="s">
        <v>616</v>
      </c>
      <c r="W115" s="75" t="s">
        <v>62</v>
      </c>
      <c r="X115" s="75" t="s">
        <v>62</v>
      </c>
      <c r="Y115" s="75" t="s">
        <v>62</v>
      </c>
      <c r="Z115" s="75" t="s">
        <v>62</v>
      </c>
      <c r="AA115" s="75" t="s">
        <v>62</v>
      </c>
      <c r="AB115" s="75" t="s">
        <v>62</v>
      </c>
      <c r="AC115" s="75" t="s">
        <v>62</v>
      </c>
      <c r="AD115" s="75" t="s">
        <v>71</v>
      </c>
      <c r="AE115" s="75" t="s">
        <v>71</v>
      </c>
      <c r="AF115" s="75" t="s">
        <v>71</v>
      </c>
      <c r="AG115" s="75" t="s">
        <v>76</v>
      </c>
      <c r="AH115" s="75" t="s">
        <v>76</v>
      </c>
      <c r="AI115" s="75" t="s">
        <v>76</v>
      </c>
      <c r="AJ115" s="75" t="s">
        <v>76</v>
      </c>
    </row>
    <row r="116" spans="1:36" ht="38.25" x14ac:dyDescent="0.25">
      <c r="A116" s="75" t="s">
        <v>631</v>
      </c>
      <c r="B116" s="75" t="s">
        <v>609</v>
      </c>
      <c r="C116" s="75" t="s">
        <v>610</v>
      </c>
      <c r="D116" s="75" t="s">
        <v>632</v>
      </c>
      <c r="E116" s="75" t="s">
        <v>62</v>
      </c>
      <c r="F116" s="75" t="s">
        <v>633</v>
      </c>
      <c r="G116" s="75" t="s">
        <v>634</v>
      </c>
      <c r="H116" s="75" t="s">
        <v>65</v>
      </c>
      <c r="I116" s="75" t="s">
        <v>66</v>
      </c>
      <c r="J116" s="75" t="s">
        <v>153</v>
      </c>
      <c r="K116" s="75" t="s">
        <v>154</v>
      </c>
      <c r="L116" s="75" t="s">
        <v>69</v>
      </c>
      <c r="M116" s="75" t="s">
        <v>70</v>
      </c>
      <c r="N116" s="75" t="s">
        <v>70</v>
      </c>
      <c r="O116" s="75" t="s">
        <v>70</v>
      </c>
      <c r="P116" s="75" t="s">
        <v>71</v>
      </c>
      <c r="Q116" s="75" t="s">
        <v>72</v>
      </c>
      <c r="R116" s="75" t="s">
        <v>616</v>
      </c>
      <c r="S116" s="75" t="s">
        <v>74</v>
      </c>
      <c r="T116" s="75" t="s">
        <v>75</v>
      </c>
      <c r="U116" s="75" t="s">
        <v>635</v>
      </c>
      <c r="V116" s="75" t="s">
        <v>616</v>
      </c>
      <c r="W116" s="75" t="s">
        <v>62</v>
      </c>
      <c r="X116" s="75" t="s">
        <v>62</v>
      </c>
      <c r="Y116" s="75" t="s">
        <v>62</v>
      </c>
      <c r="Z116" s="75" t="s">
        <v>62</v>
      </c>
      <c r="AA116" s="75" t="s">
        <v>62</v>
      </c>
      <c r="AB116" s="75" t="s">
        <v>62</v>
      </c>
      <c r="AC116" s="75" t="s">
        <v>62</v>
      </c>
      <c r="AD116" s="75" t="s">
        <v>71</v>
      </c>
      <c r="AE116" s="75" t="s">
        <v>71</v>
      </c>
      <c r="AF116" s="75" t="s">
        <v>71</v>
      </c>
      <c r="AG116" s="75" t="s">
        <v>76</v>
      </c>
      <c r="AH116" s="75" t="s">
        <v>77</v>
      </c>
      <c r="AI116" s="75" t="s">
        <v>77</v>
      </c>
      <c r="AJ116" s="75" t="s">
        <v>77</v>
      </c>
    </row>
    <row r="117" spans="1:36" ht="51" x14ac:dyDescent="0.25">
      <c r="A117" s="75" t="s">
        <v>636</v>
      </c>
      <c r="B117" s="75" t="s">
        <v>609</v>
      </c>
      <c r="C117" s="75" t="s">
        <v>610</v>
      </c>
      <c r="D117" s="75" t="s">
        <v>632</v>
      </c>
      <c r="E117" s="75" t="s">
        <v>62</v>
      </c>
      <c r="F117" s="75" t="s">
        <v>637</v>
      </c>
      <c r="G117" s="75" t="s">
        <v>638</v>
      </c>
      <c r="H117" s="75" t="s">
        <v>65</v>
      </c>
      <c r="I117" s="75" t="s">
        <v>66</v>
      </c>
      <c r="J117" s="75" t="s">
        <v>153</v>
      </c>
      <c r="K117" s="75" t="s">
        <v>88</v>
      </c>
      <c r="L117" s="75" t="s">
        <v>69</v>
      </c>
      <c r="M117" s="75" t="s">
        <v>639</v>
      </c>
      <c r="N117" s="75" t="s">
        <v>640</v>
      </c>
      <c r="O117" s="75" t="s">
        <v>641</v>
      </c>
      <c r="P117" s="75" t="s">
        <v>71</v>
      </c>
      <c r="Q117" s="75" t="s">
        <v>72</v>
      </c>
      <c r="R117" s="75" t="s">
        <v>616</v>
      </c>
      <c r="S117" s="75" t="s">
        <v>74</v>
      </c>
      <c r="T117" s="75" t="s">
        <v>75</v>
      </c>
      <c r="U117" s="75" t="s">
        <v>642</v>
      </c>
      <c r="V117" s="75" t="s">
        <v>616</v>
      </c>
      <c r="W117" s="75" t="s">
        <v>62</v>
      </c>
      <c r="X117" s="75" t="s">
        <v>62</v>
      </c>
      <c r="Y117" s="75" t="s">
        <v>62</v>
      </c>
      <c r="Z117" s="75" t="s">
        <v>62</v>
      </c>
      <c r="AA117" s="75" t="s">
        <v>62</v>
      </c>
      <c r="AB117" s="75" t="s">
        <v>62</v>
      </c>
      <c r="AC117" s="75" t="s">
        <v>62</v>
      </c>
      <c r="AD117" s="75" t="s">
        <v>71</v>
      </c>
      <c r="AE117" s="75" t="s">
        <v>71</v>
      </c>
      <c r="AF117" s="75" t="s">
        <v>71</v>
      </c>
      <c r="AG117" s="75" t="s">
        <v>76</v>
      </c>
      <c r="AH117" s="75" t="s">
        <v>99</v>
      </c>
      <c r="AI117" s="75" t="s">
        <v>99</v>
      </c>
      <c r="AJ117" s="75" t="s">
        <v>99</v>
      </c>
    </row>
    <row r="118" spans="1:36" ht="25.5" x14ac:dyDescent="0.25">
      <c r="A118" s="75" t="s">
        <v>643</v>
      </c>
      <c r="B118" s="75" t="s">
        <v>609</v>
      </c>
      <c r="C118" s="75" t="s">
        <v>610</v>
      </c>
      <c r="D118" s="75" t="s">
        <v>62</v>
      </c>
      <c r="E118" s="75" t="s">
        <v>62</v>
      </c>
      <c r="F118" s="75" t="s">
        <v>644</v>
      </c>
      <c r="G118" s="75" t="s">
        <v>645</v>
      </c>
      <c r="H118" s="75" t="s">
        <v>65</v>
      </c>
      <c r="I118" s="75" t="s">
        <v>66</v>
      </c>
      <c r="J118" s="75" t="s">
        <v>153</v>
      </c>
      <c r="K118" s="75" t="s">
        <v>154</v>
      </c>
      <c r="L118" s="75" t="s">
        <v>69</v>
      </c>
      <c r="M118" s="75" t="s">
        <v>70</v>
      </c>
      <c r="N118" s="75" t="s">
        <v>70</v>
      </c>
      <c r="O118" s="75" t="s">
        <v>70</v>
      </c>
      <c r="P118" s="75" t="s">
        <v>71</v>
      </c>
      <c r="Q118" s="75" t="s">
        <v>72</v>
      </c>
      <c r="R118" s="75" t="s">
        <v>616</v>
      </c>
      <c r="S118" s="75" t="s">
        <v>74</v>
      </c>
      <c r="T118" s="75" t="s">
        <v>75</v>
      </c>
      <c r="U118" s="75" t="s">
        <v>642</v>
      </c>
      <c r="V118" s="75" t="s">
        <v>616</v>
      </c>
      <c r="W118" s="75" t="s">
        <v>62</v>
      </c>
      <c r="X118" s="75" t="s">
        <v>62</v>
      </c>
      <c r="Y118" s="75" t="s">
        <v>62</v>
      </c>
      <c r="Z118" s="75" t="s">
        <v>62</v>
      </c>
      <c r="AA118" s="75" t="s">
        <v>62</v>
      </c>
      <c r="AB118" s="75" t="s">
        <v>62</v>
      </c>
      <c r="AC118" s="75" t="s">
        <v>62</v>
      </c>
      <c r="AD118" s="75" t="s">
        <v>71</v>
      </c>
      <c r="AE118" s="75" t="s">
        <v>71</v>
      </c>
      <c r="AF118" s="75" t="s">
        <v>71</v>
      </c>
      <c r="AG118" s="75" t="s">
        <v>76</v>
      </c>
      <c r="AH118" s="75" t="s">
        <v>99</v>
      </c>
      <c r="AI118" s="75" t="s">
        <v>99</v>
      </c>
      <c r="AJ118" s="75" t="s">
        <v>99</v>
      </c>
    </row>
    <row r="119" spans="1:36" ht="38.25" x14ac:dyDescent="0.25">
      <c r="A119" s="75" t="s">
        <v>646</v>
      </c>
      <c r="B119" s="75" t="s">
        <v>609</v>
      </c>
      <c r="C119" s="75" t="s">
        <v>610</v>
      </c>
      <c r="D119" s="75" t="s">
        <v>647</v>
      </c>
      <c r="E119" s="75" t="s">
        <v>62</v>
      </c>
      <c r="F119" s="75" t="s">
        <v>648</v>
      </c>
      <c r="G119" s="75" t="s">
        <v>649</v>
      </c>
      <c r="H119" s="75" t="s">
        <v>65</v>
      </c>
      <c r="I119" s="75" t="s">
        <v>66</v>
      </c>
      <c r="J119" s="75" t="s">
        <v>153</v>
      </c>
      <c r="K119" s="75" t="s">
        <v>154</v>
      </c>
      <c r="L119" s="75" t="s">
        <v>69</v>
      </c>
      <c r="M119" s="75" t="s">
        <v>70</v>
      </c>
      <c r="N119" s="75" t="s">
        <v>70</v>
      </c>
      <c r="O119" s="75" t="s">
        <v>70</v>
      </c>
      <c r="P119" s="75" t="s">
        <v>71</v>
      </c>
      <c r="Q119" s="75" t="s">
        <v>72</v>
      </c>
      <c r="R119" s="75" t="s">
        <v>650</v>
      </c>
      <c r="S119" s="75" t="s">
        <v>74</v>
      </c>
      <c r="T119" s="75" t="s">
        <v>75</v>
      </c>
      <c r="U119" s="75" t="s">
        <v>642</v>
      </c>
      <c r="V119" s="75" t="s">
        <v>650</v>
      </c>
      <c r="W119" s="75" t="s">
        <v>62</v>
      </c>
      <c r="X119" s="75" t="s">
        <v>62</v>
      </c>
      <c r="Y119" s="75" t="s">
        <v>62</v>
      </c>
      <c r="Z119" s="75" t="s">
        <v>62</v>
      </c>
      <c r="AA119" s="75" t="s">
        <v>62</v>
      </c>
      <c r="AB119" s="75" t="s">
        <v>62</v>
      </c>
      <c r="AC119" s="75" t="s">
        <v>62</v>
      </c>
      <c r="AD119" s="75" t="s">
        <v>71</v>
      </c>
      <c r="AE119" s="75" t="s">
        <v>71</v>
      </c>
      <c r="AF119" s="75" t="s">
        <v>71</v>
      </c>
      <c r="AG119" s="75" t="s">
        <v>76</v>
      </c>
      <c r="AH119" s="75" t="s">
        <v>99</v>
      </c>
      <c r="AI119" s="75" t="s">
        <v>99</v>
      </c>
      <c r="AJ119" s="75" t="s">
        <v>99</v>
      </c>
    </row>
    <row r="120" spans="1:36" ht="51" x14ac:dyDescent="0.25">
      <c r="A120" s="75" t="s">
        <v>651</v>
      </c>
      <c r="B120" s="75" t="s">
        <v>609</v>
      </c>
      <c r="C120" s="75" t="s">
        <v>610</v>
      </c>
      <c r="D120" s="75" t="s">
        <v>652</v>
      </c>
      <c r="E120" s="75" t="s">
        <v>653</v>
      </c>
      <c r="F120" s="75" t="s">
        <v>654</v>
      </c>
      <c r="G120" s="75" t="s">
        <v>655</v>
      </c>
      <c r="H120" s="75" t="s">
        <v>65</v>
      </c>
      <c r="I120" s="75" t="s">
        <v>66</v>
      </c>
      <c r="J120" s="75" t="s">
        <v>153</v>
      </c>
      <c r="K120" s="75" t="s">
        <v>88</v>
      </c>
      <c r="L120" s="75" t="s">
        <v>69</v>
      </c>
      <c r="M120" s="75" t="s">
        <v>639</v>
      </c>
      <c r="N120" s="75" t="s">
        <v>640</v>
      </c>
      <c r="O120" s="75" t="s">
        <v>641</v>
      </c>
      <c r="P120" s="75" t="s">
        <v>71</v>
      </c>
      <c r="Q120" s="75" t="s">
        <v>72</v>
      </c>
      <c r="R120" s="75" t="s">
        <v>616</v>
      </c>
      <c r="S120" s="75" t="s">
        <v>74</v>
      </c>
      <c r="T120" s="75" t="s">
        <v>75</v>
      </c>
      <c r="U120" s="75" t="s">
        <v>642</v>
      </c>
      <c r="V120" s="75" t="s">
        <v>616</v>
      </c>
      <c r="W120" s="75" t="s">
        <v>62</v>
      </c>
      <c r="X120" s="75" t="s">
        <v>62</v>
      </c>
      <c r="Y120" s="75" t="s">
        <v>62</v>
      </c>
      <c r="Z120" s="75" t="s">
        <v>62</v>
      </c>
      <c r="AA120" s="75" t="s">
        <v>62</v>
      </c>
      <c r="AB120" s="75" t="s">
        <v>62</v>
      </c>
      <c r="AC120" s="75" t="s">
        <v>62</v>
      </c>
      <c r="AD120" s="75" t="s">
        <v>71</v>
      </c>
      <c r="AE120" s="75" t="s">
        <v>71</v>
      </c>
      <c r="AF120" s="75" t="s">
        <v>71</v>
      </c>
      <c r="AG120" s="75" t="s">
        <v>76</v>
      </c>
      <c r="AH120" s="75" t="s">
        <v>99</v>
      </c>
      <c r="AI120" s="75" t="s">
        <v>99</v>
      </c>
      <c r="AJ120" s="75" t="s">
        <v>99</v>
      </c>
    </row>
    <row r="121" spans="1:36" ht="25.5" x14ac:dyDescent="0.25">
      <c r="A121" s="75" t="s">
        <v>656</v>
      </c>
      <c r="B121" s="75" t="s">
        <v>609</v>
      </c>
      <c r="C121" s="75" t="s">
        <v>610</v>
      </c>
      <c r="D121" s="75" t="s">
        <v>652</v>
      </c>
      <c r="E121" s="75" t="s">
        <v>62</v>
      </c>
      <c r="F121" s="75" t="s">
        <v>657</v>
      </c>
      <c r="G121" s="75" t="s">
        <v>658</v>
      </c>
      <c r="H121" s="75" t="s">
        <v>65</v>
      </c>
      <c r="I121" s="75" t="s">
        <v>66</v>
      </c>
      <c r="J121" s="75" t="s">
        <v>153</v>
      </c>
      <c r="K121" s="75" t="s">
        <v>154</v>
      </c>
      <c r="L121" s="75" t="s">
        <v>69</v>
      </c>
      <c r="M121" s="75" t="s">
        <v>639</v>
      </c>
      <c r="N121" s="75" t="s">
        <v>659</v>
      </c>
      <c r="O121" s="75" t="s">
        <v>660</v>
      </c>
      <c r="P121" s="75" t="s">
        <v>71</v>
      </c>
      <c r="Q121" s="75" t="s">
        <v>72</v>
      </c>
      <c r="R121" s="75" t="s">
        <v>616</v>
      </c>
      <c r="S121" s="75" t="s">
        <v>74</v>
      </c>
      <c r="T121" s="75" t="s">
        <v>75</v>
      </c>
      <c r="U121" s="75" t="s">
        <v>642</v>
      </c>
      <c r="V121" s="75" t="s">
        <v>616</v>
      </c>
      <c r="W121" s="75" t="s">
        <v>62</v>
      </c>
      <c r="X121" s="75" t="s">
        <v>62</v>
      </c>
      <c r="Y121" s="75" t="s">
        <v>62</v>
      </c>
      <c r="Z121" s="75" t="s">
        <v>62</v>
      </c>
      <c r="AA121" s="75" t="s">
        <v>62</v>
      </c>
      <c r="AB121" s="75" t="s">
        <v>62</v>
      </c>
      <c r="AC121" s="75" t="s">
        <v>62</v>
      </c>
      <c r="AD121" s="75" t="s">
        <v>71</v>
      </c>
      <c r="AE121" s="75" t="s">
        <v>71</v>
      </c>
      <c r="AF121" s="75" t="s">
        <v>71</v>
      </c>
      <c r="AG121" s="75" t="s">
        <v>76</v>
      </c>
      <c r="AH121" s="75" t="s">
        <v>99</v>
      </c>
      <c r="AI121" s="75" t="s">
        <v>99</v>
      </c>
      <c r="AJ121" s="75" t="s">
        <v>99</v>
      </c>
    </row>
    <row r="122" spans="1:36" ht="38.25" x14ac:dyDescent="0.25">
      <c r="A122" s="75" t="s">
        <v>661</v>
      </c>
      <c r="B122" s="75" t="s">
        <v>609</v>
      </c>
      <c r="C122" s="75" t="s">
        <v>610</v>
      </c>
      <c r="D122" s="75" t="s">
        <v>662</v>
      </c>
      <c r="E122" s="75" t="s">
        <v>62</v>
      </c>
      <c r="F122" s="75" t="s">
        <v>663</v>
      </c>
      <c r="G122" s="75" t="s">
        <v>664</v>
      </c>
      <c r="H122" s="75" t="s">
        <v>65</v>
      </c>
      <c r="I122" s="75" t="s">
        <v>66</v>
      </c>
      <c r="J122" s="75" t="s">
        <v>153</v>
      </c>
      <c r="K122" s="75" t="s">
        <v>88</v>
      </c>
      <c r="L122" s="75" t="s">
        <v>69</v>
      </c>
      <c r="M122" s="75" t="s">
        <v>665</v>
      </c>
      <c r="N122" s="75" t="s">
        <v>666</v>
      </c>
      <c r="O122" s="75" t="s">
        <v>667</v>
      </c>
      <c r="P122" s="75" t="s">
        <v>71</v>
      </c>
      <c r="Q122" s="75" t="s">
        <v>72</v>
      </c>
      <c r="R122" s="75" t="s">
        <v>616</v>
      </c>
      <c r="S122" s="75" t="s">
        <v>74</v>
      </c>
      <c r="T122" s="75" t="s">
        <v>75</v>
      </c>
      <c r="U122" s="75" t="s">
        <v>668</v>
      </c>
      <c r="V122" s="75" t="s">
        <v>616</v>
      </c>
      <c r="W122" s="75" t="s">
        <v>62</v>
      </c>
      <c r="X122" s="75" t="s">
        <v>62</v>
      </c>
      <c r="Y122" s="75" t="s">
        <v>62</v>
      </c>
      <c r="Z122" s="75" t="s">
        <v>62</v>
      </c>
      <c r="AA122" s="75" t="s">
        <v>62</v>
      </c>
      <c r="AB122" s="75" t="s">
        <v>62</v>
      </c>
      <c r="AC122" s="75" t="s">
        <v>62</v>
      </c>
      <c r="AD122" s="75" t="s">
        <v>71</v>
      </c>
      <c r="AE122" s="75" t="s">
        <v>71</v>
      </c>
      <c r="AF122" s="75" t="s">
        <v>71</v>
      </c>
      <c r="AG122" s="75" t="s">
        <v>76</v>
      </c>
      <c r="AH122" s="75" t="s">
        <v>99</v>
      </c>
      <c r="AI122" s="75" t="s">
        <v>99</v>
      </c>
      <c r="AJ122" s="75" t="s">
        <v>99</v>
      </c>
    </row>
    <row r="123" spans="1:36" ht="51" x14ac:dyDescent="0.25">
      <c r="A123" s="75" t="s">
        <v>669</v>
      </c>
      <c r="B123" s="75" t="s">
        <v>609</v>
      </c>
      <c r="C123" s="75" t="s">
        <v>610</v>
      </c>
      <c r="D123" s="75" t="s">
        <v>670</v>
      </c>
      <c r="E123" s="75" t="s">
        <v>62</v>
      </c>
      <c r="F123" s="75" t="s">
        <v>671</v>
      </c>
      <c r="G123" s="75" t="s">
        <v>672</v>
      </c>
      <c r="H123" s="75" t="s">
        <v>65</v>
      </c>
      <c r="I123" s="75" t="s">
        <v>66</v>
      </c>
      <c r="J123" s="75" t="s">
        <v>153</v>
      </c>
      <c r="K123" s="75" t="s">
        <v>88</v>
      </c>
      <c r="L123" s="75" t="s">
        <v>69</v>
      </c>
      <c r="M123" s="75" t="s">
        <v>70</v>
      </c>
      <c r="N123" s="75" t="s">
        <v>70</v>
      </c>
      <c r="O123" s="75" t="s">
        <v>70</v>
      </c>
      <c r="P123" s="75" t="s">
        <v>71</v>
      </c>
      <c r="Q123" s="75" t="s">
        <v>72</v>
      </c>
      <c r="R123" s="75" t="s">
        <v>616</v>
      </c>
      <c r="S123" s="75" t="s">
        <v>74</v>
      </c>
      <c r="T123" s="75" t="s">
        <v>92</v>
      </c>
      <c r="U123" s="75" t="s">
        <v>673</v>
      </c>
      <c r="V123" s="75" t="s">
        <v>650</v>
      </c>
      <c r="W123" s="75" t="s">
        <v>62</v>
      </c>
      <c r="X123" s="75" t="s">
        <v>62</v>
      </c>
      <c r="Y123" s="75" t="s">
        <v>62</v>
      </c>
      <c r="Z123" s="75" t="s">
        <v>62</v>
      </c>
      <c r="AA123" s="75" t="s">
        <v>62</v>
      </c>
      <c r="AB123" s="75" t="s">
        <v>62</v>
      </c>
      <c r="AC123" s="75" t="s">
        <v>62</v>
      </c>
      <c r="AD123" s="75" t="s">
        <v>71</v>
      </c>
      <c r="AE123" s="75" t="s">
        <v>71</v>
      </c>
      <c r="AF123" s="75" t="s">
        <v>71</v>
      </c>
      <c r="AG123" s="75" t="s">
        <v>76</v>
      </c>
      <c r="AH123" s="75" t="s">
        <v>99</v>
      </c>
      <c r="AI123" s="75" t="s">
        <v>99</v>
      </c>
      <c r="AJ123" s="75" t="s">
        <v>99</v>
      </c>
    </row>
    <row r="124" spans="1:36" ht="25.5" x14ac:dyDescent="0.25">
      <c r="A124" s="75" t="s">
        <v>674</v>
      </c>
      <c r="B124" s="75" t="s">
        <v>609</v>
      </c>
      <c r="C124" s="75" t="s">
        <v>675</v>
      </c>
      <c r="D124" s="75" t="s">
        <v>676</v>
      </c>
      <c r="E124" s="75" t="s">
        <v>62</v>
      </c>
      <c r="F124" s="75" t="s">
        <v>677</v>
      </c>
      <c r="G124" s="75" t="s">
        <v>678</v>
      </c>
      <c r="H124" s="75" t="s">
        <v>65</v>
      </c>
      <c r="I124" s="75" t="s">
        <v>66</v>
      </c>
      <c r="J124" s="75" t="s">
        <v>153</v>
      </c>
      <c r="K124" s="75" t="s">
        <v>68</v>
      </c>
      <c r="L124" s="75" t="s">
        <v>69</v>
      </c>
      <c r="M124" s="75" t="s">
        <v>70</v>
      </c>
      <c r="N124" s="75" t="s">
        <v>70</v>
      </c>
      <c r="O124" s="75" t="s">
        <v>70</v>
      </c>
      <c r="P124" s="75" t="s">
        <v>71</v>
      </c>
      <c r="Q124" s="75" t="s">
        <v>72</v>
      </c>
      <c r="R124" s="75" t="s">
        <v>616</v>
      </c>
      <c r="S124" s="75" t="s">
        <v>74</v>
      </c>
      <c r="T124" s="75" t="s">
        <v>75</v>
      </c>
      <c r="U124" s="75" t="s">
        <v>679</v>
      </c>
      <c r="V124" s="75" t="s">
        <v>616</v>
      </c>
      <c r="W124" s="75" t="s">
        <v>62</v>
      </c>
      <c r="X124" s="75" t="s">
        <v>62</v>
      </c>
      <c r="Y124" s="75" t="s">
        <v>62</v>
      </c>
      <c r="Z124" s="75" t="s">
        <v>62</v>
      </c>
      <c r="AA124" s="75" t="s">
        <v>62</v>
      </c>
      <c r="AB124" s="75" t="s">
        <v>62</v>
      </c>
      <c r="AC124" s="75" t="s">
        <v>62</v>
      </c>
      <c r="AD124" s="75" t="s">
        <v>71</v>
      </c>
      <c r="AE124" s="75" t="s">
        <v>71</v>
      </c>
      <c r="AF124" s="75" t="s">
        <v>71</v>
      </c>
      <c r="AG124" s="75" t="s">
        <v>76</v>
      </c>
      <c r="AH124" s="75" t="s">
        <v>99</v>
      </c>
      <c r="AI124" s="75" t="s">
        <v>99</v>
      </c>
      <c r="AJ124" s="75" t="s">
        <v>99</v>
      </c>
    </row>
    <row r="125" spans="1:36" ht="51" x14ac:dyDescent="0.25">
      <c r="A125" s="75" t="s">
        <v>680</v>
      </c>
      <c r="B125" s="75" t="s">
        <v>609</v>
      </c>
      <c r="C125" s="75" t="s">
        <v>675</v>
      </c>
      <c r="D125" s="75" t="s">
        <v>619</v>
      </c>
      <c r="E125" s="75" t="s">
        <v>166</v>
      </c>
      <c r="F125" s="75" t="s">
        <v>681</v>
      </c>
      <c r="G125" s="75" t="s">
        <v>682</v>
      </c>
      <c r="H125" s="75" t="s">
        <v>65</v>
      </c>
      <c r="I125" s="75" t="s">
        <v>66</v>
      </c>
      <c r="J125" s="75" t="s">
        <v>153</v>
      </c>
      <c r="K125" s="75" t="s">
        <v>154</v>
      </c>
      <c r="L125" s="75" t="s">
        <v>69</v>
      </c>
      <c r="M125" s="75" t="s">
        <v>683</v>
      </c>
      <c r="N125" s="75" t="s">
        <v>684</v>
      </c>
      <c r="O125" s="75" t="s">
        <v>685</v>
      </c>
      <c r="P125" s="75" t="s">
        <v>71</v>
      </c>
      <c r="Q125" s="75" t="s">
        <v>72</v>
      </c>
      <c r="R125" s="75" t="s">
        <v>616</v>
      </c>
      <c r="S125" s="75" t="s">
        <v>74</v>
      </c>
      <c r="T125" s="75" t="s">
        <v>92</v>
      </c>
      <c r="U125" s="75" t="s">
        <v>630</v>
      </c>
      <c r="V125" s="75" t="s">
        <v>616</v>
      </c>
      <c r="W125" s="75" t="s">
        <v>62</v>
      </c>
      <c r="X125" s="75" t="s">
        <v>62</v>
      </c>
      <c r="Y125" s="75" t="s">
        <v>62</v>
      </c>
      <c r="Z125" s="75" t="s">
        <v>62</v>
      </c>
      <c r="AA125" s="75" t="s">
        <v>62</v>
      </c>
      <c r="AB125" s="75" t="s">
        <v>62</v>
      </c>
      <c r="AC125" s="75" t="s">
        <v>62</v>
      </c>
      <c r="AD125" s="75" t="s">
        <v>71</v>
      </c>
      <c r="AE125" s="75" t="s">
        <v>71</v>
      </c>
      <c r="AF125" s="75" t="s">
        <v>71</v>
      </c>
      <c r="AG125" s="75" t="s">
        <v>76</v>
      </c>
      <c r="AH125" s="75" t="s">
        <v>99</v>
      </c>
      <c r="AI125" s="75" t="s">
        <v>77</v>
      </c>
      <c r="AJ125" s="75" t="s">
        <v>77</v>
      </c>
    </row>
    <row r="126" spans="1:36" ht="25.5" x14ac:dyDescent="0.25">
      <c r="A126" s="75" t="s">
        <v>686</v>
      </c>
      <c r="B126" s="75" t="s">
        <v>609</v>
      </c>
      <c r="C126" s="75" t="s">
        <v>675</v>
      </c>
      <c r="D126" s="75" t="s">
        <v>619</v>
      </c>
      <c r="E126" s="75" t="s">
        <v>687</v>
      </c>
      <c r="F126" s="75" t="s">
        <v>688</v>
      </c>
      <c r="G126" s="75" t="s">
        <v>689</v>
      </c>
      <c r="H126" s="75" t="s">
        <v>65</v>
      </c>
      <c r="I126" s="75" t="s">
        <v>66</v>
      </c>
      <c r="J126" s="75" t="s">
        <v>153</v>
      </c>
      <c r="K126" s="75" t="s">
        <v>88</v>
      </c>
      <c r="L126" s="75" t="s">
        <v>69</v>
      </c>
      <c r="M126" s="75" t="s">
        <v>70</v>
      </c>
      <c r="N126" s="75" t="s">
        <v>70</v>
      </c>
      <c r="O126" s="75" t="s">
        <v>70</v>
      </c>
      <c r="P126" s="75" t="s">
        <v>71</v>
      </c>
      <c r="Q126" s="75" t="s">
        <v>72</v>
      </c>
      <c r="R126" s="75" t="s">
        <v>616</v>
      </c>
      <c r="S126" s="75" t="s">
        <v>74</v>
      </c>
      <c r="T126" s="75" t="s">
        <v>92</v>
      </c>
      <c r="U126" s="75" t="s">
        <v>642</v>
      </c>
      <c r="V126" s="75" t="s">
        <v>616</v>
      </c>
      <c r="W126" s="75" t="s">
        <v>62</v>
      </c>
      <c r="X126" s="75" t="s">
        <v>62</v>
      </c>
      <c r="Y126" s="75" t="s">
        <v>62</v>
      </c>
      <c r="Z126" s="75" t="s">
        <v>62</v>
      </c>
      <c r="AA126" s="75" t="s">
        <v>62</v>
      </c>
      <c r="AB126" s="75" t="s">
        <v>62</v>
      </c>
      <c r="AC126" s="75" t="s">
        <v>62</v>
      </c>
      <c r="AD126" s="75" t="s">
        <v>71</v>
      </c>
      <c r="AE126" s="75" t="s">
        <v>71</v>
      </c>
      <c r="AF126" s="75" t="s">
        <v>71</v>
      </c>
      <c r="AG126" s="75" t="s">
        <v>76</v>
      </c>
      <c r="AH126" s="75" t="s">
        <v>76</v>
      </c>
      <c r="AI126" s="75" t="s">
        <v>99</v>
      </c>
      <c r="AJ126" s="75" t="s">
        <v>77</v>
      </c>
    </row>
    <row r="127" spans="1:36" ht="38.25" x14ac:dyDescent="0.25">
      <c r="A127" s="75" t="s">
        <v>690</v>
      </c>
      <c r="B127" s="75" t="s">
        <v>60</v>
      </c>
      <c r="C127" s="75" t="s">
        <v>691</v>
      </c>
      <c r="D127" s="75" t="s">
        <v>62</v>
      </c>
      <c r="E127" s="75" t="s">
        <v>62</v>
      </c>
      <c r="F127" s="75" t="s">
        <v>692</v>
      </c>
      <c r="G127" s="75" t="s">
        <v>693</v>
      </c>
      <c r="H127" s="75" t="s">
        <v>65</v>
      </c>
      <c r="I127" s="75" t="s">
        <v>66</v>
      </c>
      <c r="J127" s="75" t="s">
        <v>67</v>
      </c>
      <c r="K127" s="75" t="s">
        <v>88</v>
      </c>
      <c r="L127" s="75" t="s">
        <v>69</v>
      </c>
      <c r="M127" s="75" t="s">
        <v>70</v>
      </c>
      <c r="N127" s="75" t="s">
        <v>70</v>
      </c>
      <c r="O127" s="75" t="s">
        <v>70</v>
      </c>
      <c r="P127" s="75" t="s">
        <v>171</v>
      </c>
      <c r="Q127" s="75" t="s">
        <v>72</v>
      </c>
      <c r="R127" s="75" t="s">
        <v>694</v>
      </c>
      <c r="S127" s="75" t="s">
        <v>74</v>
      </c>
      <c r="T127" s="75" t="s">
        <v>108</v>
      </c>
      <c r="U127" s="75" t="s">
        <v>695</v>
      </c>
      <c r="V127" s="75" t="s">
        <v>694</v>
      </c>
      <c r="W127" s="75" t="s">
        <v>62</v>
      </c>
      <c r="X127" s="75" t="s">
        <v>62</v>
      </c>
      <c r="Y127" s="75" t="s">
        <v>62</v>
      </c>
      <c r="Z127" s="75" t="s">
        <v>62</v>
      </c>
      <c r="AA127" s="75" t="s">
        <v>62</v>
      </c>
      <c r="AB127" s="75" t="s">
        <v>62</v>
      </c>
      <c r="AC127" s="75" t="s">
        <v>62</v>
      </c>
      <c r="AD127" s="75" t="s">
        <v>71</v>
      </c>
      <c r="AE127" s="75" t="s">
        <v>71</v>
      </c>
      <c r="AF127" s="75" t="s">
        <v>71</v>
      </c>
      <c r="AG127" s="75" t="s">
        <v>76</v>
      </c>
      <c r="AH127" s="75" t="s">
        <v>77</v>
      </c>
      <c r="AI127" s="75" t="s">
        <v>77</v>
      </c>
      <c r="AJ127" s="75" t="s">
        <v>77</v>
      </c>
    </row>
    <row r="128" spans="1:36" ht="261" customHeight="1" x14ac:dyDescent="0.25">
      <c r="A128" s="75" t="s">
        <v>696</v>
      </c>
      <c r="B128" s="75" t="s">
        <v>60</v>
      </c>
      <c r="C128" s="75" t="s">
        <v>691</v>
      </c>
      <c r="D128" s="75" t="s">
        <v>62</v>
      </c>
      <c r="E128" s="75" t="s">
        <v>62</v>
      </c>
      <c r="F128" s="75" t="s">
        <v>697</v>
      </c>
      <c r="G128" s="75" t="s">
        <v>698</v>
      </c>
      <c r="H128" s="75" t="s">
        <v>65</v>
      </c>
      <c r="I128" s="75" t="s">
        <v>66</v>
      </c>
      <c r="J128" s="75" t="s">
        <v>218</v>
      </c>
      <c r="K128" s="75" t="s">
        <v>154</v>
      </c>
      <c r="L128" s="75" t="s">
        <v>69</v>
      </c>
      <c r="M128" s="75" t="s">
        <v>699</v>
      </c>
      <c r="N128" s="75" t="s">
        <v>70</v>
      </c>
      <c r="O128" s="75" t="s">
        <v>700</v>
      </c>
      <c r="P128" s="75" t="s">
        <v>171</v>
      </c>
      <c r="Q128" s="75" t="s">
        <v>158</v>
      </c>
      <c r="R128" s="75" t="s">
        <v>694</v>
      </c>
      <c r="S128" s="75" t="s">
        <v>74</v>
      </c>
      <c r="T128" s="75" t="s">
        <v>108</v>
      </c>
      <c r="U128" s="75" t="s">
        <v>701</v>
      </c>
      <c r="V128" s="75" t="s">
        <v>694</v>
      </c>
      <c r="W128" s="200">
        <v>44795</v>
      </c>
      <c r="X128" s="75" t="s">
        <v>255</v>
      </c>
      <c r="Y128" s="75" t="s">
        <v>702</v>
      </c>
      <c r="Z128" s="75" t="s">
        <v>703</v>
      </c>
      <c r="AA128" s="75" t="s">
        <v>163</v>
      </c>
      <c r="AB128" s="200">
        <v>44795</v>
      </c>
      <c r="AC128" s="75" t="s">
        <v>429</v>
      </c>
      <c r="AD128" s="75" t="s">
        <v>71</v>
      </c>
      <c r="AE128" s="75" t="s">
        <v>71</v>
      </c>
      <c r="AF128" s="75" t="s">
        <v>71</v>
      </c>
      <c r="AG128" s="75" t="s">
        <v>77</v>
      </c>
      <c r="AH128" s="75" t="s">
        <v>77</v>
      </c>
      <c r="AI128" s="75" t="s">
        <v>99</v>
      </c>
      <c r="AJ128" s="75" t="s">
        <v>77</v>
      </c>
    </row>
    <row r="129" spans="1:36" ht="127.5" x14ac:dyDescent="0.25">
      <c r="A129" s="75" t="s">
        <v>704</v>
      </c>
      <c r="B129" s="75" t="s">
        <v>60</v>
      </c>
      <c r="C129" s="75" t="s">
        <v>691</v>
      </c>
      <c r="D129" s="75" t="s">
        <v>705</v>
      </c>
      <c r="E129" s="75" t="s">
        <v>706</v>
      </c>
      <c r="F129" s="75" t="s">
        <v>707</v>
      </c>
      <c r="G129" s="75" t="s">
        <v>708</v>
      </c>
      <c r="H129" s="75" t="s">
        <v>65</v>
      </c>
      <c r="I129" s="75" t="s">
        <v>66</v>
      </c>
      <c r="J129" s="75" t="s">
        <v>218</v>
      </c>
      <c r="K129" s="75" t="s">
        <v>154</v>
      </c>
      <c r="L129" s="75" t="s">
        <v>69</v>
      </c>
      <c r="M129" s="75" t="s">
        <v>70</v>
      </c>
      <c r="N129" s="75" t="s">
        <v>70</v>
      </c>
      <c r="O129" s="75" t="s">
        <v>70</v>
      </c>
      <c r="P129" s="75" t="s">
        <v>171</v>
      </c>
      <c r="Q129" s="75" t="s">
        <v>72</v>
      </c>
      <c r="R129" s="75" t="s">
        <v>694</v>
      </c>
      <c r="S129" s="75" t="s">
        <v>74</v>
      </c>
      <c r="T129" s="75" t="s">
        <v>108</v>
      </c>
      <c r="U129" s="75" t="s">
        <v>709</v>
      </c>
      <c r="V129" s="75" t="s">
        <v>694</v>
      </c>
      <c r="W129" s="75" t="s">
        <v>62</v>
      </c>
      <c r="X129" s="75" t="s">
        <v>62</v>
      </c>
      <c r="Y129" s="75" t="s">
        <v>62</v>
      </c>
      <c r="Z129" s="75" t="s">
        <v>62</v>
      </c>
      <c r="AA129" s="75" t="s">
        <v>62</v>
      </c>
      <c r="AB129" s="75" t="s">
        <v>62</v>
      </c>
      <c r="AC129" s="75" t="s">
        <v>62</v>
      </c>
      <c r="AD129" s="75" t="s">
        <v>71</v>
      </c>
      <c r="AE129" s="75" t="s">
        <v>71</v>
      </c>
      <c r="AF129" s="75" t="s">
        <v>71</v>
      </c>
      <c r="AG129" s="75" t="s">
        <v>76</v>
      </c>
      <c r="AH129" s="75" t="s">
        <v>76</v>
      </c>
      <c r="AI129" s="75" t="s">
        <v>76</v>
      </c>
      <c r="AJ129" s="75" t="s">
        <v>76</v>
      </c>
    </row>
    <row r="130" spans="1:36" ht="156.75" customHeight="1" x14ac:dyDescent="0.25">
      <c r="A130" s="75" t="s">
        <v>710</v>
      </c>
      <c r="B130" s="75" t="s">
        <v>60</v>
      </c>
      <c r="C130" s="75" t="s">
        <v>691</v>
      </c>
      <c r="D130" s="75" t="s">
        <v>62</v>
      </c>
      <c r="E130" s="75" t="s">
        <v>62</v>
      </c>
      <c r="F130" s="75" t="s">
        <v>711</v>
      </c>
      <c r="G130" s="75" t="s">
        <v>712</v>
      </c>
      <c r="H130" s="75" t="s">
        <v>65</v>
      </c>
      <c r="I130" s="75" t="s">
        <v>66</v>
      </c>
      <c r="J130" s="75" t="s">
        <v>185</v>
      </c>
      <c r="K130" s="75" t="s">
        <v>154</v>
      </c>
      <c r="L130" s="75" t="s">
        <v>69</v>
      </c>
      <c r="M130" s="75" t="s">
        <v>713</v>
      </c>
      <c r="N130" s="75" t="s">
        <v>70</v>
      </c>
      <c r="O130" s="75" t="s">
        <v>714</v>
      </c>
      <c r="P130" s="75" t="s">
        <v>171</v>
      </c>
      <c r="Q130" s="75" t="s">
        <v>158</v>
      </c>
      <c r="R130" s="75" t="s">
        <v>694</v>
      </c>
      <c r="S130" s="75" t="s">
        <v>74</v>
      </c>
      <c r="T130" s="75" t="s">
        <v>108</v>
      </c>
      <c r="U130" s="75" t="s">
        <v>715</v>
      </c>
      <c r="V130" s="75" t="s">
        <v>694</v>
      </c>
      <c r="W130" s="75">
        <v>44795</v>
      </c>
      <c r="X130" s="75" t="s">
        <v>255</v>
      </c>
      <c r="Y130" s="75" t="s">
        <v>702</v>
      </c>
      <c r="Z130" s="75" t="s">
        <v>703</v>
      </c>
      <c r="AA130" s="75" t="s">
        <v>163</v>
      </c>
      <c r="AB130" s="200">
        <v>44795</v>
      </c>
      <c r="AC130" s="75" t="s">
        <v>98</v>
      </c>
      <c r="AD130" s="75" t="s">
        <v>71</v>
      </c>
      <c r="AE130" s="75" t="s">
        <v>71</v>
      </c>
      <c r="AF130" s="75" t="s">
        <v>71</v>
      </c>
      <c r="AG130" s="75" t="s">
        <v>77</v>
      </c>
      <c r="AH130" s="75" t="s">
        <v>77</v>
      </c>
      <c r="AI130" s="75" t="s">
        <v>77</v>
      </c>
      <c r="AJ130" s="75" t="s">
        <v>77</v>
      </c>
    </row>
    <row r="131" spans="1:36" ht="51" x14ac:dyDescent="0.25">
      <c r="A131" s="75" t="s">
        <v>716</v>
      </c>
      <c r="B131" s="75" t="s">
        <v>515</v>
      </c>
      <c r="C131" s="75" t="s">
        <v>717</v>
      </c>
      <c r="D131" s="75" t="s">
        <v>718</v>
      </c>
      <c r="E131" s="75" t="s">
        <v>719</v>
      </c>
      <c r="F131" s="75" t="s">
        <v>720</v>
      </c>
      <c r="G131" s="75" t="s">
        <v>721</v>
      </c>
      <c r="H131" s="75" t="s">
        <v>65</v>
      </c>
      <c r="I131" s="75" t="s">
        <v>66</v>
      </c>
      <c r="J131" s="75" t="s">
        <v>67</v>
      </c>
      <c r="K131" s="75" t="s">
        <v>530</v>
      </c>
      <c r="L131" s="75" t="s">
        <v>69</v>
      </c>
      <c r="M131" s="75" t="s">
        <v>70</v>
      </c>
      <c r="N131" s="75" t="s">
        <v>70</v>
      </c>
      <c r="O131" s="75" t="s">
        <v>722</v>
      </c>
      <c r="P131" s="75" t="s">
        <v>171</v>
      </c>
      <c r="Q131" s="75" t="s">
        <v>158</v>
      </c>
      <c r="R131" s="75" t="s">
        <v>723</v>
      </c>
      <c r="S131" s="75" t="s">
        <v>524</v>
      </c>
      <c r="T131" s="75" t="s">
        <v>92</v>
      </c>
      <c r="U131" s="75" t="s">
        <v>724</v>
      </c>
      <c r="V131" s="75" t="s">
        <v>723</v>
      </c>
      <c r="W131" s="200">
        <v>44767</v>
      </c>
      <c r="X131" s="75" t="s">
        <v>160</v>
      </c>
      <c r="Y131" s="75" t="s">
        <v>725</v>
      </c>
      <c r="Z131" s="75" t="s">
        <v>173</v>
      </c>
      <c r="AA131" s="75" t="s">
        <v>97</v>
      </c>
      <c r="AB131" s="200">
        <v>44882</v>
      </c>
      <c r="AC131" s="75" t="s">
        <v>429</v>
      </c>
      <c r="AD131" s="75" t="s">
        <v>71</v>
      </c>
      <c r="AE131" s="75" t="s">
        <v>71</v>
      </c>
      <c r="AF131" s="75" t="s">
        <v>71</v>
      </c>
      <c r="AG131" s="75" t="s">
        <v>77</v>
      </c>
      <c r="AH131" s="75" t="s">
        <v>77</v>
      </c>
      <c r="AI131" s="75" t="s">
        <v>77</v>
      </c>
      <c r="AJ131" s="75" t="s">
        <v>77</v>
      </c>
    </row>
    <row r="132" spans="1:36" ht="76.5" x14ac:dyDescent="0.25">
      <c r="A132" s="75" t="s">
        <v>726</v>
      </c>
      <c r="B132" s="75" t="s">
        <v>515</v>
      </c>
      <c r="C132" s="75" t="s">
        <v>717</v>
      </c>
      <c r="D132" s="75" t="s">
        <v>62</v>
      </c>
      <c r="E132" s="75" t="s">
        <v>62</v>
      </c>
      <c r="F132" s="75" t="s">
        <v>727</v>
      </c>
      <c r="G132" s="75" t="s">
        <v>728</v>
      </c>
      <c r="H132" s="75" t="s">
        <v>65</v>
      </c>
      <c r="I132" s="75" t="s">
        <v>66</v>
      </c>
      <c r="J132" s="75" t="s">
        <v>87</v>
      </c>
      <c r="K132" s="75" t="s">
        <v>68</v>
      </c>
      <c r="L132" s="75" t="s">
        <v>69</v>
      </c>
      <c r="M132" s="75" t="s">
        <v>729</v>
      </c>
      <c r="N132" s="75" t="s">
        <v>62</v>
      </c>
      <c r="O132" s="75" t="s">
        <v>728</v>
      </c>
      <c r="P132" s="75" t="s">
        <v>171</v>
      </c>
      <c r="Q132" s="75" t="s">
        <v>158</v>
      </c>
      <c r="R132" s="75" t="s">
        <v>723</v>
      </c>
      <c r="S132" s="75" t="s">
        <v>74</v>
      </c>
      <c r="T132" s="75" t="s">
        <v>92</v>
      </c>
      <c r="U132" s="75" t="s">
        <v>730</v>
      </c>
      <c r="V132" s="75" t="s">
        <v>723</v>
      </c>
      <c r="W132" s="200">
        <v>42644</v>
      </c>
      <c r="X132" s="75" t="s">
        <v>160</v>
      </c>
      <c r="Y132" s="75" t="s">
        <v>725</v>
      </c>
      <c r="Z132" s="75" t="s">
        <v>173</v>
      </c>
      <c r="AA132" s="75" t="s">
        <v>97</v>
      </c>
      <c r="AB132" s="200">
        <v>44882</v>
      </c>
      <c r="AC132" s="75" t="s">
        <v>429</v>
      </c>
      <c r="AD132" s="75" t="s">
        <v>71</v>
      </c>
      <c r="AE132" s="75" t="s">
        <v>71</v>
      </c>
      <c r="AF132" s="75" t="s">
        <v>71</v>
      </c>
      <c r="AG132" s="75" t="s">
        <v>77</v>
      </c>
      <c r="AH132" s="75" t="s">
        <v>77</v>
      </c>
      <c r="AI132" s="75" t="s">
        <v>77</v>
      </c>
      <c r="AJ132" s="75" t="s">
        <v>77</v>
      </c>
    </row>
    <row r="133" spans="1:36" ht="117" customHeight="1" x14ac:dyDescent="0.25">
      <c r="A133" s="75" t="s">
        <v>731</v>
      </c>
      <c r="B133" s="75" t="s">
        <v>515</v>
      </c>
      <c r="C133" s="75" t="s">
        <v>717</v>
      </c>
      <c r="D133" s="75" t="s">
        <v>62</v>
      </c>
      <c r="E133" s="75" t="s">
        <v>62</v>
      </c>
      <c r="F133" s="75" t="s">
        <v>732</v>
      </c>
      <c r="G133" s="75" t="s">
        <v>733</v>
      </c>
      <c r="H133" s="75" t="s">
        <v>65</v>
      </c>
      <c r="I133" s="75" t="s">
        <v>66</v>
      </c>
      <c r="J133" s="75" t="s">
        <v>87</v>
      </c>
      <c r="K133" s="75" t="s">
        <v>68</v>
      </c>
      <c r="L133" s="75" t="s">
        <v>69</v>
      </c>
      <c r="M133" s="75" t="s">
        <v>201</v>
      </c>
      <c r="N133" s="75" t="s">
        <v>734</v>
      </c>
      <c r="O133" s="75" t="s">
        <v>735</v>
      </c>
      <c r="P133" s="75" t="s">
        <v>71</v>
      </c>
      <c r="Q133" s="75" t="s">
        <v>158</v>
      </c>
      <c r="R133" s="75" t="s">
        <v>723</v>
      </c>
      <c r="S133" s="75" t="s">
        <v>74</v>
      </c>
      <c r="T133" s="75" t="s">
        <v>92</v>
      </c>
      <c r="U133" s="75" t="s">
        <v>736</v>
      </c>
      <c r="V133" s="75" t="s">
        <v>723</v>
      </c>
      <c r="W133" s="200">
        <v>44926</v>
      </c>
      <c r="X133" s="75" t="s">
        <v>160</v>
      </c>
      <c r="Y133" s="75" t="s">
        <v>725</v>
      </c>
      <c r="Z133" s="75" t="s">
        <v>173</v>
      </c>
      <c r="AA133" s="75" t="s">
        <v>97</v>
      </c>
      <c r="AB133" s="200">
        <v>44882</v>
      </c>
      <c r="AC133" s="75" t="s">
        <v>429</v>
      </c>
      <c r="AD133" s="75" t="s">
        <v>71</v>
      </c>
      <c r="AE133" s="75" t="s">
        <v>71</v>
      </c>
      <c r="AF133" s="75" t="s">
        <v>71</v>
      </c>
      <c r="AG133" s="75" t="s">
        <v>77</v>
      </c>
      <c r="AH133" s="75" t="s">
        <v>77</v>
      </c>
      <c r="AI133" s="75" t="s">
        <v>77</v>
      </c>
      <c r="AJ133" s="75" t="s">
        <v>77</v>
      </c>
    </row>
    <row r="134" spans="1:36" ht="119.25" customHeight="1" x14ac:dyDescent="0.25">
      <c r="A134" s="75" t="s">
        <v>737</v>
      </c>
      <c r="B134" s="75" t="s">
        <v>515</v>
      </c>
      <c r="C134" s="75" t="s">
        <v>717</v>
      </c>
      <c r="D134" s="75" t="s">
        <v>62</v>
      </c>
      <c r="E134" s="75" t="s">
        <v>62</v>
      </c>
      <c r="F134" s="75" t="s">
        <v>738</v>
      </c>
      <c r="G134" s="75" t="s">
        <v>739</v>
      </c>
      <c r="H134" s="75" t="s">
        <v>65</v>
      </c>
      <c r="I134" s="75" t="s">
        <v>66</v>
      </c>
      <c r="J134" s="75" t="s">
        <v>87</v>
      </c>
      <c r="K134" s="75" t="s">
        <v>68</v>
      </c>
      <c r="L134" s="75" t="s">
        <v>69</v>
      </c>
      <c r="M134" s="75" t="s">
        <v>70</v>
      </c>
      <c r="N134" s="75" t="s">
        <v>70</v>
      </c>
      <c r="O134" s="75" t="s">
        <v>740</v>
      </c>
      <c r="P134" s="75" t="s">
        <v>71</v>
      </c>
      <c r="Q134" s="75" t="s">
        <v>158</v>
      </c>
      <c r="R134" s="75" t="s">
        <v>723</v>
      </c>
      <c r="S134" s="75" t="s">
        <v>74</v>
      </c>
      <c r="T134" s="75" t="s">
        <v>92</v>
      </c>
      <c r="U134" s="75" t="s">
        <v>741</v>
      </c>
      <c r="V134" s="75" t="s">
        <v>723</v>
      </c>
      <c r="W134" s="200">
        <v>44707</v>
      </c>
      <c r="X134" s="75" t="s">
        <v>160</v>
      </c>
      <c r="Y134" s="75" t="s">
        <v>725</v>
      </c>
      <c r="Z134" s="75" t="s">
        <v>173</v>
      </c>
      <c r="AA134" s="75" t="s">
        <v>97</v>
      </c>
      <c r="AB134" s="200">
        <v>44882</v>
      </c>
      <c r="AC134" s="75" t="s">
        <v>429</v>
      </c>
      <c r="AD134" s="75" t="s">
        <v>71</v>
      </c>
      <c r="AE134" s="75" t="s">
        <v>71</v>
      </c>
      <c r="AF134" s="75" t="s">
        <v>71</v>
      </c>
      <c r="AG134" s="75" t="s">
        <v>77</v>
      </c>
      <c r="AH134" s="75" t="s">
        <v>77</v>
      </c>
      <c r="AI134" s="75" t="s">
        <v>77</v>
      </c>
      <c r="AJ134" s="75" t="s">
        <v>77</v>
      </c>
    </row>
    <row r="135" spans="1:36" ht="76.5" x14ac:dyDescent="0.25">
      <c r="A135" s="75" t="s">
        <v>742</v>
      </c>
      <c r="B135" s="75" t="s">
        <v>515</v>
      </c>
      <c r="C135" s="75" t="s">
        <v>717</v>
      </c>
      <c r="D135" s="75" t="s">
        <v>62</v>
      </c>
      <c r="E135" s="75" t="s">
        <v>62</v>
      </c>
      <c r="F135" s="75" t="s">
        <v>743</v>
      </c>
      <c r="G135" s="75" t="s">
        <v>744</v>
      </c>
      <c r="H135" s="75" t="s">
        <v>65</v>
      </c>
      <c r="I135" s="75" t="s">
        <v>66</v>
      </c>
      <c r="J135" s="75" t="s">
        <v>87</v>
      </c>
      <c r="K135" s="75" t="s">
        <v>68</v>
      </c>
      <c r="L135" s="75" t="s">
        <v>69</v>
      </c>
      <c r="M135" s="75" t="s">
        <v>745</v>
      </c>
      <c r="N135" s="75" t="s">
        <v>70</v>
      </c>
      <c r="O135" s="75" t="s">
        <v>746</v>
      </c>
      <c r="P135" s="75" t="s">
        <v>71</v>
      </c>
      <c r="Q135" s="75" t="s">
        <v>158</v>
      </c>
      <c r="R135" s="75" t="s">
        <v>723</v>
      </c>
      <c r="S135" s="75" t="s">
        <v>74</v>
      </c>
      <c r="T135" s="75" t="s">
        <v>92</v>
      </c>
      <c r="U135" s="75" t="s">
        <v>747</v>
      </c>
      <c r="V135" s="75" t="s">
        <v>723</v>
      </c>
      <c r="W135" s="200">
        <v>44562</v>
      </c>
      <c r="X135" s="75" t="s">
        <v>160</v>
      </c>
      <c r="Y135" s="75" t="s">
        <v>725</v>
      </c>
      <c r="Z135" s="75" t="s">
        <v>173</v>
      </c>
      <c r="AA135" s="75" t="s">
        <v>97</v>
      </c>
      <c r="AB135" s="200">
        <v>44882</v>
      </c>
      <c r="AC135" s="75" t="s">
        <v>429</v>
      </c>
      <c r="AD135" s="75" t="s">
        <v>71</v>
      </c>
      <c r="AE135" s="75" t="s">
        <v>71</v>
      </c>
      <c r="AF135" s="75" t="s">
        <v>71</v>
      </c>
      <c r="AG135" s="75" t="s">
        <v>77</v>
      </c>
      <c r="AH135" s="75" t="s">
        <v>77</v>
      </c>
      <c r="AI135" s="75" t="s">
        <v>77</v>
      </c>
      <c r="AJ135" s="75" t="s">
        <v>77</v>
      </c>
    </row>
    <row r="136" spans="1:36" ht="76.5" x14ac:dyDescent="0.25">
      <c r="A136" s="75" t="s">
        <v>748</v>
      </c>
      <c r="B136" s="75" t="s">
        <v>515</v>
      </c>
      <c r="C136" s="75" t="s">
        <v>717</v>
      </c>
      <c r="D136" s="75" t="s">
        <v>62</v>
      </c>
      <c r="E136" s="75" t="s">
        <v>62</v>
      </c>
      <c r="F136" s="75" t="s">
        <v>749</v>
      </c>
      <c r="G136" s="75" t="s">
        <v>750</v>
      </c>
      <c r="H136" s="75" t="s">
        <v>65</v>
      </c>
      <c r="I136" s="75" t="s">
        <v>66</v>
      </c>
      <c r="J136" s="75" t="s">
        <v>87</v>
      </c>
      <c r="K136" s="75" t="s">
        <v>233</v>
      </c>
      <c r="L136" s="75" t="s">
        <v>69</v>
      </c>
      <c r="M136" s="75" t="s">
        <v>749</v>
      </c>
      <c r="N136" s="75" t="s">
        <v>70</v>
      </c>
      <c r="O136" s="75" t="s">
        <v>751</v>
      </c>
      <c r="P136" s="75" t="s">
        <v>71</v>
      </c>
      <c r="Q136" s="75" t="s">
        <v>158</v>
      </c>
      <c r="R136" s="75" t="s">
        <v>723</v>
      </c>
      <c r="S136" s="75" t="s">
        <v>74</v>
      </c>
      <c r="T136" s="75" t="s">
        <v>92</v>
      </c>
      <c r="U136" s="75" t="s">
        <v>747</v>
      </c>
      <c r="V136" s="75" t="s">
        <v>723</v>
      </c>
      <c r="W136" s="200">
        <v>44562</v>
      </c>
      <c r="X136" s="75" t="s">
        <v>160</v>
      </c>
      <c r="Y136" s="75" t="s">
        <v>725</v>
      </c>
      <c r="Z136" s="75" t="s">
        <v>173</v>
      </c>
      <c r="AA136" s="75" t="s">
        <v>97</v>
      </c>
      <c r="AB136" s="200">
        <v>44882</v>
      </c>
      <c r="AC136" s="75" t="s">
        <v>429</v>
      </c>
      <c r="AD136" s="75" t="s">
        <v>71</v>
      </c>
      <c r="AE136" s="75" t="s">
        <v>71</v>
      </c>
      <c r="AF136" s="75" t="s">
        <v>71</v>
      </c>
      <c r="AG136" s="75" t="s">
        <v>77</v>
      </c>
      <c r="AH136" s="75" t="s">
        <v>77</v>
      </c>
      <c r="AI136" s="75" t="s">
        <v>77</v>
      </c>
      <c r="AJ136" s="75" t="s">
        <v>77</v>
      </c>
    </row>
    <row r="137" spans="1:36" ht="95.25" customHeight="1" x14ac:dyDescent="0.25">
      <c r="A137" s="75" t="s">
        <v>752</v>
      </c>
      <c r="B137" s="75" t="s">
        <v>515</v>
      </c>
      <c r="C137" s="75" t="s">
        <v>717</v>
      </c>
      <c r="D137" s="75" t="s">
        <v>62</v>
      </c>
      <c r="E137" s="75" t="s">
        <v>62</v>
      </c>
      <c r="F137" s="75" t="s">
        <v>753</v>
      </c>
      <c r="G137" s="75" t="s">
        <v>754</v>
      </c>
      <c r="H137" s="75" t="s">
        <v>65</v>
      </c>
      <c r="I137" s="75" t="s">
        <v>66</v>
      </c>
      <c r="J137" s="75" t="s">
        <v>185</v>
      </c>
      <c r="K137" s="75" t="s">
        <v>68</v>
      </c>
      <c r="L137" s="75" t="s">
        <v>69</v>
      </c>
      <c r="M137" s="75" t="s">
        <v>755</v>
      </c>
      <c r="N137" s="75" t="s">
        <v>756</v>
      </c>
      <c r="O137" s="75" t="s">
        <v>757</v>
      </c>
      <c r="P137" s="75" t="s">
        <v>71</v>
      </c>
      <c r="Q137" s="75" t="s">
        <v>158</v>
      </c>
      <c r="R137" s="75" t="s">
        <v>723</v>
      </c>
      <c r="S137" s="75" t="s">
        <v>74</v>
      </c>
      <c r="T137" s="75" t="s">
        <v>75</v>
      </c>
      <c r="U137" s="75" t="s">
        <v>758</v>
      </c>
      <c r="V137" s="75" t="s">
        <v>723</v>
      </c>
      <c r="W137" s="200">
        <v>44562</v>
      </c>
      <c r="X137" s="75" t="s">
        <v>160</v>
      </c>
      <c r="Y137" s="75" t="s">
        <v>725</v>
      </c>
      <c r="Z137" s="75" t="s">
        <v>173</v>
      </c>
      <c r="AA137" s="75" t="s">
        <v>97</v>
      </c>
      <c r="AB137" s="200">
        <v>44882</v>
      </c>
      <c r="AC137" s="75" t="s">
        <v>429</v>
      </c>
      <c r="AD137" s="75" t="s">
        <v>71</v>
      </c>
      <c r="AE137" s="75" t="s">
        <v>71</v>
      </c>
      <c r="AF137" s="75" t="s">
        <v>71</v>
      </c>
      <c r="AG137" s="75" t="s">
        <v>77</v>
      </c>
      <c r="AH137" s="75" t="s">
        <v>77</v>
      </c>
      <c r="AI137" s="75" t="s">
        <v>77</v>
      </c>
      <c r="AJ137" s="75" t="s">
        <v>77</v>
      </c>
    </row>
    <row r="138" spans="1:36" ht="76.5" x14ac:dyDescent="0.25">
      <c r="A138" s="75" t="s">
        <v>759</v>
      </c>
      <c r="B138" s="75" t="s">
        <v>515</v>
      </c>
      <c r="C138" s="75" t="s">
        <v>717</v>
      </c>
      <c r="D138" s="75" t="s">
        <v>62</v>
      </c>
      <c r="E138" s="75" t="s">
        <v>62</v>
      </c>
      <c r="F138" s="75" t="s">
        <v>760</v>
      </c>
      <c r="G138" s="75" t="s">
        <v>761</v>
      </c>
      <c r="H138" s="75" t="s">
        <v>65</v>
      </c>
      <c r="I138" s="75" t="s">
        <v>66</v>
      </c>
      <c r="J138" s="75" t="s">
        <v>87</v>
      </c>
      <c r="K138" s="75" t="s">
        <v>68</v>
      </c>
      <c r="L138" s="75" t="s">
        <v>69</v>
      </c>
      <c r="M138" s="75" t="s">
        <v>762</v>
      </c>
      <c r="N138" s="75" t="s">
        <v>763</v>
      </c>
      <c r="O138" s="75" t="s">
        <v>764</v>
      </c>
      <c r="P138" s="75" t="s">
        <v>71</v>
      </c>
      <c r="Q138" s="75" t="s">
        <v>158</v>
      </c>
      <c r="R138" s="75" t="s">
        <v>723</v>
      </c>
      <c r="S138" s="75" t="s">
        <v>74</v>
      </c>
      <c r="T138" s="75" t="s">
        <v>92</v>
      </c>
      <c r="U138" s="75" t="s">
        <v>747</v>
      </c>
      <c r="V138" s="75" t="s">
        <v>723</v>
      </c>
      <c r="W138" s="200">
        <v>44562</v>
      </c>
      <c r="X138" s="75" t="s">
        <v>160</v>
      </c>
      <c r="Y138" s="75" t="s">
        <v>725</v>
      </c>
      <c r="Z138" s="75" t="s">
        <v>173</v>
      </c>
      <c r="AA138" s="75" t="s">
        <v>97</v>
      </c>
      <c r="AB138" s="200">
        <v>44882</v>
      </c>
      <c r="AC138" s="75" t="s">
        <v>429</v>
      </c>
      <c r="AD138" s="75" t="s">
        <v>71</v>
      </c>
      <c r="AE138" s="75" t="s">
        <v>71</v>
      </c>
      <c r="AF138" s="75" t="s">
        <v>71</v>
      </c>
      <c r="AG138" s="75" t="s">
        <v>77</v>
      </c>
      <c r="AH138" s="75" t="s">
        <v>77</v>
      </c>
      <c r="AI138" s="75" t="s">
        <v>77</v>
      </c>
      <c r="AJ138" s="75" t="s">
        <v>77</v>
      </c>
    </row>
    <row r="139" spans="1:36" ht="76.5" x14ac:dyDescent="0.25">
      <c r="A139" s="75" t="s">
        <v>765</v>
      </c>
      <c r="B139" s="75" t="s">
        <v>515</v>
      </c>
      <c r="C139" s="75" t="s">
        <v>717</v>
      </c>
      <c r="D139" s="75" t="s">
        <v>62</v>
      </c>
      <c r="E139" s="75" t="s">
        <v>62</v>
      </c>
      <c r="F139" s="75" t="s">
        <v>766</v>
      </c>
      <c r="G139" s="75" t="s">
        <v>767</v>
      </c>
      <c r="H139" s="75" t="s">
        <v>65</v>
      </c>
      <c r="I139" s="75" t="s">
        <v>66</v>
      </c>
      <c r="J139" s="75" t="s">
        <v>87</v>
      </c>
      <c r="K139" s="75" t="s">
        <v>233</v>
      </c>
      <c r="L139" s="75" t="s">
        <v>69</v>
      </c>
      <c r="M139" s="75" t="s">
        <v>755</v>
      </c>
      <c r="N139" s="75" t="s">
        <v>766</v>
      </c>
      <c r="O139" s="75" t="s">
        <v>768</v>
      </c>
      <c r="P139" s="75" t="s">
        <v>71</v>
      </c>
      <c r="Q139" s="75" t="s">
        <v>158</v>
      </c>
      <c r="R139" s="75" t="s">
        <v>723</v>
      </c>
      <c r="S139" s="75" t="s">
        <v>74</v>
      </c>
      <c r="T139" s="75" t="s">
        <v>92</v>
      </c>
      <c r="U139" s="75" t="s">
        <v>747</v>
      </c>
      <c r="V139" s="75" t="s">
        <v>723</v>
      </c>
      <c r="W139" s="200">
        <v>44562</v>
      </c>
      <c r="X139" s="75" t="s">
        <v>160</v>
      </c>
      <c r="Y139" s="75" t="s">
        <v>725</v>
      </c>
      <c r="Z139" s="75" t="s">
        <v>173</v>
      </c>
      <c r="AA139" s="75" t="s">
        <v>97</v>
      </c>
      <c r="AB139" s="200">
        <v>44882</v>
      </c>
      <c r="AC139" s="75" t="s">
        <v>429</v>
      </c>
      <c r="AD139" s="75" t="s">
        <v>71</v>
      </c>
      <c r="AE139" s="75" t="s">
        <v>71</v>
      </c>
      <c r="AF139" s="75" t="s">
        <v>769</v>
      </c>
      <c r="AG139" s="75" t="s">
        <v>77</v>
      </c>
      <c r="AH139" s="75" t="s">
        <v>77</v>
      </c>
      <c r="AI139" s="75" t="s">
        <v>77</v>
      </c>
      <c r="AJ139" s="75" t="s">
        <v>77</v>
      </c>
    </row>
    <row r="140" spans="1:36" ht="76.5" x14ac:dyDescent="0.25">
      <c r="A140" s="75" t="s">
        <v>770</v>
      </c>
      <c r="B140" s="75" t="s">
        <v>515</v>
      </c>
      <c r="C140" s="75" t="s">
        <v>717</v>
      </c>
      <c r="D140" s="75" t="s">
        <v>62</v>
      </c>
      <c r="E140" s="75" t="s">
        <v>62</v>
      </c>
      <c r="F140" s="75" t="s">
        <v>771</v>
      </c>
      <c r="G140" s="75" t="s">
        <v>761</v>
      </c>
      <c r="H140" s="75" t="s">
        <v>65</v>
      </c>
      <c r="I140" s="75" t="s">
        <v>66</v>
      </c>
      <c r="J140" s="75" t="s">
        <v>87</v>
      </c>
      <c r="K140" s="75" t="s">
        <v>233</v>
      </c>
      <c r="L140" s="75" t="s">
        <v>69</v>
      </c>
      <c r="M140" s="75" t="s">
        <v>755</v>
      </c>
      <c r="N140" s="75" t="s">
        <v>772</v>
      </c>
      <c r="O140" s="75" t="s">
        <v>773</v>
      </c>
      <c r="P140" s="75" t="s">
        <v>71</v>
      </c>
      <c r="Q140" s="75" t="s">
        <v>158</v>
      </c>
      <c r="R140" s="75" t="s">
        <v>723</v>
      </c>
      <c r="S140" s="75" t="s">
        <v>74</v>
      </c>
      <c r="T140" s="75" t="s">
        <v>92</v>
      </c>
      <c r="U140" s="75" t="s">
        <v>747</v>
      </c>
      <c r="V140" s="75" t="s">
        <v>723</v>
      </c>
      <c r="W140" s="200">
        <v>44562</v>
      </c>
      <c r="X140" s="75" t="s">
        <v>160</v>
      </c>
      <c r="Y140" s="75" t="s">
        <v>725</v>
      </c>
      <c r="Z140" s="75" t="s">
        <v>173</v>
      </c>
      <c r="AA140" s="75" t="s">
        <v>97</v>
      </c>
      <c r="AB140" s="200">
        <v>44882</v>
      </c>
      <c r="AC140" s="75" t="s">
        <v>429</v>
      </c>
      <c r="AD140" s="75" t="s">
        <v>71</v>
      </c>
      <c r="AE140" s="75" t="s">
        <v>71</v>
      </c>
      <c r="AF140" s="75" t="s">
        <v>71</v>
      </c>
      <c r="AG140" s="75" t="s">
        <v>77</v>
      </c>
      <c r="AH140" s="75" t="s">
        <v>77</v>
      </c>
      <c r="AI140" s="75" t="s">
        <v>77</v>
      </c>
      <c r="AJ140" s="75" t="s">
        <v>77</v>
      </c>
    </row>
    <row r="141" spans="1:36" ht="25.5" x14ac:dyDescent="0.25">
      <c r="A141" s="75" t="s">
        <v>774</v>
      </c>
      <c r="B141" s="75" t="s">
        <v>515</v>
      </c>
      <c r="C141" s="75" t="s">
        <v>717</v>
      </c>
      <c r="D141" s="75" t="s">
        <v>62</v>
      </c>
      <c r="E141" s="75" t="s">
        <v>62</v>
      </c>
      <c r="F141" s="75" t="s">
        <v>775</v>
      </c>
      <c r="G141" s="75" t="s">
        <v>776</v>
      </c>
      <c r="H141" s="75" t="s">
        <v>65</v>
      </c>
      <c r="I141" s="75" t="s">
        <v>66</v>
      </c>
      <c r="J141" s="75" t="s">
        <v>185</v>
      </c>
      <c r="K141" s="75" t="s">
        <v>68</v>
      </c>
      <c r="L141" s="75" t="s">
        <v>69</v>
      </c>
      <c r="M141" s="75" t="s">
        <v>70</v>
      </c>
      <c r="N141" s="75" t="s">
        <v>70</v>
      </c>
      <c r="O141" s="75" t="s">
        <v>70</v>
      </c>
      <c r="P141" s="75" t="s">
        <v>71</v>
      </c>
      <c r="Q141" s="75" t="s">
        <v>72</v>
      </c>
      <c r="R141" s="75" t="s">
        <v>723</v>
      </c>
      <c r="S141" s="75" t="s">
        <v>74</v>
      </c>
      <c r="T141" s="75" t="s">
        <v>189</v>
      </c>
      <c r="U141" s="75" t="s">
        <v>62</v>
      </c>
      <c r="V141" s="75" t="s">
        <v>723</v>
      </c>
      <c r="W141" s="75" t="s">
        <v>62</v>
      </c>
      <c r="X141" s="75" t="s">
        <v>62</v>
      </c>
      <c r="Y141" s="75" t="s">
        <v>62</v>
      </c>
      <c r="Z141" s="75" t="s">
        <v>62</v>
      </c>
      <c r="AA141" s="75" t="s">
        <v>97</v>
      </c>
      <c r="AB141" s="200">
        <v>44882</v>
      </c>
      <c r="AC141" s="75" t="s">
        <v>429</v>
      </c>
      <c r="AD141" s="75" t="s">
        <v>71</v>
      </c>
      <c r="AE141" s="75" t="s">
        <v>71</v>
      </c>
      <c r="AF141" s="75" t="s">
        <v>71</v>
      </c>
      <c r="AG141" s="75" t="s">
        <v>77</v>
      </c>
      <c r="AH141" s="75" t="s">
        <v>77</v>
      </c>
      <c r="AI141" s="75" t="s">
        <v>77</v>
      </c>
      <c r="AJ141" s="75" t="s">
        <v>77</v>
      </c>
    </row>
    <row r="142" spans="1:36" ht="51" x14ac:dyDescent="0.25">
      <c r="A142" s="75" t="s">
        <v>777</v>
      </c>
      <c r="B142" s="75" t="s">
        <v>515</v>
      </c>
      <c r="C142" s="75" t="s">
        <v>717</v>
      </c>
      <c r="D142" s="75" t="s">
        <v>62</v>
      </c>
      <c r="E142" s="75" t="s">
        <v>62</v>
      </c>
      <c r="F142" s="75" t="s">
        <v>778</v>
      </c>
      <c r="G142" s="75" t="s">
        <v>779</v>
      </c>
      <c r="H142" s="75" t="s">
        <v>65</v>
      </c>
      <c r="I142" s="75" t="s">
        <v>66</v>
      </c>
      <c r="J142" s="75" t="s">
        <v>218</v>
      </c>
      <c r="K142" s="75" t="s">
        <v>408</v>
      </c>
      <c r="L142" s="75" t="s">
        <v>69</v>
      </c>
      <c r="M142" s="75" t="s">
        <v>780</v>
      </c>
      <c r="N142" s="75" t="s">
        <v>781</v>
      </c>
      <c r="O142" s="75" t="s">
        <v>782</v>
      </c>
      <c r="P142" s="75" t="s">
        <v>71</v>
      </c>
      <c r="Q142" s="75" t="s">
        <v>158</v>
      </c>
      <c r="R142" s="75" t="s">
        <v>723</v>
      </c>
      <c r="S142" s="75" t="s">
        <v>74</v>
      </c>
      <c r="T142" s="75" t="s">
        <v>189</v>
      </c>
      <c r="U142" s="75" t="s">
        <v>62</v>
      </c>
      <c r="V142" s="75" t="s">
        <v>723</v>
      </c>
      <c r="W142" s="200">
        <v>44562</v>
      </c>
      <c r="X142" s="75" t="s">
        <v>160</v>
      </c>
      <c r="Y142" s="75" t="s">
        <v>725</v>
      </c>
      <c r="Z142" s="75" t="s">
        <v>173</v>
      </c>
      <c r="AA142" s="75" t="s">
        <v>97</v>
      </c>
      <c r="AB142" s="200">
        <v>44882</v>
      </c>
      <c r="AC142" s="75" t="s">
        <v>429</v>
      </c>
      <c r="AD142" s="75" t="s">
        <v>71</v>
      </c>
      <c r="AE142" s="75" t="s">
        <v>71</v>
      </c>
      <c r="AF142" s="75" t="s">
        <v>71</v>
      </c>
      <c r="AG142" s="75" t="s">
        <v>77</v>
      </c>
      <c r="AH142" s="75" t="s">
        <v>77</v>
      </c>
      <c r="AI142" s="75" t="s">
        <v>77</v>
      </c>
      <c r="AJ142" s="75" t="s">
        <v>77</v>
      </c>
    </row>
    <row r="143" spans="1:36" ht="51" x14ac:dyDescent="0.25">
      <c r="A143" s="75" t="s">
        <v>783</v>
      </c>
      <c r="B143" s="75" t="s">
        <v>515</v>
      </c>
      <c r="C143" s="75" t="s">
        <v>717</v>
      </c>
      <c r="D143" s="75" t="s">
        <v>62</v>
      </c>
      <c r="E143" s="75" t="s">
        <v>62</v>
      </c>
      <c r="F143" s="75" t="s">
        <v>784</v>
      </c>
      <c r="G143" s="75" t="s">
        <v>785</v>
      </c>
      <c r="H143" s="75" t="s">
        <v>65</v>
      </c>
      <c r="I143" s="75" t="s">
        <v>66</v>
      </c>
      <c r="J143" s="75" t="s">
        <v>185</v>
      </c>
      <c r="K143" s="75" t="s">
        <v>68</v>
      </c>
      <c r="L143" s="75" t="s">
        <v>69</v>
      </c>
      <c r="M143" s="75" t="s">
        <v>786</v>
      </c>
      <c r="N143" s="75" t="s">
        <v>784</v>
      </c>
      <c r="O143" s="75" t="s">
        <v>787</v>
      </c>
      <c r="P143" s="75" t="s">
        <v>71</v>
      </c>
      <c r="Q143" s="75" t="s">
        <v>158</v>
      </c>
      <c r="R143" s="75" t="s">
        <v>723</v>
      </c>
      <c r="S143" s="75" t="s">
        <v>74</v>
      </c>
      <c r="T143" s="75" t="s">
        <v>189</v>
      </c>
      <c r="U143" s="75" t="s">
        <v>62</v>
      </c>
      <c r="V143" s="75" t="s">
        <v>723</v>
      </c>
      <c r="W143" s="200">
        <v>44562</v>
      </c>
      <c r="X143" s="75" t="s">
        <v>160</v>
      </c>
      <c r="Y143" s="75" t="s">
        <v>725</v>
      </c>
      <c r="Z143" s="75" t="s">
        <v>173</v>
      </c>
      <c r="AA143" s="75" t="s">
        <v>97</v>
      </c>
      <c r="AB143" s="200">
        <v>44882</v>
      </c>
      <c r="AC143" s="75" t="s">
        <v>429</v>
      </c>
      <c r="AD143" s="75" t="s">
        <v>71</v>
      </c>
      <c r="AE143" s="75" t="s">
        <v>71</v>
      </c>
      <c r="AF143" s="75" t="s">
        <v>71</v>
      </c>
      <c r="AG143" s="75" t="s">
        <v>77</v>
      </c>
      <c r="AH143" s="75" t="s">
        <v>77</v>
      </c>
      <c r="AI143" s="75" t="s">
        <v>77</v>
      </c>
      <c r="AJ143" s="75" t="s">
        <v>77</v>
      </c>
    </row>
    <row r="144" spans="1:36" ht="63.75" x14ac:dyDescent="0.25">
      <c r="A144" s="75" t="s">
        <v>788</v>
      </c>
      <c r="B144" s="75" t="s">
        <v>515</v>
      </c>
      <c r="C144" s="75" t="s">
        <v>717</v>
      </c>
      <c r="D144" s="75" t="s">
        <v>62</v>
      </c>
      <c r="E144" s="75" t="s">
        <v>62</v>
      </c>
      <c r="F144" s="75" t="s">
        <v>789</v>
      </c>
      <c r="G144" s="75" t="s">
        <v>790</v>
      </c>
      <c r="H144" s="75" t="s">
        <v>65</v>
      </c>
      <c r="I144" s="75" t="s">
        <v>66</v>
      </c>
      <c r="J144" s="75" t="s">
        <v>87</v>
      </c>
      <c r="K144" s="75" t="s">
        <v>68</v>
      </c>
      <c r="L144" s="75" t="s">
        <v>69</v>
      </c>
      <c r="M144" s="75" t="s">
        <v>786</v>
      </c>
      <c r="N144" s="75" t="s">
        <v>791</v>
      </c>
      <c r="O144" s="75" t="s">
        <v>792</v>
      </c>
      <c r="P144" s="75" t="s">
        <v>71</v>
      </c>
      <c r="Q144" s="75" t="s">
        <v>158</v>
      </c>
      <c r="R144" s="75" t="s">
        <v>723</v>
      </c>
      <c r="S144" s="75" t="s">
        <v>74</v>
      </c>
      <c r="T144" s="75" t="s">
        <v>189</v>
      </c>
      <c r="U144" s="75" t="s">
        <v>62</v>
      </c>
      <c r="V144" s="75" t="s">
        <v>723</v>
      </c>
      <c r="W144" s="200">
        <v>44562</v>
      </c>
      <c r="X144" s="75" t="s">
        <v>160</v>
      </c>
      <c r="Y144" s="75" t="s">
        <v>725</v>
      </c>
      <c r="Z144" s="75" t="s">
        <v>173</v>
      </c>
      <c r="AA144" s="75" t="s">
        <v>97</v>
      </c>
      <c r="AB144" s="200">
        <v>44882</v>
      </c>
      <c r="AC144" s="75" t="s">
        <v>429</v>
      </c>
      <c r="AD144" s="75" t="s">
        <v>71</v>
      </c>
      <c r="AE144" s="75" t="s">
        <v>71</v>
      </c>
      <c r="AF144" s="75" t="s">
        <v>71</v>
      </c>
      <c r="AG144" s="75" t="s">
        <v>77</v>
      </c>
      <c r="AH144" s="75" t="s">
        <v>77</v>
      </c>
      <c r="AI144" s="75" t="s">
        <v>77</v>
      </c>
      <c r="AJ144" s="75" t="s">
        <v>77</v>
      </c>
    </row>
    <row r="145" spans="1:36" ht="51" x14ac:dyDescent="0.25">
      <c r="A145" s="75" t="s">
        <v>793</v>
      </c>
      <c r="B145" s="75" t="s">
        <v>515</v>
      </c>
      <c r="C145" s="75" t="s">
        <v>717</v>
      </c>
      <c r="D145" s="75" t="s">
        <v>62</v>
      </c>
      <c r="E145" s="75" t="s">
        <v>62</v>
      </c>
      <c r="F145" s="75" t="s">
        <v>794</v>
      </c>
      <c r="G145" s="75" t="s">
        <v>795</v>
      </c>
      <c r="H145" s="75" t="s">
        <v>65</v>
      </c>
      <c r="I145" s="75" t="s">
        <v>66</v>
      </c>
      <c r="J145" s="75" t="s">
        <v>67</v>
      </c>
      <c r="K145" s="75" t="s">
        <v>68</v>
      </c>
      <c r="L145" s="75" t="s">
        <v>69</v>
      </c>
      <c r="M145" s="75" t="s">
        <v>786</v>
      </c>
      <c r="N145" s="75" t="s">
        <v>794</v>
      </c>
      <c r="O145" s="75" t="s">
        <v>796</v>
      </c>
      <c r="P145" s="75" t="s">
        <v>71</v>
      </c>
      <c r="Q145" s="75" t="s">
        <v>158</v>
      </c>
      <c r="R145" s="75" t="s">
        <v>723</v>
      </c>
      <c r="S145" s="75" t="s">
        <v>74</v>
      </c>
      <c r="T145" s="75" t="s">
        <v>189</v>
      </c>
      <c r="U145" s="75" t="s">
        <v>62</v>
      </c>
      <c r="V145" s="75" t="s">
        <v>723</v>
      </c>
      <c r="W145" s="200">
        <v>44562</v>
      </c>
      <c r="X145" s="75" t="s">
        <v>160</v>
      </c>
      <c r="Y145" s="75" t="s">
        <v>725</v>
      </c>
      <c r="Z145" s="75" t="s">
        <v>173</v>
      </c>
      <c r="AA145" s="75" t="s">
        <v>97</v>
      </c>
      <c r="AB145" s="200">
        <v>44882</v>
      </c>
      <c r="AC145" s="75" t="s">
        <v>429</v>
      </c>
      <c r="AD145" s="75" t="s">
        <v>71</v>
      </c>
      <c r="AE145" s="75" t="s">
        <v>71</v>
      </c>
      <c r="AF145" s="75" t="s">
        <v>71</v>
      </c>
      <c r="AG145" s="75" t="s">
        <v>77</v>
      </c>
      <c r="AH145" s="75" t="s">
        <v>77</v>
      </c>
      <c r="AI145" s="75" t="s">
        <v>77</v>
      </c>
      <c r="AJ145" s="75" t="s">
        <v>77</v>
      </c>
    </row>
    <row r="146" spans="1:36" ht="63.75" x14ac:dyDescent="0.25">
      <c r="A146" s="75" t="s">
        <v>797</v>
      </c>
      <c r="B146" s="75" t="s">
        <v>515</v>
      </c>
      <c r="C146" s="75" t="s">
        <v>717</v>
      </c>
      <c r="D146" s="75" t="s">
        <v>62</v>
      </c>
      <c r="E146" s="75" t="s">
        <v>62</v>
      </c>
      <c r="F146" s="75" t="s">
        <v>798</v>
      </c>
      <c r="G146" s="75" t="s">
        <v>799</v>
      </c>
      <c r="H146" s="75" t="s">
        <v>65</v>
      </c>
      <c r="I146" s="75" t="s">
        <v>66</v>
      </c>
      <c r="J146" s="75" t="s">
        <v>67</v>
      </c>
      <c r="K146" s="75" t="s">
        <v>68</v>
      </c>
      <c r="L146" s="75" t="s">
        <v>69</v>
      </c>
      <c r="M146" s="75" t="s">
        <v>786</v>
      </c>
      <c r="N146" s="75" t="s">
        <v>798</v>
      </c>
      <c r="O146" s="75" t="s">
        <v>800</v>
      </c>
      <c r="P146" s="75" t="s">
        <v>71</v>
      </c>
      <c r="Q146" s="75" t="s">
        <v>158</v>
      </c>
      <c r="R146" s="75" t="s">
        <v>723</v>
      </c>
      <c r="S146" s="75" t="s">
        <v>74</v>
      </c>
      <c r="T146" s="75" t="s">
        <v>189</v>
      </c>
      <c r="U146" s="75" t="s">
        <v>62</v>
      </c>
      <c r="V146" s="75" t="s">
        <v>723</v>
      </c>
      <c r="W146" s="200">
        <v>44562</v>
      </c>
      <c r="X146" s="75" t="s">
        <v>160</v>
      </c>
      <c r="Y146" s="75" t="s">
        <v>725</v>
      </c>
      <c r="Z146" s="75" t="s">
        <v>173</v>
      </c>
      <c r="AA146" s="75" t="s">
        <v>97</v>
      </c>
      <c r="AB146" s="200">
        <v>44882</v>
      </c>
      <c r="AC146" s="75" t="s">
        <v>429</v>
      </c>
      <c r="AD146" s="75" t="s">
        <v>71</v>
      </c>
      <c r="AE146" s="75" t="s">
        <v>71</v>
      </c>
      <c r="AF146" s="75" t="s">
        <v>71</v>
      </c>
      <c r="AG146" s="75" t="s">
        <v>77</v>
      </c>
      <c r="AH146" s="75" t="s">
        <v>77</v>
      </c>
      <c r="AI146" s="75" t="s">
        <v>77</v>
      </c>
      <c r="AJ146" s="75" t="s">
        <v>77</v>
      </c>
    </row>
    <row r="147" spans="1:36" ht="51" x14ac:dyDescent="0.25">
      <c r="A147" s="75" t="s">
        <v>801</v>
      </c>
      <c r="B147" s="75" t="s">
        <v>515</v>
      </c>
      <c r="C147" s="75" t="s">
        <v>717</v>
      </c>
      <c r="D147" s="75" t="s">
        <v>62</v>
      </c>
      <c r="E147" s="75" t="s">
        <v>62</v>
      </c>
      <c r="F147" s="75" t="s">
        <v>802</v>
      </c>
      <c r="G147" s="75" t="s">
        <v>803</v>
      </c>
      <c r="H147" s="75" t="s">
        <v>65</v>
      </c>
      <c r="I147" s="75" t="s">
        <v>66</v>
      </c>
      <c r="J147" s="75" t="s">
        <v>67</v>
      </c>
      <c r="K147" s="75" t="s">
        <v>88</v>
      </c>
      <c r="L147" s="75" t="s">
        <v>69</v>
      </c>
      <c r="M147" s="75" t="s">
        <v>804</v>
      </c>
      <c r="N147" s="75" t="s">
        <v>802</v>
      </c>
      <c r="O147" s="75" t="s">
        <v>805</v>
      </c>
      <c r="P147" s="75" t="s">
        <v>71</v>
      </c>
      <c r="Q147" s="75" t="s">
        <v>158</v>
      </c>
      <c r="R147" s="75" t="s">
        <v>723</v>
      </c>
      <c r="S147" s="75" t="s">
        <v>74</v>
      </c>
      <c r="T147" s="75" t="s">
        <v>189</v>
      </c>
      <c r="U147" s="75" t="s">
        <v>62</v>
      </c>
      <c r="V147" s="75" t="s">
        <v>723</v>
      </c>
      <c r="W147" s="200">
        <v>44562</v>
      </c>
      <c r="X147" s="75" t="s">
        <v>160</v>
      </c>
      <c r="Y147" s="75" t="s">
        <v>725</v>
      </c>
      <c r="Z147" s="75" t="s">
        <v>173</v>
      </c>
      <c r="AA147" s="75" t="s">
        <v>97</v>
      </c>
      <c r="AB147" s="200">
        <v>44882</v>
      </c>
      <c r="AC147" s="75" t="s">
        <v>429</v>
      </c>
      <c r="AD147" s="75" t="s">
        <v>71</v>
      </c>
      <c r="AE147" s="75" t="s">
        <v>71</v>
      </c>
      <c r="AF147" s="75" t="s">
        <v>71</v>
      </c>
      <c r="AG147" s="75" t="s">
        <v>77</v>
      </c>
      <c r="AH147" s="75" t="s">
        <v>77</v>
      </c>
      <c r="AI147" s="75" t="s">
        <v>77</v>
      </c>
      <c r="AJ147" s="75" t="s">
        <v>77</v>
      </c>
    </row>
    <row r="148" spans="1:36" ht="51" x14ac:dyDescent="0.25">
      <c r="A148" s="75" t="s">
        <v>806</v>
      </c>
      <c r="B148" s="75" t="s">
        <v>515</v>
      </c>
      <c r="C148" s="75" t="s">
        <v>717</v>
      </c>
      <c r="D148" s="75" t="s">
        <v>62</v>
      </c>
      <c r="E148" s="75" t="s">
        <v>62</v>
      </c>
      <c r="F148" s="75" t="s">
        <v>807</v>
      </c>
      <c r="G148" s="75" t="s">
        <v>808</v>
      </c>
      <c r="H148" s="75" t="s">
        <v>65</v>
      </c>
      <c r="I148" s="75" t="s">
        <v>66</v>
      </c>
      <c r="J148" s="75" t="s">
        <v>185</v>
      </c>
      <c r="K148" s="75" t="s">
        <v>68</v>
      </c>
      <c r="L148" s="75" t="s">
        <v>69</v>
      </c>
      <c r="M148" s="75" t="s">
        <v>809</v>
      </c>
      <c r="N148" s="75" t="s">
        <v>810</v>
      </c>
      <c r="O148" s="75" t="s">
        <v>811</v>
      </c>
      <c r="P148" s="75" t="s">
        <v>71</v>
      </c>
      <c r="Q148" s="75" t="s">
        <v>158</v>
      </c>
      <c r="R148" s="75" t="s">
        <v>723</v>
      </c>
      <c r="S148" s="75" t="s">
        <v>74</v>
      </c>
      <c r="T148" s="75" t="s">
        <v>189</v>
      </c>
      <c r="U148" s="75" t="s">
        <v>62</v>
      </c>
      <c r="V148" s="75" t="s">
        <v>723</v>
      </c>
      <c r="W148" s="200">
        <v>44562</v>
      </c>
      <c r="X148" s="75" t="s">
        <v>160</v>
      </c>
      <c r="Y148" s="75" t="s">
        <v>725</v>
      </c>
      <c r="Z148" s="75" t="s">
        <v>173</v>
      </c>
      <c r="AA148" s="75" t="s">
        <v>97</v>
      </c>
      <c r="AB148" s="200">
        <v>44882</v>
      </c>
      <c r="AC148" s="75" t="s">
        <v>429</v>
      </c>
      <c r="AD148" s="75" t="s">
        <v>71</v>
      </c>
      <c r="AE148" s="75" t="s">
        <v>71</v>
      </c>
      <c r="AF148" s="75" t="s">
        <v>71</v>
      </c>
      <c r="AG148" s="75" t="s">
        <v>77</v>
      </c>
      <c r="AH148" s="75" t="s">
        <v>77</v>
      </c>
      <c r="AI148" s="75" t="s">
        <v>77</v>
      </c>
      <c r="AJ148" s="75" t="s">
        <v>77</v>
      </c>
    </row>
    <row r="149" spans="1:36" ht="63.75" x14ac:dyDescent="0.25">
      <c r="A149" s="75" t="s">
        <v>812</v>
      </c>
      <c r="B149" s="75" t="s">
        <v>515</v>
      </c>
      <c r="C149" s="75" t="s">
        <v>717</v>
      </c>
      <c r="D149" s="75" t="s">
        <v>62</v>
      </c>
      <c r="E149" s="75" t="s">
        <v>62</v>
      </c>
      <c r="F149" s="75" t="s">
        <v>813</v>
      </c>
      <c r="G149" s="75" t="s">
        <v>814</v>
      </c>
      <c r="H149" s="75" t="s">
        <v>65</v>
      </c>
      <c r="I149" s="75" t="s">
        <v>66</v>
      </c>
      <c r="J149" s="75" t="s">
        <v>226</v>
      </c>
      <c r="K149" s="75" t="s">
        <v>68</v>
      </c>
      <c r="L149" s="75" t="s">
        <v>69</v>
      </c>
      <c r="M149" s="75" t="s">
        <v>809</v>
      </c>
      <c r="N149" s="75" t="s">
        <v>815</v>
      </c>
      <c r="O149" s="75" t="s">
        <v>816</v>
      </c>
      <c r="P149" s="75" t="s">
        <v>71</v>
      </c>
      <c r="Q149" s="75" t="s">
        <v>158</v>
      </c>
      <c r="R149" s="75" t="s">
        <v>723</v>
      </c>
      <c r="S149" s="75" t="s">
        <v>74</v>
      </c>
      <c r="T149" s="75" t="s">
        <v>189</v>
      </c>
      <c r="U149" s="75" t="s">
        <v>62</v>
      </c>
      <c r="V149" s="75" t="s">
        <v>723</v>
      </c>
      <c r="W149" s="200">
        <v>44562</v>
      </c>
      <c r="X149" s="75" t="s">
        <v>160</v>
      </c>
      <c r="Y149" s="75" t="s">
        <v>725</v>
      </c>
      <c r="Z149" s="75" t="s">
        <v>173</v>
      </c>
      <c r="AA149" s="75" t="s">
        <v>97</v>
      </c>
      <c r="AB149" s="200">
        <v>44882</v>
      </c>
      <c r="AC149" s="75" t="s">
        <v>429</v>
      </c>
      <c r="AD149" s="75" t="s">
        <v>71</v>
      </c>
      <c r="AE149" s="75" t="s">
        <v>71</v>
      </c>
      <c r="AF149" s="75" t="s">
        <v>71</v>
      </c>
      <c r="AG149" s="75" t="s">
        <v>77</v>
      </c>
      <c r="AH149" s="75" t="s">
        <v>77</v>
      </c>
      <c r="AI149" s="75" t="s">
        <v>77</v>
      </c>
      <c r="AJ149" s="75" t="s">
        <v>77</v>
      </c>
    </row>
    <row r="150" spans="1:36" ht="63.75" x14ac:dyDescent="0.25">
      <c r="A150" s="75" t="s">
        <v>817</v>
      </c>
      <c r="B150" s="75" t="s">
        <v>515</v>
      </c>
      <c r="C150" s="75" t="s">
        <v>717</v>
      </c>
      <c r="D150" s="75" t="s">
        <v>62</v>
      </c>
      <c r="E150" s="75" t="s">
        <v>62</v>
      </c>
      <c r="F150" s="75" t="s">
        <v>818</v>
      </c>
      <c r="G150" s="75" t="s">
        <v>819</v>
      </c>
      <c r="H150" s="75" t="s">
        <v>65</v>
      </c>
      <c r="I150" s="75" t="s">
        <v>66</v>
      </c>
      <c r="J150" s="75" t="s">
        <v>226</v>
      </c>
      <c r="K150" s="75" t="s">
        <v>68</v>
      </c>
      <c r="L150" s="75" t="s">
        <v>69</v>
      </c>
      <c r="M150" s="75" t="s">
        <v>809</v>
      </c>
      <c r="N150" s="75" t="s">
        <v>815</v>
      </c>
      <c r="O150" s="75" t="s">
        <v>816</v>
      </c>
      <c r="P150" s="75" t="s">
        <v>71</v>
      </c>
      <c r="Q150" s="75" t="s">
        <v>158</v>
      </c>
      <c r="R150" s="75" t="s">
        <v>723</v>
      </c>
      <c r="S150" s="75" t="s">
        <v>74</v>
      </c>
      <c r="T150" s="75" t="s">
        <v>189</v>
      </c>
      <c r="U150" s="75" t="s">
        <v>62</v>
      </c>
      <c r="V150" s="75" t="s">
        <v>723</v>
      </c>
      <c r="W150" s="200">
        <v>44562</v>
      </c>
      <c r="X150" s="75" t="s">
        <v>160</v>
      </c>
      <c r="Y150" s="75" t="s">
        <v>725</v>
      </c>
      <c r="Z150" s="75" t="s">
        <v>173</v>
      </c>
      <c r="AA150" s="75" t="s">
        <v>97</v>
      </c>
      <c r="AB150" s="200">
        <v>44882</v>
      </c>
      <c r="AC150" s="75" t="s">
        <v>429</v>
      </c>
      <c r="AD150" s="75" t="s">
        <v>71</v>
      </c>
      <c r="AE150" s="75" t="s">
        <v>71</v>
      </c>
      <c r="AF150" s="75" t="s">
        <v>71</v>
      </c>
      <c r="AG150" s="75" t="s">
        <v>77</v>
      </c>
      <c r="AH150" s="75" t="s">
        <v>77</v>
      </c>
      <c r="AI150" s="75" t="s">
        <v>77</v>
      </c>
      <c r="AJ150" s="75" t="s">
        <v>77</v>
      </c>
    </row>
    <row r="151" spans="1:36" ht="76.5" x14ac:dyDescent="0.25">
      <c r="A151" s="75" t="s">
        <v>820</v>
      </c>
      <c r="B151" s="75" t="s">
        <v>515</v>
      </c>
      <c r="C151" s="75" t="s">
        <v>717</v>
      </c>
      <c r="D151" s="75" t="s">
        <v>62</v>
      </c>
      <c r="E151" s="75" t="s">
        <v>62</v>
      </c>
      <c r="F151" s="75" t="s">
        <v>821</v>
      </c>
      <c r="G151" s="75" t="s">
        <v>822</v>
      </c>
      <c r="H151" s="75" t="s">
        <v>65</v>
      </c>
      <c r="I151" s="75" t="s">
        <v>66</v>
      </c>
      <c r="J151" s="75" t="s">
        <v>226</v>
      </c>
      <c r="K151" s="75" t="s">
        <v>68</v>
      </c>
      <c r="L151" s="75" t="s">
        <v>69</v>
      </c>
      <c r="M151" s="75" t="s">
        <v>809</v>
      </c>
      <c r="N151" s="75" t="s">
        <v>823</v>
      </c>
      <c r="O151" s="75" t="s">
        <v>824</v>
      </c>
      <c r="P151" s="75" t="s">
        <v>71</v>
      </c>
      <c r="Q151" s="75" t="s">
        <v>158</v>
      </c>
      <c r="R151" s="75" t="s">
        <v>723</v>
      </c>
      <c r="S151" s="75" t="s">
        <v>74</v>
      </c>
      <c r="T151" s="75" t="s">
        <v>189</v>
      </c>
      <c r="U151" s="75" t="s">
        <v>62</v>
      </c>
      <c r="V151" s="75" t="s">
        <v>723</v>
      </c>
      <c r="W151" s="200">
        <v>44562</v>
      </c>
      <c r="X151" s="75" t="s">
        <v>160</v>
      </c>
      <c r="Y151" s="75" t="s">
        <v>725</v>
      </c>
      <c r="Z151" s="75" t="s">
        <v>173</v>
      </c>
      <c r="AA151" s="75" t="s">
        <v>97</v>
      </c>
      <c r="AB151" s="200">
        <v>44882</v>
      </c>
      <c r="AC151" s="75" t="s">
        <v>429</v>
      </c>
      <c r="AD151" s="75" t="s">
        <v>71</v>
      </c>
      <c r="AE151" s="75" t="s">
        <v>71</v>
      </c>
      <c r="AF151" s="75" t="s">
        <v>71</v>
      </c>
      <c r="AG151" s="75" t="s">
        <v>77</v>
      </c>
      <c r="AH151" s="75" t="s">
        <v>77</v>
      </c>
      <c r="AI151" s="75" t="s">
        <v>77</v>
      </c>
      <c r="AJ151" s="75" t="s">
        <v>77</v>
      </c>
    </row>
    <row r="152" spans="1:36" ht="51" x14ac:dyDescent="0.25">
      <c r="A152" s="75" t="s">
        <v>825</v>
      </c>
      <c r="B152" s="75" t="s">
        <v>515</v>
      </c>
      <c r="C152" s="75" t="s">
        <v>717</v>
      </c>
      <c r="D152" s="75" t="s">
        <v>62</v>
      </c>
      <c r="E152" s="75" t="s">
        <v>62</v>
      </c>
      <c r="F152" s="75" t="s">
        <v>826</v>
      </c>
      <c r="G152" s="75" t="s">
        <v>827</v>
      </c>
      <c r="H152" s="75" t="s">
        <v>65</v>
      </c>
      <c r="I152" s="75" t="s">
        <v>66</v>
      </c>
      <c r="J152" s="75" t="s">
        <v>226</v>
      </c>
      <c r="K152" s="75" t="s">
        <v>68</v>
      </c>
      <c r="L152" s="75" t="s">
        <v>69</v>
      </c>
      <c r="M152" s="75" t="s">
        <v>809</v>
      </c>
      <c r="N152" s="75" t="s">
        <v>826</v>
      </c>
      <c r="O152" s="75" t="s">
        <v>828</v>
      </c>
      <c r="P152" s="75" t="s">
        <v>71</v>
      </c>
      <c r="Q152" s="75" t="s">
        <v>158</v>
      </c>
      <c r="R152" s="75" t="s">
        <v>723</v>
      </c>
      <c r="S152" s="75" t="s">
        <v>74</v>
      </c>
      <c r="T152" s="75" t="s">
        <v>189</v>
      </c>
      <c r="U152" s="75" t="s">
        <v>62</v>
      </c>
      <c r="V152" s="75" t="s">
        <v>723</v>
      </c>
      <c r="W152" s="200">
        <v>44562</v>
      </c>
      <c r="X152" s="75" t="s">
        <v>160</v>
      </c>
      <c r="Y152" s="75" t="s">
        <v>725</v>
      </c>
      <c r="Z152" s="75" t="s">
        <v>173</v>
      </c>
      <c r="AA152" s="75" t="s">
        <v>97</v>
      </c>
      <c r="AB152" s="200">
        <v>44882</v>
      </c>
      <c r="AC152" s="75" t="s">
        <v>429</v>
      </c>
      <c r="AD152" s="75" t="s">
        <v>71</v>
      </c>
      <c r="AE152" s="75" t="s">
        <v>71</v>
      </c>
      <c r="AF152" s="75" t="s">
        <v>71</v>
      </c>
      <c r="AG152" s="75" t="s">
        <v>77</v>
      </c>
      <c r="AH152" s="75" t="s">
        <v>77</v>
      </c>
      <c r="AI152" s="75" t="s">
        <v>77</v>
      </c>
      <c r="AJ152" s="75" t="s">
        <v>77</v>
      </c>
    </row>
    <row r="153" spans="1:36" ht="51" x14ac:dyDescent="0.25">
      <c r="A153" s="75" t="s">
        <v>829</v>
      </c>
      <c r="B153" s="75" t="s">
        <v>515</v>
      </c>
      <c r="C153" s="75" t="s">
        <v>717</v>
      </c>
      <c r="D153" s="75" t="s">
        <v>62</v>
      </c>
      <c r="E153" s="75" t="s">
        <v>62</v>
      </c>
      <c r="F153" s="75" t="s">
        <v>830</v>
      </c>
      <c r="G153" s="75" t="s">
        <v>831</v>
      </c>
      <c r="H153" s="75" t="s">
        <v>65</v>
      </c>
      <c r="I153" s="75" t="s">
        <v>66</v>
      </c>
      <c r="J153" s="75" t="s">
        <v>226</v>
      </c>
      <c r="K153" s="75" t="s">
        <v>68</v>
      </c>
      <c r="L153" s="75" t="s">
        <v>69</v>
      </c>
      <c r="M153" s="75" t="s">
        <v>809</v>
      </c>
      <c r="N153" s="75" t="s">
        <v>830</v>
      </c>
      <c r="O153" s="75" t="s">
        <v>832</v>
      </c>
      <c r="P153" s="75" t="s">
        <v>71</v>
      </c>
      <c r="Q153" s="75" t="s">
        <v>158</v>
      </c>
      <c r="R153" s="75" t="s">
        <v>723</v>
      </c>
      <c r="S153" s="75" t="s">
        <v>74</v>
      </c>
      <c r="T153" s="75" t="s">
        <v>189</v>
      </c>
      <c r="U153" s="75" t="s">
        <v>62</v>
      </c>
      <c r="V153" s="75" t="s">
        <v>723</v>
      </c>
      <c r="W153" s="200">
        <v>44562</v>
      </c>
      <c r="X153" s="75" t="s">
        <v>160</v>
      </c>
      <c r="Y153" s="75" t="s">
        <v>725</v>
      </c>
      <c r="Z153" s="75" t="s">
        <v>173</v>
      </c>
      <c r="AA153" s="75" t="s">
        <v>97</v>
      </c>
      <c r="AB153" s="200">
        <v>44882</v>
      </c>
      <c r="AC153" s="75" t="s">
        <v>429</v>
      </c>
      <c r="AD153" s="75" t="s">
        <v>71</v>
      </c>
      <c r="AE153" s="75" t="s">
        <v>71</v>
      </c>
      <c r="AF153" s="75" t="s">
        <v>71</v>
      </c>
      <c r="AG153" s="75" t="s">
        <v>77</v>
      </c>
      <c r="AH153" s="75" t="s">
        <v>77</v>
      </c>
      <c r="AI153" s="75" t="s">
        <v>77</v>
      </c>
      <c r="AJ153" s="75" t="s">
        <v>77</v>
      </c>
    </row>
    <row r="154" spans="1:36" ht="51" x14ac:dyDescent="0.25">
      <c r="A154" s="75" t="s">
        <v>833</v>
      </c>
      <c r="B154" s="75" t="s">
        <v>515</v>
      </c>
      <c r="C154" s="75" t="s">
        <v>717</v>
      </c>
      <c r="D154" s="75" t="s">
        <v>62</v>
      </c>
      <c r="E154" s="75" t="s">
        <v>62</v>
      </c>
      <c r="F154" s="75" t="s">
        <v>834</v>
      </c>
      <c r="G154" s="75" t="s">
        <v>835</v>
      </c>
      <c r="H154" s="75" t="s">
        <v>65</v>
      </c>
      <c r="I154" s="75" t="s">
        <v>66</v>
      </c>
      <c r="J154" s="75" t="s">
        <v>226</v>
      </c>
      <c r="K154" s="75" t="s">
        <v>68</v>
      </c>
      <c r="L154" s="75" t="s">
        <v>69</v>
      </c>
      <c r="M154" s="75" t="s">
        <v>809</v>
      </c>
      <c r="N154" s="75" t="s">
        <v>834</v>
      </c>
      <c r="O154" s="75" t="s">
        <v>836</v>
      </c>
      <c r="P154" s="75" t="s">
        <v>71</v>
      </c>
      <c r="Q154" s="75" t="s">
        <v>158</v>
      </c>
      <c r="R154" s="75" t="s">
        <v>723</v>
      </c>
      <c r="S154" s="75" t="s">
        <v>74</v>
      </c>
      <c r="T154" s="75" t="s">
        <v>189</v>
      </c>
      <c r="U154" s="75" t="s">
        <v>62</v>
      </c>
      <c r="V154" s="75" t="s">
        <v>723</v>
      </c>
      <c r="W154" s="200">
        <v>44562</v>
      </c>
      <c r="X154" s="75" t="s">
        <v>160</v>
      </c>
      <c r="Y154" s="75" t="s">
        <v>725</v>
      </c>
      <c r="Z154" s="75" t="s">
        <v>173</v>
      </c>
      <c r="AA154" s="75" t="s">
        <v>97</v>
      </c>
      <c r="AB154" s="200">
        <v>44882</v>
      </c>
      <c r="AC154" s="75" t="s">
        <v>429</v>
      </c>
      <c r="AD154" s="75" t="s">
        <v>71</v>
      </c>
      <c r="AE154" s="75" t="s">
        <v>71</v>
      </c>
      <c r="AF154" s="75" t="s">
        <v>71</v>
      </c>
      <c r="AG154" s="75" t="s">
        <v>77</v>
      </c>
      <c r="AH154" s="75" t="s">
        <v>77</v>
      </c>
      <c r="AI154" s="75" t="s">
        <v>77</v>
      </c>
      <c r="AJ154" s="75" t="s">
        <v>77</v>
      </c>
    </row>
    <row r="155" spans="1:36" ht="63.75" x14ac:dyDescent="0.25">
      <c r="A155" s="75" t="s">
        <v>837</v>
      </c>
      <c r="B155" s="75" t="s">
        <v>515</v>
      </c>
      <c r="C155" s="75" t="s">
        <v>675</v>
      </c>
      <c r="D155" s="75" t="s">
        <v>62</v>
      </c>
      <c r="E155" s="75" t="s">
        <v>62</v>
      </c>
      <c r="F155" s="75" t="s">
        <v>838</v>
      </c>
      <c r="G155" s="75" t="s">
        <v>839</v>
      </c>
      <c r="H155" s="75" t="s">
        <v>65</v>
      </c>
      <c r="I155" s="75" t="s">
        <v>66</v>
      </c>
      <c r="J155" s="75" t="s">
        <v>153</v>
      </c>
      <c r="K155" s="75" t="s">
        <v>68</v>
      </c>
      <c r="L155" s="75" t="s">
        <v>69</v>
      </c>
      <c r="M155" s="75" t="s">
        <v>840</v>
      </c>
      <c r="N155" s="75" t="s">
        <v>219</v>
      </c>
      <c r="O155" s="75" t="s">
        <v>841</v>
      </c>
      <c r="P155" s="75" t="s">
        <v>171</v>
      </c>
      <c r="Q155" s="75" t="s">
        <v>158</v>
      </c>
      <c r="R155" s="75" t="s">
        <v>842</v>
      </c>
      <c r="S155" s="75" t="s">
        <v>74</v>
      </c>
      <c r="T155" s="75" t="s">
        <v>75</v>
      </c>
      <c r="U155" s="75" t="s">
        <v>62</v>
      </c>
      <c r="V155" s="75" t="s">
        <v>842</v>
      </c>
      <c r="W155" s="200">
        <v>42461</v>
      </c>
      <c r="X155" s="75" t="s">
        <v>843</v>
      </c>
      <c r="Y155" s="75" t="s">
        <v>844</v>
      </c>
      <c r="Z155" s="75" t="s">
        <v>845</v>
      </c>
      <c r="AA155" s="75" t="s">
        <v>97</v>
      </c>
      <c r="AB155" s="200">
        <v>44806</v>
      </c>
      <c r="AC155" s="75" t="s">
        <v>285</v>
      </c>
      <c r="AD155" s="75" t="s">
        <v>71</v>
      </c>
      <c r="AE155" s="75" t="s">
        <v>71</v>
      </c>
      <c r="AF155" s="75" t="s">
        <v>71</v>
      </c>
      <c r="AG155" s="75" t="s">
        <v>99</v>
      </c>
      <c r="AH155" s="75" t="s">
        <v>99</v>
      </c>
      <c r="AI155" s="75" t="s">
        <v>99</v>
      </c>
      <c r="AJ155" s="75" t="s">
        <v>99</v>
      </c>
    </row>
    <row r="156" spans="1:36" ht="89.25" x14ac:dyDescent="0.25">
      <c r="A156" s="75" t="s">
        <v>846</v>
      </c>
      <c r="B156" s="75" t="s">
        <v>515</v>
      </c>
      <c r="C156" s="75" t="s">
        <v>675</v>
      </c>
      <c r="D156" s="75" t="s">
        <v>62</v>
      </c>
      <c r="E156" s="75" t="s">
        <v>62</v>
      </c>
      <c r="F156" s="75" t="s">
        <v>847</v>
      </c>
      <c r="G156" s="75" t="s">
        <v>848</v>
      </c>
      <c r="H156" s="75" t="s">
        <v>65</v>
      </c>
      <c r="I156" s="75" t="s">
        <v>66</v>
      </c>
      <c r="J156" s="75" t="s">
        <v>105</v>
      </c>
      <c r="K156" s="75" t="s">
        <v>154</v>
      </c>
      <c r="L156" s="75" t="s">
        <v>69</v>
      </c>
      <c r="M156" s="75" t="s">
        <v>849</v>
      </c>
      <c r="N156" s="75" t="s">
        <v>219</v>
      </c>
      <c r="O156" s="75" t="s">
        <v>850</v>
      </c>
      <c r="P156" s="75" t="s">
        <v>171</v>
      </c>
      <c r="Q156" s="75" t="s">
        <v>72</v>
      </c>
      <c r="R156" s="75" t="s">
        <v>842</v>
      </c>
      <c r="S156" s="75" t="s">
        <v>524</v>
      </c>
      <c r="T156" s="75" t="s">
        <v>92</v>
      </c>
      <c r="U156" s="75" t="s">
        <v>272</v>
      </c>
      <c r="V156" s="75" t="s">
        <v>842</v>
      </c>
      <c r="W156" s="75" t="s">
        <v>62</v>
      </c>
      <c r="X156" s="75" t="s">
        <v>62</v>
      </c>
      <c r="Y156" s="75" t="s">
        <v>62</v>
      </c>
      <c r="Z156" s="75" t="s">
        <v>62</v>
      </c>
      <c r="AA156" s="75" t="s">
        <v>62</v>
      </c>
      <c r="AB156" s="75" t="s">
        <v>62</v>
      </c>
      <c r="AC156" s="75" t="s">
        <v>62</v>
      </c>
      <c r="AD156" s="75" t="s">
        <v>71</v>
      </c>
      <c r="AE156" s="75" t="s">
        <v>71</v>
      </c>
      <c r="AF156" s="75" t="s">
        <v>71</v>
      </c>
      <c r="AG156" s="75" t="s">
        <v>76</v>
      </c>
      <c r="AH156" s="75" t="s">
        <v>76</v>
      </c>
      <c r="AI156" s="75" t="s">
        <v>77</v>
      </c>
      <c r="AJ156" s="75" t="s">
        <v>77</v>
      </c>
    </row>
    <row r="157" spans="1:36" ht="137.25" customHeight="1" x14ac:dyDescent="0.25">
      <c r="A157" s="75" t="s">
        <v>851</v>
      </c>
      <c r="B157" s="75" t="s">
        <v>515</v>
      </c>
      <c r="C157" s="75" t="s">
        <v>675</v>
      </c>
      <c r="D157" s="75" t="s">
        <v>62</v>
      </c>
      <c r="E157" s="75" t="s">
        <v>62</v>
      </c>
      <c r="F157" s="75" t="s">
        <v>852</v>
      </c>
      <c r="G157" s="75" t="s">
        <v>853</v>
      </c>
      <c r="H157" s="75" t="s">
        <v>65</v>
      </c>
      <c r="I157" s="75" t="s">
        <v>66</v>
      </c>
      <c r="J157" s="75" t="s">
        <v>105</v>
      </c>
      <c r="K157" s="75" t="s">
        <v>408</v>
      </c>
      <c r="L157" s="75" t="s">
        <v>69</v>
      </c>
      <c r="M157" s="75" t="s">
        <v>186</v>
      </c>
      <c r="N157" s="75" t="s">
        <v>852</v>
      </c>
      <c r="O157" s="75" t="s">
        <v>854</v>
      </c>
      <c r="P157" s="75" t="s">
        <v>171</v>
      </c>
      <c r="Q157" s="75" t="s">
        <v>90</v>
      </c>
      <c r="R157" s="75" t="s">
        <v>842</v>
      </c>
      <c r="S157" s="75" t="s">
        <v>74</v>
      </c>
      <c r="T157" s="75" t="s">
        <v>189</v>
      </c>
      <c r="U157" s="75" t="s">
        <v>71</v>
      </c>
      <c r="V157" s="75" t="s">
        <v>842</v>
      </c>
      <c r="W157" s="200">
        <v>42461</v>
      </c>
      <c r="X157" s="75" t="s">
        <v>583</v>
      </c>
      <c r="Y157" s="75" t="s">
        <v>855</v>
      </c>
      <c r="Z157" s="75" t="s">
        <v>845</v>
      </c>
      <c r="AA157" s="75" t="s">
        <v>97</v>
      </c>
      <c r="AB157" s="200">
        <v>44806</v>
      </c>
      <c r="AC157" s="75" t="s">
        <v>856</v>
      </c>
      <c r="AD157" s="75" t="s">
        <v>71</v>
      </c>
      <c r="AE157" s="75" t="s">
        <v>71</v>
      </c>
      <c r="AF157" s="75" t="s">
        <v>71</v>
      </c>
      <c r="AG157" s="75" t="s">
        <v>99</v>
      </c>
      <c r="AH157" s="75" t="s">
        <v>99</v>
      </c>
      <c r="AI157" s="75" t="s">
        <v>99</v>
      </c>
      <c r="AJ157" s="75" t="s">
        <v>99</v>
      </c>
    </row>
    <row r="158" spans="1:36" ht="76.5" x14ac:dyDescent="0.25">
      <c r="A158" s="75" t="s">
        <v>857</v>
      </c>
      <c r="B158" s="75" t="s">
        <v>515</v>
      </c>
      <c r="C158" s="75" t="s">
        <v>675</v>
      </c>
      <c r="D158" s="75" t="s">
        <v>62</v>
      </c>
      <c r="E158" s="75" t="s">
        <v>62</v>
      </c>
      <c r="F158" s="75" t="s">
        <v>858</v>
      </c>
      <c r="G158" s="75" t="s">
        <v>859</v>
      </c>
      <c r="H158" s="75" t="s">
        <v>65</v>
      </c>
      <c r="I158" s="75" t="s">
        <v>66</v>
      </c>
      <c r="J158" s="75" t="s">
        <v>87</v>
      </c>
      <c r="K158" s="75" t="s">
        <v>88</v>
      </c>
      <c r="L158" s="75" t="s">
        <v>69</v>
      </c>
      <c r="M158" s="75" t="s">
        <v>520</v>
      </c>
      <c r="N158" s="75" t="s">
        <v>858</v>
      </c>
      <c r="O158" s="75" t="s">
        <v>860</v>
      </c>
      <c r="P158" s="75" t="s">
        <v>171</v>
      </c>
      <c r="Q158" s="75" t="s">
        <v>158</v>
      </c>
      <c r="R158" s="75" t="s">
        <v>842</v>
      </c>
      <c r="S158" s="75" t="s">
        <v>524</v>
      </c>
      <c r="T158" s="75" t="s">
        <v>92</v>
      </c>
      <c r="U158" s="75" t="s">
        <v>62</v>
      </c>
      <c r="V158" s="75" t="s">
        <v>842</v>
      </c>
      <c r="W158" s="200">
        <v>43282</v>
      </c>
      <c r="X158" s="75" t="s">
        <v>160</v>
      </c>
      <c r="Y158" s="75" t="s">
        <v>861</v>
      </c>
      <c r="Z158" s="75" t="s">
        <v>845</v>
      </c>
      <c r="AA158" s="75" t="s">
        <v>97</v>
      </c>
      <c r="AB158" s="200">
        <v>44806</v>
      </c>
      <c r="AC158" s="75" t="s">
        <v>285</v>
      </c>
      <c r="AD158" s="75" t="s">
        <v>71</v>
      </c>
      <c r="AE158" s="75" t="s">
        <v>71</v>
      </c>
      <c r="AF158" s="75" t="s">
        <v>71</v>
      </c>
      <c r="AG158" s="75" t="s">
        <v>76</v>
      </c>
      <c r="AH158" s="75" t="s">
        <v>77</v>
      </c>
      <c r="AI158" s="75" t="s">
        <v>77</v>
      </c>
      <c r="AJ158" s="75" t="s">
        <v>77</v>
      </c>
    </row>
    <row r="159" spans="1:36" ht="51" x14ac:dyDescent="0.25">
      <c r="A159" s="75" t="s">
        <v>862</v>
      </c>
      <c r="B159" s="75" t="s">
        <v>515</v>
      </c>
      <c r="C159" s="75" t="s">
        <v>675</v>
      </c>
      <c r="D159" s="75" t="s">
        <v>62</v>
      </c>
      <c r="E159" s="75" t="s">
        <v>62</v>
      </c>
      <c r="F159" s="75" t="s">
        <v>863</v>
      </c>
      <c r="G159" s="75" t="s">
        <v>864</v>
      </c>
      <c r="H159" s="75" t="s">
        <v>65</v>
      </c>
      <c r="I159" s="75" t="s">
        <v>66</v>
      </c>
      <c r="J159" s="75" t="s">
        <v>87</v>
      </c>
      <c r="K159" s="75" t="s">
        <v>88</v>
      </c>
      <c r="L159" s="75" t="s">
        <v>69</v>
      </c>
      <c r="M159" s="75" t="s">
        <v>219</v>
      </c>
      <c r="N159" s="75" t="s">
        <v>219</v>
      </c>
      <c r="O159" s="75" t="s">
        <v>865</v>
      </c>
      <c r="P159" s="75" t="s">
        <v>171</v>
      </c>
      <c r="Q159" s="75" t="s">
        <v>158</v>
      </c>
      <c r="R159" s="75" t="s">
        <v>842</v>
      </c>
      <c r="S159" s="75" t="s">
        <v>74</v>
      </c>
      <c r="T159" s="75" t="s">
        <v>92</v>
      </c>
      <c r="U159" s="75" t="s">
        <v>62</v>
      </c>
      <c r="V159" s="75" t="s">
        <v>842</v>
      </c>
      <c r="W159" s="200">
        <v>42461</v>
      </c>
      <c r="X159" s="75" t="s">
        <v>160</v>
      </c>
      <c r="Y159" s="75" t="s">
        <v>861</v>
      </c>
      <c r="Z159" s="75" t="s">
        <v>866</v>
      </c>
      <c r="AA159" s="75" t="s">
        <v>97</v>
      </c>
      <c r="AB159" s="200">
        <v>44806</v>
      </c>
      <c r="AC159" s="75" t="s">
        <v>285</v>
      </c>
      <c r="AD159" s="75" t="s">
        <v>71</v>
      </c>
      <c r="AE159" s="75" t="s">
        <v>71</v>
      </c>
      <c r="AF159" s="75" t="s">
        <v>71</v>
      </c>
      <c r="AG159" s="75" t="s">
        <v>99</v>
      </c>
      <c r="AH159" s="75" t="s">
        <v>99</v>
      </c>
      <c r="AI159" s="75" t="s">
        <v>99</v>
      </c>
      <c r="AJ159" s="75" t="s">
        <v>99</v>
      </c>
    </row>
    <row r="160" spans="1:36" ht="51" x14ac:dyDescent="0.25">
      <c r="A160" s="75" t="s">
        <v>867</v>
      </c>
      <c r="B160" s="75" t="s">
        <v>515</v>
      </c>
      <c r="C160" s="75" t="s">
        <v>675</v>
      </c>
      <c r="D160" s="75" t="s">
        <v>62</v>
      </c>
      <c r="E160" s="75" t="s">
        <v>62</v>
      </c>
      <c r="F160" s="75" t="s">
        <v>868</v>
      </c>
      <c r="G160" s="75" t="s">
        <v>869</v>
      </c>
      <c r="H160" s="75" t="s">
        <v>65</v>
      </c>
      <c r="I160" s="75" t="s">
        <v>66</v>
      </c>
      <c r="J160" s="75" t="s">
        <v>87</v>
      </c>
      <c r="K160" s="75" t="s">
        <v>88</v>
      </c>
      <c r="L160" s="75" t="s">
        <v>69</v>
      </c>
      <c r="M160" s="75" t="s">
        <v>219</v>
      </c>
      <c r="N160" s="75" t="s">
        <v>219</v>
      </c>
      <c r="O160" s="75" t="s">
        <v>870</v>
      </c>
      <c r="P160" s="75" t="s">
        <v>71</v>
      </c>
      <c r="Q160" s="75" t="s">
        <v>158</v>
      </c>
      <c r="R160" s="75" t="s">
        <v>842</v>
      </c>
      <c r="S160" s="75" t="s">
        <v>74</v>
      </c>
      <c r="T160" s="75" t="s">
        <v>92</v>
      </c>
      <c r="U160" s="75" t="s">
        <v>62</v>
      </c>
      <c r="V160" s="75" t="s">
        <v>842</v>
      </c>
      <c r="W160" s="200">
        <v>42461</v>
      </c>
      <c r="X160" s="75" t="s">
        <v>160</v>
      </c>
      <c r="Y160" s="75" t="s">
        <v>861</v>
      </c>
      <c r="Z160" s="75" t="s">
        <v>845</v>
      </c>
      <c r="AA160" s="75" t="s">
        <v>97</v>
      </c>
      <c r="AB160" s="200">
        <v>44806</v>
      </c>
      <c r="AC160" s="75" t="s">
        <v>285</v>
      </c>
      <c r="AD160" s="75" t="s">
        <v>71</v>
      </c>
      <c r="AE160" s="75" t="s">
        <v>71</v>
      </c>
      <c r="AF160" s="75" t="s">
        <v>71</v>
      </c>
      <c r="AG160" s="75" t="s">
        <v>76</v>
      </c>
      <c r="AH160" s="75" t="s">
        <v>77</v>
      </c>
      <c r="AI160" s="75" t="s">
        <v>77</v>
      </c>
      <c r="AJ160" s="75" t="s">
        <v>77</v>
      </c>
    </row>
    <row r="161" spans="1:36" ht="51" x14ac:dyDescent="0.25">
      <c r="A161" s="75" t="s">
        <v>871</v>
      </c>
      <c r="B161" s="75" t="s">
        <v>515</v>
      </c>
      <c r="C161" s="75" t="s">
        <v>675</v>
      </c>
      <c r="D161" s="75" t="s">
        <v>62</v>
      </c>
      <c r="E161" s="75" t="s">
        <v>62</v>
      </c>
      <c r="F161" s="75" t="s">
        <v>872</v>
      </c>
      <c r="G161" s="75" t="s">
        <v>873</v>
      </c>
      <c r="H161" s="75" t="s">
        <v>65</v>
      </c>
      <c r="I161" s="75" t="s">
        <v>66</v>
      </c>
      <c r="J161" s="75" t="s">
        <v>218</v>
      </c>
      <c r="K161" s="75" t="s">
        <v>530</v>
      </c>
      <c r="L161" s="75" t="s">
        <v>69</v>
      </c>
      <c r="M161" s="75" t="s">
        <v>219</v>
      </c>
      <c r="N161" s="75" t="s">
        <v>219</v>
      </c>
      <c r="O161" s="75" t="s">
        <v>874</v>
      </c>
      <c r="P161" s="75" t="s">
        <v>71</v>
      </c>
      <c r="Q161" s="75" t="s">
        <v>158</v>
      </c>
      <c r="R161" s="75" t="s">
        <v>842</v>
      </c>
      <c r="S161" s="75" t="s">
        <v>74</v>
      </c>
      <c r="T161" s="75" t="s">
        <v>92</v>
      </c>
      <c r="U161" s="75" t="s">
        <v>62</v>
      </c>
      <c r="V161" s="75" t="s">
        <v>842</v>
      </c>
      <c r="W161" s="200">
        <v>42461</v>
      </c>
      <c r="X161" s="75" t="s">
        <v>160</v>
      </c>
      <c r="Y161" s="75" t="s">
        <v>861</v>
      </c>
      <c r="Z161" s="75" t="s">
        <v>845</v>
      </c>
      <c r="AA161" s="75" t="s">
        <v>97</v>
      </c>
      <c r="AB161" s="200">
        <v>44806</v>
      </c>
      <c r="AC161" s="75" t="s">
        <v>285</v>
      </c>
      <c r="AD161" s="75" t="s">
        <v>71</v>
      </c>
      <c r="AE161" s="75" t="s">
        <v>71</v>
      </c>
      <c r="AF161" s="75" t="s">
        <v>71</v>
      </c>
      <c r="AG161" s="75" t="s">
        <v>76</v>
      </c>
      <c r="AH161" s="75" t="s">
        <v>76</v>
      </c>
      <c r="AI161" s="75" t="s">
        <v>76</v>
      </c>
      <c r="AJ161" s="75" t="s">
        <v>76</v>
      </c>
    </row>
    <row r="162" spans="1:36" ht="51" x14ac:dyDescent="0.25">
      <c r="A162" s="75" t="s">
        <v>875</v>
      </c>
      <c r="B162" s="75" t="s">
        <v>515</v>
      </c>
      <c r="C162" s="75" t="s">
        <v>675</v>
      </c>
      <c r="D162" s="75" t="s">
        <v>62</v>
      </c>
      <c r="E162" s="75" t="s">
        <v>62</v>
      </c>
      <c r="F162" s="75" t="s">
        <v>876</v>
      </c>
      <c r="G162" s="75" t="s">
        <v>877</v>
      </c>
      <c r="H162" s="75" t="s">
        <v>65</v>
      </c>
      <c r="I162" s="75" t="s">
        <v>66</v>
      </c>
      <c r="J162" s="75" t="s">
        <v>87</v>
      </c>
      <c r="K162" s="75" t="s">
        <v>530</v>
      </c>
      <c r="L162" s="75" t="s">
        <v>69</v>
      </c>
      <c r="M162" s="75" t="s">
        <v>219</v>
      </c>
      <c r="N162" s="75" t="s">
        <v>219</v>
      </c>
      <c r="O162" s="75" t="s">
        <v>878</v>
      </c>
      <c r="P162" s="75" t="s">
        <v>71</v>
      </c>
      <c r="Q162" s="75" t="s">
        <v>158</v>
      </c>
      <c r="R162" s="75" t="s">
        <v>842</v>
      </c>
      <c r="S162" s="75" t="s">
        <v>74</v>
      </c>
      <c r="T162" s="75" t="s">
        <v>92</v>
      </c>
      <c r="U162" s="75" t="s">
        <v>62</v>
      </c>
      <c r="V162" s="75" t="s">
        <v>842</v>
      </c>
      <c r="W162" s="75" t="s">
        <v>879</v>
      </c>
      <c r="X162" s="75" t="s">
        <v>160</v>
      </c>
      <c r="Y162" s="75" t="s">
        <v>861</v>
      </c>
      <c r="Z162" s="75" t="s">
        <v>845</v>
      </c>
      <c r="AA162" s="75" t="s">
        <v>97</v>
      </c>
      <c r="AB162" s="200">
        <v>44806</v>
      </c>
      <c r="AC162" s="75" t="s">
        <v>285</v>
      </c>
      <c r="AD162" s="75" t="s">
        <v>71</v>
      </c>
      <c r="AE162" s="75" t="s">
        <v>71</v>
      </c>
      <c r="AF162" s="75" t="s">
        <v>71</v>
      </c>
      <c r="AG162" s="75" t="s">
        <v>76</v>
      </c>
      <c r="AH162" s="75" t="s">
        <v>76</v>
      </c>
      <c r="AI162" s="75" t="s">
        <v>76</v>
      </c>
      <c r="AJ162" s="75" t="s">
        <v>76</v>
      </c>
    </row>
    <row r="163" spans="1:36" ht="51" x14ac:dyDescent="0.25">
      <c r="A163" s="75" t="s">
        <v>880</v>
      </c>
      <c r="B163" s="75" t="s">
        <v>515</v>
      </c>
      <c r="C163" s="75" t="s">
        <v>675</v>
      </c>
      <c r="D163" s="75" t="s">
        <v>62</v>
      </c>
      <c r="E163" s="75" t="s">
        <v>62</v>
      </c>
      <c r="F163" s="75" t="s">
        <v>881</v>
      </c>
      <c r="G163" s="75" t="s">
        <v>882</v>
      </c>
      <c r="H163" s="75" t="s">
        <v>65</v>
      </c>
      <c r="I163" s="75" t="s">
        <v>66</v>
      </c>
      <c r="J163" s="75" t="s">
        <v>87</v>
      </c>
      <c r="K163" s="75" t="s">
        <v>530</v>
      </c>
      <c r="L163" s="75" t="s">
        <v>69</v>
      </c>
      <c r="M163" s="75" t="s">
        <v>219</v>
      </c>
      <c r="N163" s="75" t="s">
        <v>219</v>
      </c>
      <c r="O163" s="75" t="s">
        <v>883</v>
      </c>
      <c r="P163" s="75" t="s">
        <v>71</v>
      </c>
      <c r="Q163" s="75" t="s">
        <v>158</v>
      </c>
      <c r="R163" s="75" t="s">
        <v>842</v>
      </c>
      <c r="S163" s="75" t="s">
        <v>74</v>
      </c>
      <c r="T163" s="75" t="s">
        <v>92</v>
      </c>
      <c r="U163" s="75" t="s">
        <v>62</v>
      </c>
      <c r="V163" s="75" t="s">
        <v>842</v>
      </c>
      <c r="W163" s="200">
        <v>42461</v>
      </c>
      <c r="X163" s="75" t="s">
        <v>160</v>
      </c>
      <c r="Y163" s="75" t="s">
        <v>861</v>
      </c>
      <c r="Z163" s="75" t="s">
        <v>845</v>
      </c>
      <c r="AA163" s="75" t="s">
        <v>97</v>
      </c>
      <c r="AB163" s="200">
        <v>44806</v>
      </c>
      <c r="AC163" s="75" t="s">
        <v>285</v>
      </c>
      <c r="AD163" s="75" t="s">
        <v>71</v>
      </c>
      <c r="AE163" s="75" t="s">
        <v>71</v>
      </c>
      <c r="AF163" s="75" t="s">
        <v>71</v>
      </c>
      <c r="AG163" s="75" t="s">
        <v>76</v>
      </c>
      <c r="AH163" s="75" t="s">
        <v>76</v>
      </c>
      <c r="AI163" s="75" t="s">
        <v>76</v>
      </c>
      <c r="AJ163" s="75" t="s">
        <v>76</v>
      </c>
    </row>
    <row r="164" spans="1:36" ht="76.5" x14ac:dyDescent="0.25">
      <c r="A164" s="75" t="s">
        <v>884</v>
      </c>
      <c r="B164" s="75" t="s">
        <v>515</v>
      </c>
      <c r="C164" s="75" t="s">
        <v>675</v>
      </c>
      <c r="D164" s="75" t="s">
        <v>62</v>
      </c>
      <c r="E164" s="75" t="s">
        <v>62</v>
      </c>
      <c r="F164" s="75" t="s">
        <v>885</v>
      </c>
      <c r="G164" s="75" t="s">
        <v>886</v>
      </c>
      <c r="H164" s="75" t="s">
        <v>65</v>
      </c>
      <c r="I164" s="75" t="s">
        <v>66</v>
      </c>
      <c r="J164" s="75" t="s">
        <v>87</v>
      </c>
      <c r="K164" s="75" t="s">
        <v>233</v>
      </c>
      <c r="L164" s="75" t="s">
        <v>69</v>
      </c>
      <c r="M164" s="75" t="s">
        <v>219</v>
      </c>
      <c r="N164" s="75" t="s">
        <v>219</v>
      </c>
      <c r="O164" s="75" t="s">
        <v>887</v>
      </c>
      <c r="P164" s="75" t="s">
        <v>171</v>
      </c>
      <c r="Q164" s="75" t="s">
        <v>158</v>
      </c>
      <c r="R164" s="75" t="s">
        <v>842</v>
      </c>
      <c r="S164" s="75" t="s">
        <v>524</v>
      </c>
      <c r="T164" s="75" t="s">
        <v>75</v>
      </c>
      <c r="U164" s="75" t="s">
        <v>62</v>
      </c>
      <c r="V164" s="75" t="s">
        <v>842</v>
      </c>
      <c r="W164" s="200">
        <v>42461</v>
      </c>
      <c r="X164" s="75" t="s">
        <v>160</v>
      </c>
      <c r="Y164" s="75" t="s">
        <v>861</v>
      </c>
      <c r="Z164" s="75" t="s">
        <v>845</v>
      </c>
      <c r="AA164" s="75" t="s">
        <v>97</v>
      </c>
      <c r="AB164" s="200">
        <v>44806</v>
      </c>
      <c r="AC164" s="75" t="s">
        <v>285</v>
      </c>
      <c r="AD164" s="75" t="s">
        <v>71</v>
      </c>
      <c r="AE164" s="75" t="s">
        <v>71</v>
      </c>
      <c r="AF164" s="75" t="s">
        <v>71</v>
      </c>
      <c r="AG164" s="75" t="s">
        <v>77</v>
      </c>
      <c r="AH164" s="75" t="s">
        <v>77</v>
      </c>
      <c r="AI164" s="75" t="s">
        <v>77</v>
      </c>
      <c r="AJ164" s="75" t="s">
        <v>77</v>
      </c>
    </row>
    <row r="165" spans="1:36" ht="38.25" x14ac:dyDescent="0.25">
      <c r="A165" s="75" t="s">
        <v>888</v>
      </c>
      <c r="B165" s="75" t="s">
        <v>515</v>
      </c>
      <c r="C165" s="75" t="s">
        <v>675</v>
      </c>
      <c r="D165" s="75" t="s">
        <v>62</v>
      </c>
      <c r="E165" s="75" t="s">
        <v>62</v>
      </c>
      <c r="F165" s="75" t="s">
        <v>889</v>
      </c>
      <c r="G165" s="75" t="s">
        <v>890</v>
      </c>
      <c r="H165" s="75" t="s">
        <v>65</v>
      </c>
      <c r="I165" s="75" t="s">
        <v>66</v>
      </c>
      <c r="J165" s="75" t="s">
        <v>87</v>
      </c>
      <c r="K165" s="75" t="s">
        <v>233</v>
      </c>
      <c r="L165" s="75" t="s">
        <v>69</v>
      </c>
      <c r="M165" s="75" t="s">
        <v>219</v>
      </c>
      <c r="N165" s="75" t="s">
        <v>219</v>
      </c>
      <c r="O165" s="75" t="s">
        <v>891</v>
      </c>
      <c r="P165" s="75" t="s">
        <v>71</v>
      </c>
      <c r="Q165" s="75" t="s">
        <v>158</v>
      </c>
      <c r="R165" s="75" t="s">
        <v>842</v>
      </c>
      <c r="S165" s="75" t="s">
        <v>74</v>
      </c>
      <c r="T165" s="75" t="s">
        <v>92</v>
      </c>
      <c r="U165" s="75" t="s">
        <v>62</v>
      </c>
      <c r="V165" s="75" t="s">
        <v>842</v>
      </c>
      <c r="W165" s="200">
        <v>42461</v>
      </c>
      <c r="X165" s="75" t="s">
        <v>843</v>
      </c>
      <c r="Y165" s="75" t="s">
        <v>844</v>
      </c>
      <c r="Z165" s="75" t="s">
        <v>845</v>
      </c>
      <c r="AA165" s="75" t="s">
        <v>97</v>
      </c>
      <c r="AB165" s="200">
        <v>44806</v>
      </c>
      <c r="AC165" s="75" t="s">
        <v>285</v>
      </c>
      <c r="AD165" s="75" t="s">
        <v>71</v>
      </c>
      <c r="AE165" s="75" t="s">
        <v>71</v>
      </c>
      <c r="AF165" s="75" t="s">
        <v>71</v>
      </c>
      <c r="AG165" s="75" t="s">
        <v>76</v>
      </c>
      <c r="AH165" s="75" t="s">
        <v>76</v>
      </c>
      <c r="AI165" s="75" t="s">
        <v>76</v>
      </c>
      <c r="AJ165" s="75" t="s">
        <v>76</v>
      </c>
    </row>
    <row r="166" spans="1:36" ht="63.75" x14ac:dyDescent="0.25">
      <c r="A166" s="75" t="s">
        <v>892</v>
      </c>
      <c r="B166" s="75" t="s">
        <v>515</v>
      </c>
      <c r="C166" s="75" t="s">
        <v>675</v>
      </c>
      <c r="D166" s="75" t="s">
        <v>62</v>
      </c>
      <c r="E166" s="75" t="s">
        <v>62</v>
      </c>
      <c r="F166" s="75" t="s">
        <v>893</v>
      </c>
      <c r="G166" s="75" t="s">
        <v>894</v>
      </c>
      <c r="H166" s="75" t="s">
        <v>65</v>
      </c>
      <c r="I166" s="75" t="s">
        <v>66</v>
      </c>
      <c r="J166" s="75" t="s">
        <v>87</v>
      </c>
      <c r="K166" s="75" t="s">
        <v>233</v>
      </c>
      <c r="L166" s="75" t="s">
        <v>69</v>
      </c>
      <c r="M166" s="75" t="s">
        <v>219</v>
      </c>
      <c r="N166" s="75" t="s">
        <v>219</v>
      </c>
      <c r="O166" s="75" t="s">
        <v>895</v>
      </c>
      <c r="P166" s="75" t="s">
        <v>171</v>
      </c>
      <c r="Q166" s="75" t="s">
        <v>158</v>
      </c>
      <c r="R166" s="75" t="s">
        <v>842</v>
      </c>
      <c r="S166" s="75" t="s">
        <v>74</v>
      </c>
      <c r="T166" s="75" t="s">
        <v>92</v>
      </c>
      <c r="U166" s="75" t="s">
        <v>62</v>
      </c>
      <c r="V166" s="75" t="s">
        <v>842</v>
      </c>
      <c r="W166" s="200">
        <v>42461</v>
      </c>
      <c r="X166" s="75" t="s">
        <v>160</v>
      </c>
      <c r="Y166" s="75" t="s">
        <v>861</v>
      </c>
      <c r="Z166" s="75" t="s">
        <v>845</v>
      </c>
      <c r="AA166" s="75" t="s">
        <v>97</v>
      </c>
      <c r="AB166" s="200">
        <v>44806</v>
      </c>
      <c r="AC166" s="75" t="s">
        <v>285</v>
      </c>
      <c r="AD166" s="75" t="s">
        <v>71</v>
      </c>
      <c r="AE166" s="75" t="s">
        <v>71</v>
      </c>
      <c r="AF166" s="75" t="s">
        <v>71</v>
      </c>
      <c r="AG166" s="75" t="s">
        <v>99</v>
      </c>
      <c r="AH166" s="75" t="s">
        <v>77</v>
      </c>
      <c r="AI166" s="75" t="s">
        <v>76</v>
      </c>
      <c r="AJ166" s="75" t="s">
        <v>77</v>
      </c>
    </row>
    <row r="167" spans="1:36" ht="51" x14ac:dyDescent="0.25">
      <c r="A167" s="75" t="s">
        <v>896</v>
      </c>
      <c r="B167" s="75" t="s">
        <v>515</v>
      </c>
      <c r="C167" s="75" t="s">
        <v>675</v>
      </c>
      <c r="D167" s="75" t="s">
        <v>62</v>
      </c>
      <c r="E167" s="75" t="s">
        <v>62</v>
      </c>
      <c r="F167" s="75" t="s">
        <v>897</v>
      </c>
      <c r="G167" s="75" t="s">
        <v>898</v>
      </c>
      <c r="H167" s="75" t="s">
        <v>65</v>
      </c>
      <c r="I167" s="75" t="s">
        <v>66</v>
      </c>
      <c r="J167" s="75" t="s">
        <v>87</v>
      </c>
      <c r="K167" s="75" t="s">
        <v>233</v>
      </c>
      <c r="L167" s="75" t="s">
        <v>69</v>
      </c>
      <c r="M167" s="75" t="s">
        <v>219</v>
      </c>
      <c r="N167" s="75" t="s">
        <v>219</v>
      </c>
      <c r="O167" s="75" t="s">
        <v>899</v>
      </c>
      <c r="P167" s="75" t="s">
        <v>71</v>
      </c>
      <c r="Q167" s="75" t="s">
        <v>158</v>
      </c>
      <c r="R167" s="75" t="s">
        <v>842</v>
      </c>
      <c r="S167" s="75" t="s">
        <v>74</v>
      </c>
      <c r="T167" s="75" t="s">
        <v>92</v>
      </c>
      <c r="U167" s="75" t="s">
        <v>62</v>
      </c>
      <c r="V167" s="75" t="s">
        <v>842</v>
      </c>
      <c r="W167" s="200">
        <v>44259</v>
      </c>
      <c r="X167" s="75" t="s">
        <v>160</v>
      </c>
      <c r="Y167" s="75" t="s">
        <v>861</v>
      </c>
      <c r="Z167" s="75" t="s">
        <v>845</v>
      </c>
      <c r="AA167" s="75" t="s">
        <v>97</v>
      </c>
      <c r="AB167" s="200">
        <v>44807</v>
      </c>
      <c r="AC167" s="75" t="s">
        <v>285</v>
      </c>
      <c r="AD167" s="75" t="s">
        <v>71</v>
      </c>
      <c r="AE167" s="75" t="s">
        <v>71</v>
      </c>
      <c r="AF167" s="75" t="s">
        <v>71</v>
      </c>
      <c r="AG167" s="75" t="s">
        <v>76</v>
      </c>
      <c r="AH167" s="75" t="s">
        <v>76</v>
      </c>
      <c r="AI167" s="75" t="s">
        <v>77</v>
      </c>
      <c r="AJ167" s="75" t="s">
        <v>77</v>
      </c>
    </row>
    <row r="168" spans="1:36" ht="63.75" x14ac:dyDescent="0.25">
      <c r="A168" s="75" t="s">
        <v>900</v>
      </c>
      <c r="B168" s="75" t="s">
        <v>515</v>
      </c>
      <c r="C168" s="75" t="s">
        <v>675</v>
      </c>
      <c r="D168" s="75" t="s">
        <v>62</v>
      </c>
      <c r="E168" s="75" t="s">
        <v>62</v>
      </c>
      <c r="F168" s="75" t="s">
        <v>901</v>
      </c>
      <c r="G168" s="75" t="s">
        <v>902</v>
      </c>
      <c r="H168" s="75" t="s">
        <v>65</v>
      </c>
      <c r="I168" s="75" t="s">
        <v>66</v>
      </c>
      <c r="J168" s="75" t="s">
        <v>87</v>
      </c>
      <c r="K168" s="75" t="s">
        <v>68</v>
      </c>
      <c r="L168" s="75" t="s">
        <v>69</v>
      </c>
      <c r="M168" s="75" t="s">
        <v>245</v>
      </c>
      <c r="N168" s="75" t="s">
        <v>903</v>
      </c>
      <c r="O168" s="75" t="s">
        <v>904</v>
      </c>
      <c r="P168" s="75" t="s">
        <v>171</v>
      </c>
      <c r="Q168" s="75" t="s">
        <v>158</v>
      </c>
      <c r="R168" s="75" t="s">
        <v>842</v>
      </c>
      <c r="S168" s="75" t="s">
        <v>74</v>
      </c>
      <c r="T168" s="75" t="s">
        <v>92</v>
      </c>
      <c r="U168" s="75" t="s">
        <v>62</v>
      </c>
      <c r="V168" s="75" t="s">
        <v>842</v>
      </c>
      <c r="W168" s="200">
        <v>42461</v>
      </c>
      <c r="X168" s="75" t="s">
        <v>160</v>
      </c>
      <c r="Y168" s="75" t="s">
        <v>861</v>
      </c>
      <c r="Z168" s="75" t="s">
        <v>845</v>
      </c>
      <c r="AA168" s="75" t="s">
        <v>97</v>
      </c>
      <c r="AB168" s="200">
        <v>44806</v>
      </c>
      <c r="AC168" s="75" t="s">
        <v>285</v>
      </c>
      <c r="AD168" s="75" t="s">
        <v>71</v>
      </c>
      <c r="AE168" s="75" t="s">
        <v>71</v>
      </c>
      <c r="AF168" s="75" t="s">
        <v>71</v>
      </c>
      <c r="AG168" s="75" t="s">
        <v>99</v>
      </c>
      <c r="AH168" s="75" t="s">
        <v>99</v>
      </c>
      <c r="AI168" s="75" t="s">
        <v>99</v>
      </c>
      <c r="AJ168" s="75" t="s">
        <v>99</v>
      </c>
    </row>
    <row r="169" spans="1:36" ht="51" x14ac:dyDescent="0.25">
      <c r="A169" s="75" t="s">
        <v>905</v>
      </c>
      <c r="B169" s="75" t="s">
        <v>515</v>
      </c>
      <c r="C169" s="75" t="s">
        <v>675</v>
      </c>
      <c r="D169" s="75" t="s">
        <v>62</v>
      </c>
      <c r="E169" s="75" t="s">
        <v>62</v>
      </c>
      <c r="F169" s="75" t="s">
        <v>906</v>
      </c>
      <c r="G169" s="75" t="s">
        <v>907</v>
      </c>
      <c r="H169" s="75" t="s">
        <v>65</v>
      </c>
      <c r="I169" s="75" t="s">
        <v>66</v>
      </c>
      <c r="J169" s="75" t="s">
        <v>153</v>
      </c>
      <c r="K169" s="75" t="s">
        <v>68</v>
      </c>
      <c r="L169" s="75" t="s">
        <v>69</v>
      </c>
      <c r="M169" s="75" t="s">
        <v>840</v>
      </c>
      <c r="N169" s="75" t="s">
        <v>219</v>
      </c>
      <c r="O169" s="75" t="s">
        <v>908</v>
      </c>
      <c r="P169" s="75" t="s">
        <v>171</v>
      </c>
      <c r="Q169" s="75" t="s">
        <v>158</v>
      </c>
      <c r="R169" s="75" t="s">
        <v>842</v>
      </c>
      <c r="S169" s="75" t="s">
        <v>74</v>
      </c>
      <c r="T169" s="75" t="s">
        <v>75</v>
      </c>
      <c r="U169" s="75" t="s">
        <v>62</v>
      </c>
      <c r="V169" s="75" t="s">
        <v>842</v>
      </c>
      <c r="W169" s="200">
        <v>42461</v>
      </c>
      <c r="X169" s="75" t="s">
        <v>160</v>
      </c>
      <c r="Y169" s="75" t="s">
        <v>861</v>
      </c>
      <c r="Z169" s="75" t="s">
        <v>845</v>
      </c>
      <c r="AA169" s="75" t="s">
        <v>97</v>
      </c>
      <c r="AB169" s="200">
        <v>44806</v>
      </c>
      <c r="AC169" s="75" t="s">
        <v>285</v>
      </c>
      <c r="AD169" s="75" t="s">
        <v>71</v>
      </c>
      <c r="AE169" s="75" t="s">
        <v>71</v>
      </c>
      <c r="AF169" s="75" t="s">
        <v>71</v>
      </c>
      <c r="AG169" s="75" t="s">
        <v>99</v>
      </c>
      <c r="AH169" s="75" t="s">
        <v>99</v>
      </c>
      <c r="AI169" s="75" t="s">
        <v>99</v>
      </c>
      <c r="AJ169" s="75" t="s">
        <v>99</v>
      </c>
    </row>
    <row r="170" spans="1:36" ht="63.75" x14ac:dyDescent="0.25">
      <c r="A170" s="75" t="s">
        <v>909</v>
      </c>
      <c r="B170" s="75" t="s">
        <v>515</v>
      </c>
      <c r="C170" s="75" t="s">
        <v>910</v>
      </c>
      <c r="D170" s="75" t="s">
        <v>911</v>
      </c>
      <c r="E170" s="75" t="s">
        <v>62</v>
      </c>
      <c r="F170" s="75" t="s">
        <v>912</v>
      </c>
      <c r="G170" s="75" t="s">
        <v>913</v>
      </c>
      <c r="H170" s="75" t="s">
        <v>65</v>
      </c>
      <c r="I170" s="75" t="s">
        <v>66</v>
      </c>
      <c r="J170" s="75" t="s">
        <v>105</v>
      </c>
      <c r="K170" s="75" t="s">
        <v>154</v>
      </c>
      <c r="L170" s="75" t="s">
        <v>69</v>
      </c>
      <c r="M170" s="75" t="s">
        <v>914</v>
      </c>
      <c r="N170" s="75" t="s">
        <v>912</v>
      </c>
      <c r="O170" s="75" t="s">
        <v>915</v>
      </c>
      <c r="P170" s="75" t="s">
        <v>171</v>
      </c>
      <c r="Q170" s="75" t="s">
        <v>72</v>
      </c>
      <c r="R170" s="75" t="s">
        <v>916</v>
      </c>
      <c r="S170" s="75" t="s">
        <v>74</v>
      </c>
      <c r="T170" s="75" t="s">
        <v>108</v>
      </c>
      <c r="U170" s="75" t="s">
        <v>917</v>
      </c>
      <c r="V170" s="75" t="s">
        <v>916</v>
      </c>
      <c r="W170" s="200">
        <v>44562</v>
      </c>
      <c r="X170" s="75" t="s">
        <v>62</v>
      </c>
      <c r="Y170" s="75" t="s">
        <v>62</v>
      </c>
      <c r="Z170" s="75" t="s">
        <v>62</v>
      </c>
      <c r="AA170" s="75" t="s">
        <v>62</v>
      </c>
      <c r="AB170" s="75" t="s">
        <v>62</v>
      </c>
      <c r="AC170" s="75" t="s">
        <v>62</v>
      </c>
      <c r="AD170" s="75" t="s">
        <v>71</v>
      </c>
      <c r="AE170" s="75" t="s">
        <v>71</v>
      </c>
      <c r="AF170" s="75" t="s">
        <v>71</v>
      </c>
      <c r="AG170" s="75" t="s">
        <v>99</v>
      </c>
      <c r="AH170" s="75" t="s">
        <v>99</v>
      </c>
      <c r="AI170" s="75" t="s">
        <v>99</v>
      </c>
      <c r="AJ170" s="75" t="s">
        <v>99</v>
      </c>
    </row>
    <row r="171" spans="1:36" ht="25.5" x14ac:dyDescent="0.25">
      <c r="A171" s="75" t="s">
        <v>918</v>
      </c>
      <c r="B171" s="75" t="s">
        <v>515</v>
      </c>
      <c r="C171" s="75" t="s">
        <v>910</v>
      </c>
      <c r="D171" s="75" t="s">
        <v>62</v>
      </c>
      <c r="E171" s="75" t="s">
        <v>62</v>
      </c>
      <c r="F171" s="75" t="s">
        <v>919</v>
      </c>
      <c r="G171" s="75" t="s">
        <v>920</v>
      </c>
      <c r="H171" s="75" t="s">
        <v>65</v>
      </c>
      <c r="I171" s="75" t="s">
        <v>66</v>
      </c>
      <c r="J171" s="75" t="s">
        <v>185</v>
      </c>
      <c r="K171" s="75" t="s">
        <v>154</v>
      </c>
      <c r="L171" s="75" t="s">
        <v>69</v>
      </c>
      <c r="M171" s="75" t="s">
        <v>201</v>
      </c>
      <c r="N171" s="75" t="s">
        <v>919</v>
      </c>
      <c r="O171" s="75" t="s">
        <v>921</v>
      </c>
      <c r="P171" s="75" t="s">
        <v>71</v>
      </c>
      <c r="Q171" s="75" t="s">
        <v>72</v>
      </c>
      <c r="R171" s="75" t="s">
        <v>916</v>
      </c>
      <c r="S171" s="75" t="s">
        <v>74</v>
      </c>
      <c r="T171" s="75" t="s">
        <v>108</v>
      </c>
      <c r="U171" s="75" t="s">
        <v>922</v>
      </c>
      <c r="V171" s="75" t="s">
        <v>916</v>
      </c>
      <c r="W171" s="200">
        <v>44562</v>
      </c>
      <c r="X171" s="75" t="s">
        <v>62</v>
      </c>
      <c r="Y171" s="75" t="s">
        <v>62</v>
      </c>
      <c r="Z171" s="75" t="s">
        <v>62</v>
      </c>
      <c r="AA171" s="75" t="s">
        <v>62</v>
      </c>
      <c r="AB171" s="75" t="s">
        <v>62</v>
      </c>
      <c r="AC171" s="75" t="s">
        <v>62</v>
      </c>
      <c r="AD171" s="75" t="s">
        <v>71</v>
      </c>
      <c r="AE171" s="75" t="s">
        <v>71</v>
      </c>
      <c r="AF171" s="75" t="s">
        <v>71</v>
      </c>
      <c r="AG171" s="75" t="s">
        <v>99</v>
      </c>
      <c r="AH171" s="75" t="s">
        <v>99</v>
      </c>
      <c r="AI171" s="75" t="s">
        <v>99</v>
      </c>
      <c r="AJ171" s="75" t="s">
        <v>99</v>
      </c>
    </row>
    <row r="172" spans="1:36" ht="63.75" x14ac:dyDescent="0.25">
      <c r="A172" s="75" t="s">
        <v>923</v>
      </c>
      <c r="B172" s="75" t="s">
        <v>515</v>
      </c>
      <c r="C172" s="75" t="s">
        <v>910</v>
      </c>
      <c r="D172" s="75" t="s">
        <v>62</v>
      </c>
      <c r="E172" s="75" t="s">
        <v>62</v>
      </c>
      <c r="F172" s="75" t="s">
        <v>924</v>
      </c>
      <c r="G172" s="75" t="s">
        <v>925</v>
      </c>
      <c r="H172" s="75" t="s">
        <v>65</v>
      </c>
      <c r="I172" s="75" t="s">
        <v>66</v>
      </c>
      <c r="J172" s="75" t="s">
        <v>185</v>
      </c>
      <c r="K172" s="75" t="s">
        <v>154</v>
      </c>
      <c r="L172" s="75" t="s">
        <v>69</v>
      </c>
      <c r="M172" s="75" t="s">
        <v>201</v>
      </c>
      <c r="N172" s="75" t="s">
        <v>924</v>
      </c>
      <c r="O172" s="75" t="s">
        <v>926</v>
      </c>
      <c r="P172" s="75" t="s">
        <v>71</v>
      </c>
      <c r="Q172" s="75" t="s">
        <v>72</v>
      </c>
      <c r="R172" s="75" t="s">
        <v>916</v>
      </c>
      <c r="S172" s="75" t="s">
        <v>74</v>
      </c>
      <c r="T172" s="75" t="s">
        <v>108</v>
      </c>
      <c r="U172" s="75" t="s">
        <v>927</v>
      </c>
      <c r="V172" s="75" t="s">
        <v>916</v>
      </c>
      <c r="W172" s="200">
        <v>44562</v>
      </c>
      <c r="X172" s="75" t="s">
        <v>62</v>
      </c>
      <c r="Y172" s="75" t="s">
        <v>62</v>
      </c>
      <c r="Z172" s="75" t="s">
        <v>62</v>
      </c>
      <c r="AA172" s="75" t="s">
        <v>62</v>
      </c>
      <c r="AB172" s="75" t="s">
        <v>62</v>
      </c>
      <c r="AC172" s="75" t="s">
        <v>62</v>
      </c>
      <c r="AD172" s="75" t="s">
        <v>71</v>
      </c>
      <c r="AE172" s="75" t="s">
        <v>71</v>
      </c>
      <c r="AF172" s="75" t="s">
        <v>71</v>
      </c>
      <c r="AG172" s="75" t="s">
        <v>77</v>
      </c>
      <c r="AH172" s="75" t="s">
        <v>77</v>
      </c>
      <c r="AI172" s="75" t="s">
        <v>77</v>
      </c>
      <c r="AJ172" s="75" t="s">
        <v>77</v>
      </c>
    </row>
    <row r="173" spans="1:36" ht="76.5" x14ac:dyDescent="0.25">
      <c r="A173" s="75" t="s">
        <v>928</v>
      </c>
      <c r="B173" s="75" t="s">
        <v>515</v>
      </c>
      <c r="C173" s="75" t="s">
        <v>910</v>
      </c>
      <c r="D173" s="75" t="s">
        <v>62</v>
      </c>
      <c r="E173" s="75" t="s">
        <v>62</v>
      </c>
      <c r="F173" s="75" t="s">
        <v>929</v>
      </c>
      <c r="G173" s="75" t="s">
        <v>930</v>
      </c>
      <c r="H173" s="75" t="s">
        <v>65</v>
      </c>
      <c r="I173" s="75" t="s">
        <v>66</v>
      </c>
      <c r="J173" s="75" t="s">
        <v>105</v>
      </c>
      <c r="K173" s="75" t="s">
        <v>154</v>
      </c>
      <c r="L173" s="75" t="s">
        <v>69</v>
      </c>
      <c r="M173" s="75" t="s">
        <v>929</v>
      </c>
      <c r="N173" s="75" t="s">
        <v>219</v>
      </c>
      <c r="O173" s="75" t="s">
        <v>931</v>
      </c>
      <c r="P173" s="75" t="s">
        <v>71</v>
      </c>
      <c r="Q173" s="75" t="s">
        <v>72</v>
      </c>
      <c r="R173" s="75" t="s">
        <v>916</v>
      </c>
      <c r="S173" s="75" t="s">
        <v>74</v>
      </c>
      <c r="T173" s="75" t="s">
        <v>108</v>
      </c>
      <c r="U173" s="75" t="s">
        <v>932</v>
      </c>
      <c r="V173" s="75" t="s">
        <v>916</v>
      </c>
      <c r="W173" s="200">
        <v>44562</v>
      </c>
      <c r="X173" s="75" t="s">
        <v>62</v>
      </c>
      <c r="Y173" s="75" t="s">
        <v>62</v>
      </c>
      <c r="Z173" s="75" t="s">
        <v>62</v>
      </c>
      <c r="AA173" s="75" t="s">
        <v>62</v>
      </c>
      <c r="AB173" s="75" t="s">
        <v>62</v>
      </c>
      <c r="AC173" s="75" t="s">
        <v>62</v>
      </c>
      <c r="AD173" s="75" t="s">
        <v>71</v>
      </c>
      <c r="AE173" s="75" t="s">
        <v>71</v>
      </c>
      <c r="AF173" s="75" t="s">
        <v>71</v>
      </c>
      <c r="AG173" s="75" t="s">
        <v>76</v>
      </c>
      <c r="AH173" s="75" t="s">
        <v>77</v>
      </c>
      <c r="AI173" s="75" t="s">
        <v>76</v>
      </c>
      <c r="AJ173" s="75" t="s">
        <v>77</v>
      </c>
    </row>
    <row r="174" spans="1:36" ht="89.25" x14ac:dyDescent="0.25">
      <c r="A174" s="75" t="s">
        <v>933</v>
      </c>
      <c r="B174" s="75" t="s">
        <v>515</v>
      </c>
      <c r="C174" s="75" t="s">
        <v>910</v>
      </c>
      <c r="D174" s="75" t="s">
        <v>62</v>
      </c>
      <c r="E174" s="75" t="s">
        <v>62</v>
      </c>
      <c r="F174" s="75" t="s">
        <v>934</v>
      </c>
      <c r="G174" s="75" t="s">
        <v>935</v>
      </c>
      <c r="H174" s="75" t="s">
        <v>65</v>
      </c>
      <c r="I174" s="75" t="s">
        <v>66</v>
      </c>
      <c r="J174" s="75" t="s">
        <v>185</v>
      </c>
      <c r="K174" s="75" t="s">
        <v>154</v>
      </c>
      <c r="L174" s="75" t="s">
        <v>69</v>
      </c>
      <c r="M174" s="75" t="s">
        <v>934</v>
      </c>
      <c r="N174" s="75" t="s">
        <v>219</v>
      </c>
      <c r="O174" s="75" t="s">
        <v>936</v>
      </c>
      <c r="P174" s="75" t="s">
        <v>171</v>
      </c>
      <c r="Q174" s="75" t="s">
        <v>72</v>
      </c>
      <c r="R174" s="75" t="s">
        <v>916</v>
      </c>
      <c r="S174" s="75" t="s">
        <v>74</v>
      </c>
      <c r="T174" s="75" t="s">
        <v>108</v>
      </c>
      <c r="U174" s="75" t="s">
        <v>937</v>
      </c>
      <c r="V174" s="75" t="s">
        <v>916</v>
      </c>
      <c r="W174" s="200">
        <v>44562</v>
      </c>
      <c r="X174" s="75" t="s">
        <v>62</v>
      </c>
      <c r="Y174" s="75" t="s">
        <v>62</v>
      </c>
      <c r="Z174" s="75" t="s">
        <v>62</v>
      </c>
      <c r="AA174" s="75" t="s">
        <v>62</v>
      </c>
      <c r="AB174" s="75" t="s">
        <v>62</v>
      </c>
      <c r="AC174" s="75" t="s">
        <v>62</v>
      </c>
      <c r="AD174" s="75" t="s">
        <v>71</v>
      </c>
      <c r="AE174" s="75" t="s">
        <v>71</v>
      </c>
      <c r="AF174" s="75" t="s">
        <v>71</v>
      </c>
      <c r="AG174" s="75" t="s">
        <v>77</v>
      </c>
      <c r="AH174" s="75" t="s">
        <v>77</v>
      </c>
      <c r="AI174" s="75" t="s">
        <v>77</v>
      </c>
      <c r="AJ174" s="75" t="s">
        <v>77</v>
      </c>
    </row>
    <row r="175" spans="1:36" ht="153" x14ac:dyDescent="0.25">
      <c r="A175" s="75" t="s">
        <v>938</v>
      </c>
      <c r="B175" s="75" t="s">
        <v>515</v>
      </c>
      <c r="C175" s="75" t="s">
        <v>910</v>
      </c>
      <c r="D175" s="75" t="s">
        <v>939</v>
      </c>
      <c r="E175" s="75" t="s">
        <v>62</v>
      </c>
      <c r="F175" s="75" t="s">
        <v>940</v>
      </c>
      <c r="G175" s="75" t="s">
        <v>941</v>
      </c>
      <c r="H175" s="75" t="s">
        <v>65</v>
      </c>
      <c r="I175" s="75" t="s">
        <v>66</v>
      </c>
      <c r="J175" s="75" t="s">
        <v>105</v>
      </c>
      <c r="K175" s="75" t="s">
        <v>154</v>
      </c>
      <c r="L175" s="75" t="s">
        <v>69</v>
      </c>
      <c r="M175" s="75" t="s">
        <v>940</v>
      </c>
      <c r="N175" s="75" t="s">
        <v>219</v>
      </c>
      <c r="O175" s="75" t="s">
        <v>942</v>
      </c>
      <c r="P175" s="75" t="s">
        <v>171</v>
      </c>
      <c r="Q175" s="75" t="s">
        <v>72</v>
      </c>
      <c r="R175" s="75" t="s">
        <v>916</v>
      </c>
      <c r="S175" s="75" t="s">
        <v>74</v>
      </c>
      <c r="T175" s="75" t="s">
        <v>108</v>
      </c>
      <c r="U175" s="75" t="s">
        <v>943</v>
      </c>
      <c r="V175" s="75" t="s">
        <v>916</v>
      </c>
      <c r="W175" s="200">
        <v>44562</v>
      </c>
      <c r="X175" s="75" t="s">
        <v>62</v>
      </c>
      <c r="Y175" s="75" t="s">
        <v>62</v>
      </c>
      <c r="Z175" s="75" t="s">
        <v>62</v>
      </c>
      <c r="AA175" s="75" t="s">
        <v>62</v>
      </c>
      <c r="AB175" s="75" t="s">
        <v>62</v>
      </c>
      <c r="AC175" s="75" t="s">
        <v>62</v>
      </c>
      <c r="AD175" s="75" t="s">
        <v>71</v>
      </c>
      <c r="AE175" s="75" t="s">
        <v>71</v>
      </c>
      <c r="AF175" s="75" t="s">
        <v>71</v>
      </c>
      <c r="AG175" s="75" t="s">
        <v>99</v>
      </c>
      <c r="AH175" s="75" t="s">
        <v>99</v>
      </c>
      <c r="AI175" s="75" t="s">
        <v>99</v>
      </c>
      <c r="AJ175" s="75" t="s">
        <v>99</v>
      </c>
    </row>
    <row r="176" spans="1:36" ht="51" x14ac:dyDescent="0.25">
      <c r="A176" s="75" t="s">
        <v>944</v>
      </c>
      <c r="B176" s="75" t="s">
        <v>515</v>
      </c>
      <c r="C176" s="75" t="s">
        <v>910</v>
      </c>
      <c r="D176" s="75" t="s">
        <v>62</v>
      </c>
      <c r="E176" s="75" t="s">
        <v>62</v>
      </c>
      <c r="F176" s="75" t="s">
        <v>945</v>
      </c>
      <c r="G176" s="75" t="s">
        <v>946</v>
      </c>
      <c r="H176" s="75" t="s">
        <v>65</v>
      </c>
      <c r="I176" s="75" t="s">
        <v>66</v>
      </c>
      <c r="J176" s="75" t="s">
        <v>105</v>
      </c>
      <c r="K176" s="75" t="s">
        <v>154</v>
      </c>
      <c r="L176" s="75" t="s">
        <v>69</v>
      </c>
      <c r="M176" s="75" t="s">
        <v>940</v>
      </c>
      <c r="N176" s="75" t="s">
        <v>219</v>
      </c>
      <c r="O176" s="75" t="s">
        <v>947</v>
      </c>
      <c r="P176" s="75" t="s">
        <v>171</v>
      </c>
      <c r="Q176" s="75" t="s">
        <v>72</v>
      </c>
      <c r="R176" s="75" t="s">
        <v>916</v>
      </c>
      <c r="S176" s="75" t="s">
        <v>74</v>
      </c>
      <c r="T176" s="75" t="s">
        <v>108</v>
      </c>
      <c r="U176" s="75" t="s">
        <v>943</v>
      </c>
      <c r="V176" s="75" t="s">
        <v>916</v>
      </c>
      <c r="W176" s="200">
        <v>44562</v>
      </c>
      <c r="X176" s="75" t="s">
        <v>62</v>
      </c>
      <c r="Y176" s="75" t="s">
        <v>62</v>
      </c>
      <c r="Z176" s="75" t="s">
        <v>62</v>
      </c>
      <c r="AA176" s="75" t="s">
        <v>62</v>
      </c>
      <c r="AB176" s="75" t="s">
        <v>62</v>
      </c>
      <c r="AC176" s="75" t="s">
        <v>62</v>
      </c>
      <c r="AD176" s="75" t="s">
        <v>71</v>
      </c>
      <c r="AE176" s="75" t="s">
        <v>71</v>
      </c>
      <c r="AF176" s="75" t="s">
        <v>71</v>
      </c>
      <c r="AG176" s="75" t="s">
        <v>99</v>
      </c>
      <c r="AH176" s="75" t="s">
        <v>99</v>
      </c>
      <c r="AI176" s="75" t="s">
        <v>99</v>
      </c>
      <c r="AJ176" s="75" t="s">
        <v>99</v>
      </c>
    </row>
    <row r="177" spans="1:36" ht="89.25" x14ac:dyDescent="0.25">
      <c r="A177" s="75" t="s">
        <v>948</v>
      </c>
      <c r="B177" s="75" t="s">
        <v>515</v>
      </c>
      <c r="C177" s="75" t="s">
        <v>910</v>
      </c>
      <c r="D177" s="75" t="s">
        <v>949</v>
      </c>
      <c r="E177" s="75" t="s">
        <v>62</v>
      </c>
      <c r="F177" s="75" t="s">
        <v>950</v>
      </c>
      <c r="G177" s="75" t="s">
        <v>951</v>
      </c>
      <c r="H177" s="75" t="s">
        <v>65</v>
      </c>
      <c r="I177" s="75" t="s">
        <v>66</v>
      </c>
      <c r="J177" s="75" t="s">
        <v>185</v>
      </c>
      <c r="K177" s="75" t="s">
        <v>154</v>
      </c>
      <c r="L177" s="75" t="s">
        <v>69</v>
      </c>
      <c r="M177" s="75" t="s">
        <v>952</v>
      </c>
      <c r="N177" s="75" t="s">
        <v>953</v>
      </c>
      <c r="O177" s="75" t="s">
        <v>954</v>
      </c>
      <c r="P177" s="75" t="s">
        <v>171</v>
      </c>
      <c r="Q177" s="75" t="s">
        <v>72</v>
      </c>
      <c r="R177" s="75" t="s">
        <v>916</v>
      </c>
      <c r="S177" s="75" t="s">
        <v>74</v>
      </c>
      <c r="T177" s="75" t="s">
        <v>108</v>
      </c>
      <c r="U177" s="75" t="s">
        <v>955</v>
      </c>
      <c r="V177" s="75" t="s">
        <v>916</v>
      </c>
      <c r="W177" s="200">
        <v>44562</v>
      </c>
      <c r="X177" s="75" t="s">
        <v>62</v>
      </c>
      <c r="Y177" s="75" t="s">
        <v>62</v>
      </c>
      <c r="Z177" s="75" t="s">
        <v>62</v>
      </c>
      <c r="AA177" s="75" t="s">
        <v>62</v>
      </c>
      <c r="AB177" s="75" t="s">
        <v>62</v>
      </c>
      <c r="AC177" s="75" t="s">
        <v>62</v>
      </c>
      <c r="AD177" s="75" t="s">
        <v>71</v>
      </c>
      <c r="AE177" s="75" t="s">
        <v>71</v>
      </c>
      <c r="AF177" s="75" t="s">
        <v>71</v>
      </c>
      <c r="AG177" s="75" t="s">
        <v>77</v>
      </c>
      <c r="AH177" s="75" t="s">
        <v>77</v>
      </c>
      <c r="AI177" s="75" t="s">
        <v>77</v>
      </c>
      <c r="AJ177" s="75" t="s">
        <v>77</v>
      </c>
    </row>
    <row r="178" spans="1:36" ht="38.25" x14ac:dyDescent="0.25">
      <c r="A178" s="75" t="s">
        <v>956</v>
      </c>
      <c r="B178" s="75" t="s">
        <v>515</v>
      </c>
      <c r="C178" s="75" t="s">
        <v>910</v>
      </c>
      <c r="D178" s="75" t="s">
        <v>62</v>
      </c>
      <c r="E178" s="75" t="s">
        <v>62</v>
      </c>
      <c r="F178" s="75" t="s">
        <v>957</v>
      </c>
      <c r="G178" s="75" t="s">
        <v>958</v>
      </c>
      <c r="H178" s="75" t="s">
        <v>65</v>
      </c>
      <c r="I178" s="75" t="s">
        <v>66</v>
      </c>
      <c r="J178" s="75" t="s">
        <v>87</v>
      </c>
      <c r="K178" s="75" t="s">
        <v>88</v>
      </c>
      <c r="L178" s="75" t="s">
        <v>69</v>
      </c>
      <c r="M178" s="75" t="s">
        <v>219</v>
      </c>
      <c r="N178" s="75" t="s">
        <v>219</v>
      </c>
      <c r="O178" s="75" t="s">
        <v>62</v>
      </c>
      <c r="P178" s="75" t="s">
        <v>171</v>
      </c>
      <c r="Q178" s="75" t="s">
        <v>72</v>
      </c>
      <c r="R178" s="75" t="s">
        <v>916</v>
      </c>
      <c r="S178" s="75" t="s">
        <v>74</v>
      </c>
      <c r="T178" s="75" t="s">
        <v>92</v>
      </c>
      <c r="U178" s="75" t="s">
        <v>959</v>
      </c>
      <c r="V178" s="75" t="s">
        <v>916</v>
      </c>
      <c r="W178" s="200">
        <v>44562</v>
      </c>
      <c r="X178" s="75" t="s">
        <v>62</v>
      </c>
      <c r="Y178" s="75" t="s">
        <v>62</v>
      </c>
      <c r="Z178" s="75" t="s">
        <v>62</v>
      </c>
      <c r="AA178" s="75" t="s">
        <v>62</v>
      </c>
      <c r="AB178" s="75" t="s">
        <v>62</v>
      </c>
      <c r="AC178" s="75" t="s">
        <v>62</v>
      </c>
      <c r="AD178" s="75" t="s">
        <v>71</v>
      </c>
      <c r="AE178" s="75" t="s">
        <v>71</v>
      </c>
      <c r="AF178" s="75" t="s">
        <v>71</v>
      </c>
      <c r="AG178" s="75" t="s">
        <v>99</v>
      </c>
      <c r="AH178" s="75" t="s">
        <v>99</v>
      </c>
      <c r="AI178" s="75" t="s">
        <v>99</v>
      </c>
      <c r="AJ178" s="75" t="s">
        <v>99</v>
      </c>
    </row>
    <row r="179" spans="1:36" ht="38.25" x14ac:dyDescent="0.25">
      <c r="A179" s="75" t="s">
        <v>960</v>
      </c>
      <c r="B179" s="75" t="s">
        <v>515</v>
      </c>
      <c r="C179" s="75" t="s">
        <v>910</v>
      </c>
      <c r="D179" s="75" t="s">
        <v>62</v>
      </c>
      <c r="E179" s="75" t="s">
        <v>62</v>
      </c>
      <c r="F179" s="75" t="s">
        <v>566</v>
      </c>
      <c r="G179" s="75" t="s">
        <v>961</v>
      </c>
      <c r="H179" s="75" t="s">
        <v>65</v>
      </c>
      <c r="I179" s="75" t="s">
        <v>66</v>
      </c>
      <c r="J179" s="75" t="s">
        <v>105</v>
      </c>
      <c r="K179" s="75" t="s">
        <v>154</v>
      </c>
      <c r="L179" s="75" t="s">
        <v>563</v>
      </c>
      <c r="M179" s="75" t="s">
        <v>219</v>
      </c>
      <c r="N179" s="75" t="s">
        <v>219</v>
      </c>
      <c r="O179" s="75" t="s">
        <v>62</v>
      </c>
      <c r="P179" s="75" t="s">
        <v>171</v>
      </c>
      <c r="Q179" s="75" t="s">
        <v>72</v>
      </c>
      <c r="R179" s="75" t="s">
        <v>916</v>
      </c>
      <c r="S179" s="75" t="s">
        <v>74</v>
      </c>
      <c r="T179" s="75" t="s">
        <v>108</v>
      </c>
      <c r="U179" s="75" t="s">
        <v>962</v>
      </c>
      <c r="V179" s="75" t="s">
        <v>916</v>
      </c>
      <c r="W179" s="200">
        <v>44562</v>
      </c>
      <c r="X179" s="75" t="s">
        <v>62</v>
      </c>
      <c r="Y179" s="75" t="s">
        <v>62</v>
      </c>
      <c r="Z179" s="75" t="s">
        <v>62</v>
      </c>
      <c r="AA179" s="75" t="s">
        <v>62</v>
      </c>
      <c r="AB179" s="75" t="s">
        <v>62</v>
      </c>
      <c r="AC179" s="75" t="s">
        <v>62</v>
      </c>
      <c r="AD179" s="75" t="s">
        <v>71</v>
      </c>
      <c r="AE179" s="75" t="s">
        <v>71</v>
      </c>
      <c r="AF179" s="75" t="s">
        <v>71</v>
      </c>
      <c r="AG179" s="75" t="s">
        <v>99</v>
      </c>
      <c r="AH179" s="75" t="s">
        <v>99</v>
      </c>
      <c r="AI179" s="75" t="s">
        <v>99</v>
      </c>
      <c r="AJ179" s="75" t="s">
        <v>99</v>
      </c>
    </row>
    <row r="180" spans="1:36" ht="114.75" x14ac:dyDescent="0.25">
      <c r="A180" s="75" t="s">
        <v>963</v>
      </c>
      <c r="B180" s="75" t="s">
        <v>609</v>
      </c>
      <c r="C180" s="75" t="s">
        <v>964</v>
      </c>
      <c r="D180" s="75" t="s">
        <v>62</v>
      </c>
      <c r="E180" s="75" t="s">
        <v>62</v>
      </c>
      <c r="F180" s="75" t="s">
        <v>965</v>
      </c>
      <c r="G180" s="75" t="s">
        <v>966</v>
      </c>
      <c r="H180" s="75" t="s">
        <v>65</v>
      </c>
      <c r="I180" s="75" t="s">
        <v>66</v>
      </c>
      <c r="J180" s="75" t="s">
        <v>87</v>
      </c>
      <c r="K180" s="75" t="s">
        <v>68</v>
      </c>
      <c r="L180" s="75" t="s">
        <v>69</v>
      </c>
      <c r="M180" s="75" t="s">
        <v>967</v>
      </c>
      <c r="N180" s="75" t="s">
        <v>968</v>
      </c>
      <c r="O180" s="75" t="s">
        <v>969</v>
      </c>
      <c r="P180" s="75" t="s">
        <v>71</v>
      </c>
      <c r="Q180" s="75" t="s">
        <v>72</v>
      </c>
      <c r="R180" s="75" t="s">
        <v>970</v>
      </c>
      <c r="S180" s="75" t="s">
        <v>524</v>
      </c>
      <c r="T180" s="75" t="s">
        <v>75</v>
      </c>
      <c r="U180" s="75" t="s">
        <v>758</v>
      </c>
      <c r="V180" s="75" t="s">
        <v>970</v>
      </c>
      <c r="W180" s="75" t="s">
        <v>62</v>
      </c>
      <c r="X180" s="75" t="s">
        <v>62</v>
      </c>
      <c r="Y180" s="75" t="s">
        <v>62</v>
      </c>
      <c r="Z180" s="75" t="s">
        <v>62</v>
      </c>
      <c r="AA180" s="75" t="s">
        <v>62</v>
      </c>
      <c r="AB180" s="75" t="s">
        <v>62</v>
      </c>
      <c r="AC180" s="75" t="s">
        <v>62</v>
      </c>
      <c r="AD180" s="75" t="s">
        <v>71</v>
      </c>
      <c r="AE180" s="75" t="s">
        <v>71</v>
      </c>
      <c r="AF180" s="75" t="s">
        <v>71</v>
      </c>
      <c r="AG180" s="75" t="s">
        <v>76</v>
      </c>
      <c r="AH180" s="75" t="s">
        <v>76</v>
      </c>
      <c r="AI180" s="75" t="s">
        <v>77</v>
      </c>
      <c r="AJ180" s="75" t="s">
        <v>77</v>
      </c>
    </row>
    <row r="181" spans="1:36" ht="114.75" x14ac:dyDescent="0.25">
      <c r="A181" s="75" t="s">
        <v>971</v>
      </c>
      <c r="B181" s="75" t="s">
        <v>609</v>
      </c>
      <c r="C181" s="75" t="s">
        <v>964</v>
      </c>
      <c r="D181" s="75" t="s">
        <v>62</v>
      </c>
      <c r="E181" s="75" t="s">
        <v>62</v>
      </c>
      <c r="F181" s="75" t="s">
        <v>972</v>
      </c>
      <c r="G181" s="75" t="s">
        <v>973</v>
      </c>
      <c r="H181" s="75" t="s">
        <v>65</v>
      </c>
      <c r="I181" s="75" t="s">
        <v>66</v>
      </c>
      <c r="J181" s="75" t="s">
        <v>153</v>
      </c>
      <c r="K181" s="75" t="s">
        <v>373</v>
      </c>
      <c r="L181" s="75" t="s">
        <v>69</v>
      </c>
      <c r="M181" s="75" t="s">
        <v>967</v>
      </c>
      <c r="N181" s="75" t="s">
        <v>968</v>
      </c>
      <c r="O181" s="75" t="s">
        <v>969</v>
      </c>
      <c r="P181" s="75" t="s">
        <v>71</v>
      </c>
      <c r="Q181" s="75" t="s">
        <v>72</v>
      </c>
      <c r="R181" s="75" t="s">
        <v>970</v>
      </c>
      <c r="S181" s="75" t="s">
        <v>74</v>
      </c>
      <c r="T181" s="75" t="s">
        <v>75</v>
      </c>
      <c r="U181" s="75" t="s">
        <v>758</v>
      </c>
      <c r="V181" s="75" t="s">
        <v>970</v>
      </c>
      <c r="W181" s="75" t="s">
        <v>62</v>
      </c>
      <c r="X181" s="75" t="s">
        <v>62</v>
      </c>
      <c r="Y181" s="75" t="s">
        <v>62</v>
      </c>
      <c r="Z181" s="75" t="s">
        <v>62</v>
      </c>
      <c r="AA181" s="75" t="s">
        <v>62</v>
      </c>
      <c r="AB181" s="75" t="s">
        <v>62</v>
      </c>
      <c r="AC181" s="75" t="s">
        <v>62</v>
      </c>
      <c r="AD181" s="75" t="s">
        <v>71</v>
      </c>
      <c r="AE181" s="75" t="s">
        <v>71</v>
      </c>
      <c r="AF181" s="75" t="s">
        <v>71</v>
      </c>
      <c r="AG181" s="75" t="s">
        <v>99</v>
      </c>
      <c r="AH181" s="75" t="s">
        <v>77</v>
      </c>
      <c r="AI181" s="75" t="s">
        <v>77</v>
      </c>
      <c r="AJ181" s="75" t="s">
        <v>77</v>
      </c>
    </row>
    <row r="182" spans="1:36" ht="114.75" x14ac:dyDescent="0.25">
      <c r="A182" s="75" t="s">
        <v>974</v>
      </c>
      <c r="B182" s="75" t="s">
        <v>609</v>
      </c>
      <c r="C182" s="75" t="s">
        <v>964</v>
      </c>
      <c r="D182" s="75" t="s">
        <v>62</v>
      </c>
      <c r="E182" s="75" t="s">
        <v>62</v>
      </c>
      <c r="F182" s="75" t="s">
        <v>975</v>
      </c>
      <c r="G182" s="75" t="s">
        <v>976</v>
      </c>
      <c r="H182" s="75" t="s">
        <v>65</v>
      </c>
      <c r="I182" s="75" t="s">
        <v>66</v>
      </c>
      <c r="J182" s="75" t="s">
        <v>105</v>
      </c>
      <c r="K182" s="75" t="s">
        <v>373</v>
      </c>
      <c r="L182" s="75" t="s">
        <v>69</v>
      </c>
      <c r="M182" s="75" t="s">
        <v>967</v>
      </c>
      <c r="N182" s="75" t="s">
        <v>968</v>
      </c>
      <c r="O182" s="75" t="s">
        <v>969</v>
      </c>
      <c r="P182" s="75" t="s">
        <v>71</v>
      </c>
      <c r="Q182" s="75" t="s">
        <v>72</v>
      </c>
      <c r="R182" s="75" t="s">
        <v>970</v>
      </c>
      <c r="S182" s="75" t="s">
        <v>74</v>
      </c>
      <c r="T182" s="75" t="s">
        <v>75</v>
      </c>
      <c r="U182" s="75" t="s">
        <v>758</v>
      </c>
      <c r="V182" s="75" t="s">
        <v>970</v>
      </c>
      <c r="W182" s="75" t="s">
        <v>62</v>
      </c>
      <c r="X182" s="75" t="s">
        <v>62</v>
      </c>
      <c r="Y182" s="75" t="s">
        <v>62</v>
      </c>
      <c r="Z182" s="75" t="s">
        <v>62</v>
      </c>
      <c r="AA182" s="75" t="s">
        <v>62</v>
      </c>
      <c r="AB182" s="75" t="s">
        <v>62</v>
      </c>
      <c r="AC182" s="75" t="s">
        <v>62</v>
      </c>
      <c r="AD182" s="75" t="s">
        <v>71</v>
      </c>
      <c r="AE182" s="75" t="s">
        <v>71</v>
      </c>
      <c r="AF182" s="75" t="s">
        <v>71</v>
      </c>
      <c r="AG182" s="75" t="s">
        <v>76</v>
      </c>
      <c r="AH182" s="75" t="s">
        <v>77</v>
      </c>
      <c r="AI182" s="75" t="s">
        <v>99</v>
      </c>
      <c r="AJ182" s="75" t="s">
        <v>77</v>
      </c>
    </row>
    <row r="183" spans="1:36" ht="114.75" x14ac:dyDescent="0.25">
      <c r="A183" s="75" t="s">
        <v>977</v>
      </c>
      <c r="B183" s="75" t="s">
        <v>609</v>
      </c>
      <c r="C183" s="75" t="s">
        <v>964</v>
      </c>
      <c r="D183" s="75" t="s">
        <v>62</v>
      </c>
      <c r="E183" s="75" t="s">
        <v>62</v>
      </c>
      <c r="F183" s="75" t="s">
        <v>978</v>
      </c>
      <c r="G183" s="75" t="s">
        <v>979</v>
      </c>
      <c r="H183" s="75" t="s">
        <v>65</v>
      </c>
      <c r="I183" s="75" t="s">
        <v>66</v>
      </c>
      <c r="J183" s="75" t="s">
        <v>67</v>
      </c>
      <c r="K183" s="75" t="s">
        <v>980</v>
      </c>
      <c r="L183" s="75" t="s">
        <v>69</v>
      </c>
      <c r="M183" s="75" t="s">
        <v>967</v>
      </c>
      <c r="N183" s="75" t="s">
        <v>968</v>
      </c>
      <c r="O183" s="75" t="s">
        <v>969</v>
      </c>
      <c r="P183" s="75" t="s">
        <v>71</v>
      </c>
      <c r="Q183" s="75" t="s">
        <v>72</v>
      </c>
      <c r="R183" s="75" t="s">
        <v>970</v>
      </c>
      <c r="S183" s="75" t="s">
        <v>524</v>
      </c>
      <c r="T183" s="75" t="s">
        <v>75</v>
      </c>
      <c r="U183" s="75" t="s">
        <v>758</v>
      </c>
      <c r="V183" s="75" t="s">
        <v>970</v>
      </c>
      <c r="W183" s="75" t="s">
        <v>62</v>
      </c>
      <c r="X183" s="75" t="s">
        <v>62</v>
      </c>
      <c r="Y183" s="75" t="s">
        <v>62</v>
      </c>
      <c r="Z183" s="75" t="s">
        <v>62</v>
      </c>
      <c r="AA183" s="75" t="s">
        <v>62</v>
      </c>
      <c r="AB183" s="75" t="s">
        <v>62</v>
      </c>
      <c r="AC183" s="75" t="s">
        <v>62</v>
      </c>
      <c r="AD183" s="75" t="s">
        <v>71</v>
      </c>
      <c r="AE183" s="75" t="s">
        <v>71</v>
      </c>
      <c r="AF183" s="75" t="s">
        <v>71</v>
      </c>
      <c r="AG183" s="75" t="s">
        <v>76</v>
      </c>
      <c r="AH183" s="75" t="s">
        <v>77</v>
      </c>
      <c r="AI183" s="75" t="s">
        <v>99</v>
      </c>
      <c r="AJ183" s="75" t="s">
        <v>77</v>
      </c>
    </row>
    <row r="184" spans="1:36" ht="114.75" x14ac:dyDescent="0.25">
      <c r="A184" s="75" t="s">
        <v>981</v>
      </c>
      <c r="B184" s="75" t="s">
        <v>609</v>
      </c>
      <c r="C184" s="75" t="s">
        <v>964</v>
      </c>
      <c r="D184" s="75" t="s">
        <v>62</v>
      </c>
      <c r="E184" s="75" t="s">
        <v>62</v>
      </c>
      <c r="F184" s="75" t="s">
        <v>982</v>
      </c>
      <c r="G184" s="75" t="s">
        <v>983</v>
      </c>
      <c r="H184" s="75" t="s">
        <v>65</v>
      </c>
      <c r="I184" s="75" t="s">
        <v>66</v>
      </c>
      <c r="J184" s="75" t="s">
        <v>67</v>
      </c>
      <c r="K184" s="75" t="s">
        <v>373</v>
      </c>
      <c r="L184" s="75" t="s">
        <v>69</v>
      </c>
      <c r="M184" s="75" t="s">
        <v>967</v>
      </c>
      <c r="N184" s="75" t="s">
        <v>984</v>
      </c>
      <c r="O184" s="75" t="s">
        <v>985</v>
      </c>
      <c r="P184" s="75" t="s">
        <v>71</v>
      </c>
      <c r="Q184" s="75" t="s">
        <v>72</v>
      </c>
      <c r="R184" s="75" t="s">
        <v>970</v>
      </c>
      <c r="S184" s="75" t="s">
        <v>524</v>
      </c>
      <c r="T184" s="75" t="s">
        <v>75</v>
      </c>
      <c r="U184" s="75" t="s">
        <v>62</v>
      </c>
      <c r="V184" s="75" t="s">
        <v>970</v>
      </c>
      <c r="W184" s="75" t="s">
        <v>62</v>
      </c>
      <c r="X184" s="75" t="s">
        <v>62</v>
      </c>
      <c r="Y184" s="75" t="s">
        <v>62</v>
      </c>
      <c r="Z184" s="75" t="s">
        <v>62</v>
      </c>
      <c r="AA184" s="75" t="s">
        <v>62</v>
      </c>
      <c r="AB184" s="75" t="s">
        <v>62</v>
      </c>
      <c r="AC184" s="75" t="s">
        <v>62</v>
      </c>
      <c r="AD184" s="75" t="s">
        <v>71</v>
      </c>
      <c r="AE184" s="75" t="s">
        <v>71</v>
      </c>
      <c r="AF184" s="75" t="s">
        <v>71</v>
      </c>
      <c r="AG184" s="75" t="s">
        <v>76</v>
      </c>
      <c r="AH184" s="75" t="s">
        <v>76</v>
      </c>
      <c r="AI184" s="75" t="s">
        <v>77</v>
      </c>
      <c r="AJ184" s="75" t="s">
        <v>77</v>
      </c>
    </row>
    <row r="185" spans="1:36" ht="102" x14ac:dyDescent="0.25">
      <c r="A185" s="75" t="s">
        <v>986</v>
      </c>
      <c r="B185" s="75" t="s">
        <v>609</v>
      </c>
      <c r="C185" s="75" t="s">
        <v>964</v>
      </c>
      <c r="D185" s="75" t="s">
        <v>62</v>
      </c>
      <c r="E185" s="75" t="s">
        <v>62</v>
      </c>
      <c r="F185" s="75" t="s">
        <v>987</v>
      </c>
      <c r="G185" s="75" t="s">
        <v>988</v>
      </c>
      <c r="H185" s="75" t="s">
        <v>65</v>
      </c>
      <c r="I185" s="75" t="s">
        <v>66</v>
      </c>
      <c r="J185" s="75" t="s">
        <v>989</v>
      </c>
      <c r="K185" s="75" t="s">
        <v>990</v>
      </c>
      <c r="L185" s="75" t="s">
        <v>69</v>
      </c>
      <c r="M185" s="75" t="s">
        <v>967</v>
      </c>
      <c r="N185" s="75" t="s">
        <v>991</v>
      </c>
      <c r="O185" s="75" t="s">
        <v>992</v>
      </c>
      <c r="P185" s="75" t="s">
        <v>71</v>
      </c>
      <c r="Q185" s="75" t="s">
        <v>72</v>
      </c>
      <c r="R185" s="75" t="s">
        <v>970</v>
      </c>
      <c r="S185" s="75" t="s">
        <v>524</v>
      </c>
      <c r="T185" s="75" t="s">
        <v>75</v>
      </c>
      <c r="U185" s="75" t="s">
        <v>62</v>
      </c>
      <c r="V185" s="75" t="s">
        <v>970</v>
      </c>
      <c r="W185" s="75" t="s">
        <v>62</v>
      </c>
      <c r="X185" s="75" t="s">
        <v>62</v>
      </c>
      <c r="Y185" s="75" t="s">
        <v>62</v>
      </c>
      <c r="Z185" s="75" t="s">
        <v>62</v>
      </c>
      <c r="AA185" s="75" t="s">
        <v>62</v>
      </c>
      <c r="AB185" s="75" t="s">
        <v>62</v>
      </c>
      <c r="AC185" s="75" t="s">
        <v>62</v>
      </c>
      <c r="AD185" s="75" t="s">
        <v>71</v>
      </c>
      <c r="AE185" s="75" t="s">
        <v>71</v>
      </c>
      <c r="AF185" s="75" t="s">
        <v>71</v>
      </c>
      <c r="AG185" s="75" t="s">
        <v>76</v>
      </c>
      <c r="AH185" s="75" t="s">
        <v>76</v>
      </c>
      <c r="AI185" s="75" t="s">
        <v>77</v>
      </c>
      <c r="AJ185" s="75" t="s">
        <v>77</v>
      </c>
    </row>
    <row r="186" spans="1:36" ht="132.75" customHeight="1" x14ac:dyDescent="0.25">
      <c r="A186" s="75" t="s">
        <v>993</v>
      </c>
      <c r="B186" s="75" t="s">
        <v>609</v>
      </c>
      <c r="C186" s="75" t="s">
        <v>964</v>
      </c>
      <c r="D186" s="75" t="s">
        <v>62</v>
      </c>
      <c r="E186" s="75" t="s">
        <v>62</v>
      </c>
      <c r="F186" s="75" t="s">
        <v>994</v>
      </c>
      <c r="G186" s="75" t="s">
        <v>995</v>
      </c>
      <c r="H186" s="75" t="s">
        <v>65</v>
      </c>
      <c r="I186" s="75" t="s">
        <v>66</v>
      </c>
      <c r="J186" s="75" t="s">
        <v>153</v>
      </c>
      <c r="K186" s="75" t="s">
        <v>154</v>
      </c>
      <c r="L186" s="75" t="s">
        <v>69</v>
      </c>
      <c r="M186" s="75" t="s">
        <v>996</v>
      </c>
      <c r="N186" s="75" t="s">
        <v>997</v>
      </c>
      <c r="O186" s="75" t="s">
        <v>998</v>
      </c>
      <c r="P186" s="75" t="s">
        <v>71</v>
      </c>
      <c r="Q186" s="75" t="s">
        <v>72</v>
      </c>
      <c r="R186" s="75" t="s">
        <v>970</v>
      </c>
      <c r="S186" s="75" t="s">
        <v>524</v>
      </c>
      <c r="T186" s="75" t="s">
        <v>75</v>
      </c>
      <c r="U186" s="75" t="s">
        <v>62</v>
      </c>
      <c r="V186" s="75" t="s">
        <v>970</v>
      </c>
      <c r="W186" s="75" t="s">
        <v>62</v>
      </c>
      <c r="X186" s="75" t="s">
        <v>62</v>
      </c>
      <c r="Y186" s="75" t="s">
        <v>62</v>
      </c>
      <c r="Z186" s="75" t="s">
        <v>62</v>
      </c>
      <c r="AA186" s="75" t="s">
        <v>62</v>
      </c>
      <c r="AB186" s="75" t="s">
        <v>62</v>
      </c>
      <c r="AC186" s="75" t="s">
        <v>62</v>
      </c>
      <c r="AD186" s="75" t="s">
        <v>71</v>
      </c>
      <c r="AE186" s="75" t="s">
        <v>71</v>
      </c>
      <c r="AF186" s="75" t="s">
        <v>71</v>
      </c>
      <c r="AG186" s="75" t="s">
        <v>76</v>
      </c>
      <c r="AH186" s="75" t="s">
        <v>76</v>
      </c>
      <c r="AI186" s="75" t="s">
        <v>77</v>
      </c>
      <c r="AJ186" s="75" t="s">
        <v>77</v>
      </c>
    </row>
    <row r="187" spans="1:36" ht="132.75" customHeight="1" x14ac:dyDescent="0.25">
      <c r="A187" s="75" t="s">
        <v>999</v>
      </c>
      <c r="B187" s="75" t="s">
        <v>60</v>
      </c>
      <c r="C187" s="75" t="s">
        <v>1000</v>
      </c>
      <c r="D187" s="75" t="s">
        <v>62</v>
      </c>
      <c r="E187" s="75" t="s">
        <v>62</v>
      </c>
      <c r="F187" s="75" t="s">
        <v>1001</v>
      </c>
      <c r="G187" s="75" t="s">
        <v>1002</v>
      </c>
      <c r="H187" s="75" t="s">
        <v>65</v>
      </c>
      <c r="I187" s="75" t="s">
        <v>66</v>
      </c>
      <c r="J187" s="75" t="s">
        <v>218</v>
      </c>
      <c r="K187" s="75" t="s">
        <v>154</v>
      </c>
      <c r="L187" s="75" t="s">
        <v>69</v>
      </c>
      <c r="M187" s="75" t="s">
        <v>1003</v>
      </c>
      <c r="N187" s="75" t="s">
        <v>1004</v>
      </c>
      <c r="O187" s="75" t="s">
        <v>1005</v>
      </c>
      <c r="P187" s="75" t="s">
        <v>171</v>
      </c>
      <c r="Q187" s="75" t="s">
        <v>158</v>
      </c>
      <c r="R187" s="75" t="s">
        <v>1006</v>
      </c>
      <c r="S187" s="75" t="s">
        <v>74</v>
      </c>
      <c r="T187" s="75" t="s">
        <v>189</v>
      </c>
      <c r="U187" s="75" t="s">
        <v>62</v>
      </c>
      <c r="V187" s="75" t="s">
        <v>1006</v>
      </c>
      <c r="W187" s="200">
        <v>43704</v>
      </c>
      <c r="X187" s="75" t="s">
        <v>843</v>
      </c>
      <c r="Y187" s="75" t="s">
        <v>1007</v>
      </c>
      <c r="Z187" s="75" t="s">
        <v>173</v>
      </c>
      <c r="AA187" s="75" t="s">
        <v>97</v>
      </c>
      <c r="AB187" s="200">
        <v>44806</v>
      </c>
      <c r="AC187" s="75" t="s">
        <v>285</v>
      </c>
      <c r="AD187" s="75" t="s">
        <v>71</v>
      </c>
      <c r="AE187" s="75" t="s">
        <v>71</v>
      </c>
      <c r="AF187" s="75" t="s">
        <v>71</v>
      </c>
      <c r="AG187" s="75" t="s">
        <v>77</v>
      </c>
      <c r="AH187" s="75" t="s">
        <v>99</v>
      </c>
      <c r="AI187" s="75" t="s">
        <v>77</v>
      </c>
      <c r="AJ187" s="75" t="s">
        <v>77</v>
      </c>
    </row>
    <row r="188" spans="1:36" ht="76.5" x14ac:dyDescent="0.25">
      <c r="A188" s="75" t="s">
        <v>1008</v>
      </c>
      <c r="B188" s="75" t="s">
        <v>60</v>
      </c>
      <c r="C188" s="75" t="s">
        <v>1000</v>
      </c>
      <c r="D188" s="75" t="s">
        <v>62</v>
      </c>
      <c r="E188" s="75" t="s">
        <v>62</v>
      </c>
      <c r="F188" s="75" t="s">
        <v>1009</v>
      </c>
      <c r="G188" s="75" t="s">
        <v>1010</v>
      </c>
      <c r="H188" s="75" t="s">
        <v>65</v>
      </c>
      <c r="I188" s="75" t="s">
        <v>66</v>
      </c>
      <c r="J188" s="75" t="s">
        <v>989</v>
      </c>
      <c r="K188" s="75" t="s">
        <v>1011</v>
      </c>
      <c r="L188" s="75" t="s">
        <v>69</v>
      </c>
      <c r="M188" s="75" t="s">
        <v>1012</v>
      </c>
      <c r="N188" s="75" t="s">
        <v>1013</v>
      </c>
      <c r="O188" s="75" t="s">
        <v>1014</v>
      </c>
      <c r="P188" s="75" t="s">
        <v>171</v>
      </c>
      <c r="Q188" s="75" t="s">
        <v>90</v>
      </c>
      <c r="R188" s="75" t="s">
        <v>1006</v>
      </c>
      <c r="S188" s="75" t="s">
        <v>74</v>
      </c>
      <c r="T188" s="75" t="s">
        <v>189</v>
      </c>
      <c r="U188" s="75" t="s">
        <v>62</v>
      </c>
      <c r="V188" s="75" t="s">
        <v>1015</v>
      </c>
      <c r="W188" s="200">
        <v>43704</v>
      </c>
      <c r="X188" s="75" t="s">
        <v>583</v>
      </c>
      <c r="Y188" s="75" t="s">
        <v>1016</v>
      </c>
      <c r="Z188" s="75" t="s">
        <v>173</v>
      </c>
      <c r="AA188" s="75" t="s">
        <v>97</v>
      </c>
      <c r="AB188" s="200">
        <v>44806</v>
      </c>
      <c r="AC188" s="75" t="s">
        <v>856</v>
      </c>
      <c r="AD188" s="75" t="s">
        <v>71</v>
      </c>
      <c r="AE188" s="75" t="s">
        <v>71</v>
      </c>
      <c r="AF188" s="75" t="s">
        <v>71</v>
      </c>
      <c r="AG188" s="75" t="s">
        <v>99</v>
      </c>
      <c r="AH188" s="75" t="s">
        <v>99</v>
      </c>
      <c r="AI188" s="75" t="s">
        <v>99</v>
      </c>
      <c r="AJ188" s="75" t="s">
        <v>99</v>
      </c>
    </row>
    <row r="189" spans="1:36" ht="102" x14ac:dyDescent="0.25">
      <c r="A189" s="75" t="s">
        <v>1017</v>
      </c>
      <c r="B189" s="75" t="s">
        <v>60</v>
      </c>
      <c r="C189" s="75" t="s">
        <v>1000</v>
      </c>
      <c r="D189" s="75" t="s">
        <v>1018</v>
      </c>
      <c r="E189" s="75" t="s">
        <v>62</v>
      </c>
      <c r="F189" s="75" t="s">
        <v>1019</v>
      </c>
      <c r="G189" s="75" t="s">
        <v>1020</v>
      </c>
      <c r="H189" s="75" t="s">
        <v>65</v>
      </c>
      <c r="I189" s="75" t="s">
        <v>66</v>
      </c>
      <c r="J189" s="75" t="s">
        <v>153</v>
      </c>
      <c r="K189" s="75" t="s">
        <v>233</v>
      </c>
      <c r="L189" s="75" t="s">
        <v>69</v>
      </c>
      <c r="M189" s="75" t="s">
        <v>1012</v>
      </c>
      <c r="N189" s="75" t="s">
        <v>1013</v>
      </c>
      <c r="O189" s="75" t="s">
        <v>1014</v>
      </c>
      <c r="P189" s="75" t="s">
        <v>171</v>
      </c>
      <c r="Q189" s="75" t="s">
        <v>90</v>
      </c>
      <c r="R189" s="75" t="s">
        <v>1006</v>
      </c>
      <c r="S189" s="75" t="s">
        <v>74</v>
      </c>
      <c r="T189" s="75" t="s">
        <v>189</v>
      </c>
      <c r="U189" s="75" t="s">
        <v>62</v>
      </c>
      <c r="V189" s="75" t="s">
        <v>1021</v>
      </c>
      <c r="W189" s="200">
        <v>43704</v>
      </c>
      <c r="X189" s="75" t="s">
        <v>583</v>
      </c>
      <c r="Y189" s="75" t="s">
        <v>1016</v>
      </c>
      <c r="Z189" s="75" t="s">
        <v>173</v>
      </c>
      <c r="AA189" s="75" t="s">
        <v>97</v>
      </c>
      <c r="AB189" s="200">
        <v>44806</v>
      </c>
      <c r="AC189" s="75" t="s">
        <v>856</v>
      </c>
      <c r="AD189" s="75" t="s">
        <v>71</v>
      </c>
      <c r="AE189" s="75" t="s">
        <v>71</v>
      </c>
      <c r="AF189" s="75" t="s">
        <v>71</v>
      </c>
      <c r="AG189" s="75" t="s">
        <v>99</v>
      </c>
      <c r="AH189" s="75" t="s">
        <v>99</v>
      </c>
      <c r="AI189" s="75" t="s">
        <v>99</v>
      </c>
      <c r="AJ189" s="75" t="s">
        <v>99</v>
      </c>
    </row>
    <row r="190" spans="1:36" ht="153" x14ac:dyDescent="0.25">
      <c r="A190" s="75" t="s">
        <v>1022</v>
      </c>
      <c r="B190" s="75" t="s">
        <v>60</v>
      </c>
      <c r="C190" s="75" t="s">
        <v>1000</v>
      </c>
      <c r="D190" s="75" t="s">
        <v>1023</v>
      </c>
      <c r="E190" s="75" t="s">
        <v>62</v>
      </c>
      <c r="F190" s="75" t="s">
        <v>1024</v>
      </c>
      <c r="G190" s="75" t="s">
        <v>1025</v>
      </c>
      <c r="H190" s="75" t="s">
        <v>65</v>
      </c>
      <c r="I190" s="75" t="s">
        <v>66</v>
      </c>
      <c r="J190" s="75" t="s">
        <v>153</v>
      </c>
      <c r="K190" s="75" t="s">
        <v>154</v>
      </c>
      <c r="L190" s="75" t="s">
        <v>69</v>
      </c>
      <c r="M190" s="75" t="s">
        <v>1012</v>
      </c>
      <c r="N190" s="75" t="s">
        <v>1026</v>
      </c>
      <c r="O190" s="75" t="s">
        <v>1027</v>
      </c>
      <c r="P190" s="75" t="s">
        <v>171</v>
      </c>
      <c r="Q190" s="75" t="s">
        <v>90</v>
      </c>
      <c r="R190" s="75" t="s">
        <v>1006</v>
      </c>
      <c r="S190" s="75" t="s">
        <v>74</v>
      </c>
      <c r="T190" s="75" t="s">
        <v>189</v>
      </c>
      <c r="U190" s="75" t="s">
        <v>62</v>
      </c>
      <c r="V190" s="75" t="s">
        <v>1028</v>
      </c>
      <c r="W190" s="200">
        <v>43704</v>
      </c>
      <c r="X190" s="75" t="s">
        <v>583</v>
      </c>
      <c r="Y190" s="75" t="s">
        <v>1016</v>
      </c>
      <c r="Z190" s="75" t="s">
        <v>173</v>
      </c>
      <c r="AA190" s="75" t="s">
        <v>97</v>
      </c>
      <c r="AB190" s="200">
        <v>44806</v>
      </c>
      <c r="AC190" s="75" t="s">
        <v>856</v>
      </c>
      <c r="AD190" s="75" t="s">
        <v>71</v>
      </c>
      <c r="AE190" s="75" t="s">
        <v>71</v>
      </c>
      <c r="AF190" s="75" t="s">
        <v>71</v>
      </c>
      <c r="AG190" s="75" t="s">
        <v>77</v>
      </c>
      <c r="AH190" s="75" t="s">
        <v>99</v>
      </c>
      <c r="AI190" s="75" t="s">
        <v>77</v>
      </c>
      <c r="AJ190" s="75" t="s">
        <v>77</v>
      </c>
    </row>
    <row r="191" spans="1:36" ht="135" customHeight="1" x14ac:dyDescent="0.25">
      <c r="A191" s="75" t="s">
        <v>1029</v>
      </c>
      <c r="B191" s="75" t="s">
        <v>60</v>
      </c>
      <c r="C191" s="75" t="s">
        <v>1000</v>
      </c>
      <c r="D191" s="75" t="s">
        <v>1023</v>
      </c>
      <c r="E191" s="75" t="s">
        <v>62</v>
      </c>
      <c r="F191" s="75" t="s">
        <v>1030</v>
      </c>
      <c r="G191" s="75" t="s">
        <v>1031</v>
      </c>
      <c r="H191" s="75" t="s">
        <v>65</v>
      </c>
      <c r="I191" s="75" t="s">
        <v>66</v>
      </c>
      <c r="J191" s="75" t="s">
        <v>218</v>
      </c>
      <c r="K191" s="75" t="s">
        <v>154</v>
      </c>
      <c r="L191" s="75" t="s">
        <v>69</v>
      </c>
      <c r="M191" s="75" t="s">
        <v>1012</v>
      </c>
      <c r="N191" s="75" t="s">
        <v>1026</v>
      </c>
      <c r="O191" s="75" t="s">
        <v>1027</v>
      </c>
      <c r="P191" s="75" t="s">
        <v>171</v>
      </c>
      <c r="Q191" s="75" t="s">
        <v>90</v>
      </c>
      <c r="R191" s="75" t="s">
        <v>1006</v>
      </c>
      <c r="S191" s="75" t="s">
        <v>74</v>
      </c>
      <c r="T191" s="75" t="s">
        <v>189</v>
      </c>
      <c r="U191" s="75" t="s">
        <v>62</v>
      </c>
      <c r="V191" s="75" t="s">
        <v>1021</v>
      </c>
      <c r="W191" s="200">
        <v>43704</v>
      </c>
      <c r="X191" s="75" t="s">
        <v>583</v>
      </c>
      <c r="Y191" s="75" t="s">
        <v>1016</v>
      </c>
      <c r="Z191" s="75" t="s">
        <v>173</v>
      </c>
      <c r="AA191" s="75" t="s">
        <v>97</v>
      </c>
      <c r="AB191" s="200">
        <v>44806</v>
      </c>
      <c r="AC191" s="75" t="s">
        <v>856</v>
      </c>
      <c r="AD191" s="75" t="s">
        <v>71</v>
      </c>
      <c r="AE191" s="75" t="s">
        <v>71</v>
      </c>
      <c r="AF191" s="75" t="s">
        <v>71</v>
      </c>
      <c r="AG191" s="75" t="s">
        <v>77</v>
      </c>
      <c r="AH191" s="75" t="s">
        <v>77</v>
      </c>
      <c r="AI191" s="75" t="s">
        <v>77</v>
      </c>
      <c r="AJ191" s="75" t="s">
        <v>77</v>
      </c>
    </row>
    <row r="192" spans="1:36" ht="51" x14ac:dyDescent="0.25">
      <c r="A192" s="75" t="s">
        <v>1032</v>
      </c>
      <c r="B192" s="75" t="s">
        <v>60</v>
      </c>
      <c r="C192" s="75" t="s">
        <v>1000</v>
      </c>
      <c r="D192" s="75" t="s">
        <v>62</v>
      </c>
      <c r="E192" s="75" t="s">
        <v>62</v>
      </c>
      <c r="F192" s="75" t="s">
        <v>1033</v>
      </c>
      <c r="G192" s="75" t="s">
        <v>1034</v>
      </c>
      <c r="H192" s="75" t="s">
        <v>65</v>
      </c>
      <c r="I192" s="75" t="s">
        <v>66</v>
      </c>
      <c r="J192" s="75" t="s">
        <v>87</v>
      </c>
      <c r="K192" s="75" t="s">
        <v>530</v>
      </c>
      <c r="L192" s="75" t="s">
        <v>69</v>
      </c>
      <c r="M192" s="75" t="s">
        <v>70</v>
      </c>
      <c r="N192" s="75" t="s">
        <v>70</v>
      </c>
      <c r="O192" s="75" t="s">
        <v>70</v>
      </c>
      <c r="P192" s="75" t="s">
        <v>171</v>
      </c>
      <c r="Q192" s="75" t="s">
        <v>158</v>
      </c>
      <c r="R192" s="75" t="s">
        <v>1006</v>
      </c>
      <c r="S192" s="75" t="s">
        <v>74</v>
      </c>
      <c r="T192" s="75" t="s">
        <v>189</v>
      </c>
      <c r="U192" s="75" t="s">
        <v>62</v>
      </c>
      <c r="V192" s="75" t="s">
        <v>1006</v>
      </c>
      <c r="W192" s="200">
        <v>42643</v>
      </c>
      <c r="X192" s="75" t="s">
        <v>843</v>
      </c>
      <c r="Y192" s="75" t="s">
        <v>1035</v>
      </c>
      <c r="Z192" s="75" t="s">
        <v>173</v>
      </c>
      <c r="AA192" s="75" t="s">
        <v>97</v>
      </c>
      <c r="AB192" s="200">
        <v>44806</v>
      </c>
      <c r="AC192" s="75" t="s">
        <v>285</v>
      </c>
      <c r="AD192" s="75" t="s">
        <v>71</v>
      </c>
      <c r="AE192" s="75" t="s">
        <v>71</v>
      </c>
      <c r="AF192" s="75" t="s">
        <v>71</v>
      </c>
      <c r="AG192" s="75" t="s">
        <v>77</v>
      </c>
      <c r="AH192" s="75" t="s">
        <v>77</v>
      </c>
      <c r="AI192" s="75" t="s">
        <v>77</v>
      </c>
      <c r="AJ192" s="75" t="s">
        <v>77</v>
      </c>
    </row>
    <row r="193" spans="1:36" ht="51" x14ac:dyDescent="0.25">
      <c r="A193" s="75" t="s">
        <v>1036</v>
      </c>
      <c r="B193" s="75" t="s">
        <v>60</v>
      </c>
      <c r="C193" s="75" t="s">
        <v>1000</v>
      </c>
      <c r="D193" s="75" t="s">
        <v>62</v>
      </c>
      <c r="E193" s="75" t="s">
        <v>62</v>
      </c>
      <c r="F193" s="75" t="s">
        <v>1037</v>
      </c>
      <c r="G193" s="75" t="s">
        <v>1038</v>
      </c>
      <c r="H193" s="75" t="s">
        <v>65</v>
      </c>
      <c r="I193" s="75" t="s">
        <v>66</v>
      </c>
      <c r="J193" s="75" t="s">
        <v>87</v>
      </c>
      <c r="K193" s="75" t="s">
        <v>530</v>
      </c>
      <c r="L193" s="75" t="s">
        <v>69</v>
      </c>
      <c r="M193" s="75" t="s">
        <v>70</v>
      </c>
      <c r="N193" s="75" t="s">
        <v>70</v>
      </c>
      <c r="O193" s="75" t="s">
        <v>70</v>
      </c>
      <c r="P193" s="75" t="s">
        <v>89</v>
      </c>
      <c r="Q193" s="75" t="s">
        <v>158</v>
      </c>
      <c r="R193" s="75" t="s">
        <v>1006</v>
      </c>
      <c r="S193" s="75" t="s">
        <v>74</v>
      </c>
      <c r="T193" s="75" t="s">
        <v>189</v>
      </c>
      <c r="U193" s="75" t="s">
        <v>62</v>
      </c>
      <c r="V193" s="75" t="s">
        <v>1006</v>
      </c>
      <c r="W193" s="200">
        <v>42643</v>
      </c>
      <c r="X193" s="75" t="s">
        <v>843</v>
      </c>
      <c r="Y193" s="75" t="s">
        <v>1035</v>
      </c>
      <c r="Z193" s="75" t="s">
        <v>173</v>
      </c>
      <c r="AA193" s="75" t="s">
        <v>97</v>
      </c>
      <c r="AB193" s="200">
        <v>44806</v>
      </c>
      <c r="AC193" s="75" t="s">
        <v>285</v>
      </c>
      <c r="AD193" s="75" t="s">
        <v>71</v>
      </c>
      <c r="AE193" s="75" t="s">
        <v>71</v>
      </c>
      <c r="AF193" s="75" t="s">
        <v>71</v>
      </c>
      <c r="AG193" s="75" t="s">
        <v>77</v>
      </c>
      <c r="AH193" s="75" t="s">
        <v>77</v>
      </c>
      <c r="AI193" s="75" t="s">
        <v>77</v>
      </c>
      <c r="AJ193" s="75" t="s">
        <v>77</v>
      </c>
    </row>
    <row r="194" spans="1:36" ht="51" x14ac:dyDescent="0.25">
      <c r="A194" s="75" t="s">
        <v>1039</v>
      </c>
      <c r="B194" s="75" t="s">
        <v>60</v>
      </c>
      <c r="C194" s="75" t="s">
        <v>1000</v>
      </c>
      <c r="D194" s="75" t="s">
        <v>62</v>
      </c>
      <c r="E194" s="75" t="s">
        <v>62</v>
      </c>
      <c r="F194" s="75" t="s">
        <v>1040</v>
      </c>
      <c r="G194" s="75" t="s">
        <v>1041</v>
      </c>
      <c r="H194" s="75" t="s">
        <v>65</v>
      </c>
      <c r="I194" s="75" t="s">
        <v>66</v>
      </c>
      <c r="J194" s="75" t="s">
        <v>226</v>
      </c>
      <c r="K194" s="75" t="s">
        <v>154</v>
      </c>
      <c r="L194" s="75" t="s">
        <v>69</v>
      </c>
      <c r="M194" s="75" t="s">
        <v>70</v>
      </c>
      <c r="N194" s="75" t="s">
        <v>70</v>
      </c>
      <c r="O194" s="75" t="s">
        <v>70</v>
      </c>
      <c r="P194" s="75" t="s">
        <v>171</v>
      </c>
      <c r="Q194" s="75" t="s">
        <v>158</v>
      </c>
      <c r="R194" s="75" t="s">
        <v>1006</v>
      </c>
      <c r="S194" s="75" t="s">
        <v>74</v>
      </c>
      <c r="T194" s="75" t="s">
        <v>189</v>
      </c>
      <c r="U194" s="75" t="s">
        <v>62</v>
      </c>
      <c r="V194" s="75" t="s">
        <v>1006</v>
      </c>
      <c r="W194" s="200">
        <v>42643</v>
      </c>
      <c r="X194" s="75" t="s">
        <v>843</v>
      </c>
      <c r="Y194" s="75" t="s">
        <v>1035</v>
      </c>
      <c r="Z194" s="75" t="s">
        <v>173</v>
      </c>
      <c r="AA194" s="75" t="s">
        <v>97</v>
      </c>
      <c r="AB194" s="200">
        <v>44806</v>
      </c>
      <c r="AC194" s="75" t="s">
        <v>285</v>
      </c>
      <c r="AD194" s="75" t="s">
        <v>71</v>
      </c>
      <c r="AE194" s="75" t="s">
        <v>71</v>
      </c>
      <c r="AF194" s="75" t="s">
        <v>71</v>
      </c>
      <c r="AG194" s="75" t="s">
        <v>76</v>
      </c>
      <c r="AH194" s="75" t="s">
        <v>76</v>
      </c>
      <c r="AI194" s="75" t="s">
        <v>76</v>
      </c>
      <c r="AJ194" s="75" t="s">
        <v>76</v>
      </c>
    </row>
    <row r="195" spans="1:36" ht="51" x14ac:dyDescent="0.25">
      <c r="A195" s="75" t="s">
        <v>1042</v>
      </c>
      <c r="B195" s="75" t="s">
        <v>60</v>
      </c>
      <c r="C195" s="75" t="s">
        <v>1000</v>
      </c>
      <c r="D195" s="75" t="s">
        <v>62</v>
      </c>
      <c r="E195" s="75" t="s">
        <v>62</v>
      </c>
      <c r="F195" s="75" t="s">
        <v>1043</v>
      </c>
      <c r="G195" s="75" t="s">
        <v>1044</v>
      </c>
      <c r="H195" s="75" t="s">
        <v>1045</v>
      </c>
      <c r="I195" s="75" t="s">
        <v>372</v>
      </c>
      <c r="J195" s="75" t="s">
        <v>373</v>
      </c>
      <c r="K195" s="75" t="s">
        <v>389</v>
      </c>
      <c r="L195" s="75" t="s">
        <v>69</v>
      </c>
      <c r="M195" s="75" t="s">
        <v>70</v>
      </c>
      <c r="N195" s="75" t="s">
        <v>70</v>
      </c>
      <c r="O195" s="75" t="s">
        <v>70</v>
      </c>
      <c r="P195" s="75" t="s">
        <v>71</v>
      </c>
      <c r="Q195" s="75" t="s">
        <v>158</v>
      </c>
      <c r="R195" s="75" t="s">
        <v>1006</v>
      </c>
      <c r="S195" s="75" t="s">
        <v>74</v>
      </c>
      <c r="T195" s="75" t="s">
        <v>189</v>
      </c>
      <c r="U195" s="75" t="s">
        <v>62</v>
      </c>
      <c r="V195" s="75" t="s">
        <v>1006</v>
      </c>
      <c r="W195" s="200">
        <v>42643</v>
      </c>
      <c r="X195" s="75" t="s">
        <v>843</v>
      </c>
      <c r="Y195" s="75" t="s">
        <v>1035</v>
      </c>
      <c r="Z195" s="75" t="s">
        <v>173</v>
      </c>
      <c r="AA195" s="75" t="s">
        <v>97</v>
      </c>
      <c r="AB195" s="200">
        <v>44806</v>
      </c>
      <c r="AC195" s="75" t="s">
        <v>285</v>
      </c>
      <c r="AD195" s="75" t="s">
        <v>71</v>
      </c>
      <c r="AE195" s="75" t="s">
        <v>71</v>
      </c>
      <c r="AF195" s="75" t="s">
        <v>71</v>
      </c>
      <c r="AG195" s="75" t="s">
        <v>99</v>
      </c>
      <c r="AH195" s="75" t="s">
        <v>99</v>
      </c>
      <c r="AI195" s="75" t="s">
        <v>99</v>
      </c>
      <c r="AJ195" s="75" t="s">
        <v>99</v>
      </c>
    </row>
    <row r="196" spans="1:36" ht="51" x14ac:dyDescent="0.25">
      <c r="A196" s="75" t="s">
        <v>1046</v>
      </c>
      <c r="B196" s="75" t="s">
        <v>60</v>
      </c>
      <c r="C196" s="75" t="s">
        <v>1000</v>
      </c>
      <c r="D196" s="75" t="s">
        <v>62</v>
      </c>
      <c r="E196" s="75" t="s">
        <v>62</v>
      </c>
      <c r="F196" s="75" t="s">
        <v>1047</v>
      </c>
      <c r="G196" s="75" t="s">
        <v>1048</v>
      </c>
      <c r="H196" s="75" t="s">
        <v>65</v>
      </c>
      <c r="I196" s="75" t="s">
        <v>86</v>
      </c>
      <c r="J196" s="75" t="s">
        <v>373</v>
      </c>
      <c r="K196" s="75" t="s">
        <v>233</v>
      </c>
      <c r="L196" s="75" t="s">
        <v>69</v>
      </c>
      <c r="M196" s="75" t="s">
        <v>70</v>
      </c>
      <c r="N196" s="75" t="s">
        <v>70</v>
      </c>
      <c r="O196" s="75" t="s">
        <v>70</v>
      </c>
      <c r="P196" s="75" t="s">
        <v>171</v>
      </c>
      <c r="Q196" s="75" t="s">
        <v>158</v>
      </c>
      <c r="R196" s="75" t="s">
        <v>1006</v>
      </c>
      <c r="S196" s="75" t="s">
        <v>74</v>
      </c>
      <c r="T196" s="75" t="s">
        <v>189</v>
      </c>
      <c r="U196" s="75" t="s">
        <v>62</v>
      </c>
      <c r="V196" s="75" t="s">
        <v>1006</v>
      </c>
      <c r="W196" s="200">
        <v>44634</v>
      </c>
      <c r="X196" s="75" t="s">
        <v>843</v>
      </c>
      <c r="Y196" s="75" t="s">
        <v>1035</v>
      </c>
      <c r="Z196" s="75" t="s">
        <v>173</v>
      </c>
      <c r="AA196" s="75" t="s">
        <v>97</v>
      </c>
      <c r="AB196" s="200">
        <v>44806</v>
      </c>
      <c r="AC196" s="75" t="s">
        <v>285</v>
      </c>
      <c r="AD196" s="75" t="s">
        <v>171</v>
      </c>
      <c r="AE196" s="75" t="s">
        <v>171</v>
      </c>
      <c r="AF196" s="75" t="s">
        <v>71</v>
      </c>
      <c r="AG196" s="75" t="s">
        <v>99</v>
      </c>
      <c r="AH196" s="75" t="s">
        <v>99</v>
      </c>
      <c r="AI196" s="75" t="s">
        <v>99</v>
      </c>
      <c r="AJ196" s="75" t="s">
        <v>99</v>
      </c>
    </row>
    <row r="197" spans="1:36" ht="51" x14ac:dyDescent="0.25">
      <c r="A197" s="75" t="s">
        <v>1049</v>
      </c>
      <c r="B197" s="75" t="s">
        <v>60</v>
      </c>
      <c r="C197" s="75" t="s">
        <v>1000</v>
      </c>
      <c r="D197" s="75" t="s">
        <v>62</v>
      </c>
      <c r="E197" s="75" t="s">
        <v>62</v>
      </c>
      <c r="F197" s="75" t="s">
        <v>1050</v>
      </c>
      <c r="G197" s="75" t="s">
        <v>1051</v>
      </c>
      <c r="H197" s="75" t="s">
        <v>65</v>
      </c>
      <c r="I197" s="75" t="s">
        <v>372</v>
      </c>
      <c r="J197" s="75" t="s">
        <v>373</v>
      </c>
      <c r="K197" s="75" t="s">
        <v>233</v>
      </c>
      <c r="L197" s="75" t="s">
        <v>69</v>
      </c>
      <c r="M197" s="75" t="s">
        <v>70</v>
      </c>
      <c r="N197" s="75" t="s">
        <v>70</v>
      </c>
      <c r="O197" s="75" t="s">
        <v>70</v>
      </c>
      <c r="P197" s="75" t="s">
        <v>171</v>
      </c>
      <c r="Q197" s="75" t="s">
        <v>158</v>
      </c>
      <c r="R197" s="75" t="s">
        <v>1052</v>
      </c>
      <c r="S197" s="75" t="s">
        <v>74</v>
      </c>
      <c r="T197" s="75" t="s">
        <v>189</v>
      </c>
      <c r="U197" s="75" t="s">
        <v>62</v>
      </c>
      <c r="V197" s="75" t="s">
        <v>1015</v>
      </c>
      <c r="W197" s="200">
        <v>42643</v>
      </c>
      <c r="X197" s="75" t="s">
        <v>843</v>
      </c>
      <c r="Y197" s="75" t="s">
        <v>1035</v>
      </c>
      <c r="Z197" s="75" t="s">
        <v>173</v>
      </c>
      <c r="AA197" s="75" t="s">
        <v>97</v>
      </c>
      <c r="AB197" s="200">
        <v>44806</v>
      </c>
      <c r="AC197" s="75" t="s">
        <v>285</v>
      </c>
      <c r="AD197" s="75" t="s">
        <v>71</v>
      </c>
      <c r="AE197" s="75" t="s">
        <v>71</v>
      </c>
      <c r="AF197" s="75" t="s">
        <v>71</v>
      </c>
      <c r="AG197" s="75" t="s">
        <v>99</v>
      </c>
      <c r="AH197" s="75" t="s">
        <v>99</v>
      </c>
      <c r="AI197" s="75" t="s">
        <v>99</v>
      </c>
      <c r="AJ197" s="75" t="s">
        <v>99</v>
      </c>
    </row>
    <row r="198" spans="1:36" ht="51" x14ac:dyDescent="0.25">
      <c r="A198" s="75" t="s">
        <v>1053</v>
      </c>
      <c r="B198" s="75" t="s">
        <v>60</v>
      </c>
      <c r="C198" s="75" t="s">
        <v>1000</v>
      </c>
      <c r="D198" s="75" t="s">
        <v>62</v>
      </c>
      <c r="E198" s="75" t="s">
        <v>62</v>
      </c>
      <c r="F198" s="75" t="s">
        <v>1054</v>
      </c>
      <c r="G198" s="75" t="s">
        <v>1055</v>
      </c>
      <c r="H198" s="75" t="s">
        <v>65</v>
      </c>
      <c r="I198" s="75" t="s">
        <v>372</v>
      </c>
      <c r="J198" s="75" t="s">
        <v>373</v>
      </c>
      <c r="K198" s="75" t="s">
        <v>373</v>
      </c>
      <c r="L198" s="75" t="s">
        <v>69</v>
      </c>
      <c r="M198" s="75" t="s">
        <v>70</v>
      </c>
      <c r="N198" s="75" t="s">
        <v>70</v>
      </c>
      <c r="O198" s="75" t="s">
        <v>70</v>
      </c>
      <c r="P198" s="75" t="s">
        <v>171</v>
      </c>
      <c r="Q198" s="75" t="s">
        <v>158</v>
      </c>
      <c r="R198" s="75" t="s">
        <v>1006</v>
      </c>
      <c r="S198" s="75" t="s">
        <v>74</v>
      </c>
      <c r="T198" s="75" t="s">
        <v>189</v>
      </c>
      <c r="U198" s="75" t="s">
        <v>62</v>
      </c>
      <c r="V198" s="75" t="s">
        <v>1015</v>
      </c>
      <c r="W198" s="200">
        <v>42643</v>
      </c>
      <c r="X198" s="75" t="s">
        <v>843</v>
      </c>
      <c r="Y198" s="75" t="s">
        <v>1035</v>
      </c>
      <c r="Z198" s="75" t="s">
        <v>173</v>
      </c>
      <c r="AA198" s="75" t="s">
        <v>97</v>
      </c>
      <c r="AB198" s="200">
        <v>44806</v>
      </c>
      <c r="AC198" s="75" t="s">
        <v>285</v>
      </c>
      <c r="AD198" s="75" t="s">
        <v>71</v>
      </c>
      <c r="AE198" s="75" t="s">
        <v>71</v>
      </c>
      <c r="AF198" s="75" t="s">
        <v>71</v>
      </c>
      <c r="AG198" s="75" t="s">
        <v>99</v>
      </c>
      <c r="AH198" s="75" t="s">
        <v>99</v>
      </c>
      <c r="AI198" s="75" t="s">
        <v>99</v>
      </c>
      <c r="AJ198" s="75" t="s">
        <v>99</v>
      </c>
    </row>
    <row r="199" spans="1:36" ht="76.5" x14ac:dyDescent="0.25">
      <c r="A199" s="75" t="s">
        <v>1056</v>
      </c>
      <c r="B199" s="75" t="s">
        <v>515</v>
      </c>
      <c r="C199" s="75" t="s">
        <v>1057</v>
      </c>
      <c r="D199" s="75" t="s">
        <v>1058</v>
      </c>
      <c r="E199" s="75" t="s">
        <v>1059</v>
      </c>
      <c r="F199" s="75" t="s">
        <v>1060</v>
      </c>
      <c r="G199" s="75" t="s">
        <v>1061</v>
      </c>
      <c r="H199" s="75" t="s">
        <v>65</v>
      </c>
      <c r="I199" s="75" t="s">
        <v>66</v>
      </c>
      <c r="J199" s="75" t="s">
        <v>218</v>
      </c>
      <c r="K199" s="75" t="s">
        <v>154</v>
      </c>
      <c r="L199" s="75" t="s">
        <v>69</v>
      </c>
      <c r="M199" s="75" t="s">
        <v>1062</v>
      </c>
      <c r="N199" s="75" t="s">
        <v>1063</v>
      </c>
      <c r="O199" s="75" t="s">
        <v>1064</v>
      </c>
      <c r="P199" s="75" t="s">
        <v>171</v>
      </c>
      <c r="Q199" s="75" t="s">
        <v>72</v>
      </c>
      <c r="R199" s="75" t="s">
        <v>1065</v>
      </c>
      <c r="S199" s="75" t="s">
        <v>74</v>
      </c>
      <c r="T199" s="75" t="s">
        <v>92</v>
      </c>
      <c r="U199" s="75" t="s">
        <v>1066</v>
      </c>
      <c r="V199" s="75" t="s">
        <v>1065</v>
      </c>
      <c r="W199" s="75" t="s">
        <v>62</v>
      </c>
      <c r="X199" s="75" t="s">
        <v>62</v>
      </c>
      <c r="Y199" s="75" t="s">
        <v>62</v>
      </c>
      <c r="Z199" s="75" t="s">
        <v>62</v>
      </c>
      <c r="AA199" s="75" t="s">
        <v>62</v>
      </c>
      <c r="AB199" s="75" t="s">
        <v>62</v>
      </c>
      <c r="AC199" s="75" t="s">
        <v>62</v>
      </c>
      <c r="AD199" s="75" t="s">
        <v>71</v>
      </c>
      <c r="AE199" s="75" t="s">
        <v>71</v>
      </c>
      <c r="AF199" s="75" t="s">
        <v>71</v>
      </c>
      <c r="AG199" s="75" t="s">
        <v>76</v>
      </c>
      <c r="AH199" s="75" t="s">
        <v>77</v>
      </c>
      <c r="AI199" s="75" t="s">
        <v>77</v>
      </c>
      <c r="AJ199" s="75" t="s">
        <v>77</v>
      </c>
    </row>
    <row r="200" spans="1:36" ht="63.75" x14ac:dyDescent="0.25">
      <c r="A200" s="75" t="s">
        <v>1067</v>
      </c>
      <c r="B200" s="75" t="s">
        <v>515</v>
      </c>
      <c r="C200" s="75" t="s">
        <v>1057</v>
      </c>
      <c r="D200" s="75" t="s">
        <v>1068</v>
      </c>
      <c r="E200" s="75" t="s">
        <v>1069</v>
      </c>
      <c r="F200" s="75" t="s">
        <v>1070</v>
      </c>
      <c r="G200" s="75" t="s">
        <v>1071</v>
      </c>
      <c r="H200" s="75" t="s">
        <v>65</v>
      </c>
      <c r="I200" s="75" t="s">
        <v>66</v>
      </c>
      <c r="J200" s="75" t="s">
        <v>218</v>
      </c>
      <c r="K200" s="75" t="s">
        <v>154</v>
      </c>
      <c r="L200" s="75" t="s">
        <v>69</v>
      </c>
      <c r="M200" s="75" t="s">
        <v>308</v>
      </c>
      <c r="N200" s="75" t="s">
        <v>1072</v>
      </c>
      <c r="O200" s="75" t="s">
        <v>1073</v>
      </c>
      <c r="P200" s="75" t="s">
        <v>171</v>
      </c>
      <c r="Q200" s="75" t="s">
        <v>72</v>
      </c>
      <c r="R200" s="75" t="s">
        <v>1065</v>
      </c>
      <c r="S200" s="75" t="s">
        <v>74</v>
      </c>
      <c r="T200" s="75" t="s">
        <v>92</v>
      </c>
      <c r="U200" s="75" t="s">
        <v>1074</v>
      </c>
      <c r="V200" s="75" t="s">
        <v>1065</v>
      </c>
      <c r="W200" s="75" t="s">
        <v>62</v>
      </c>
      <c r="X200" s="75" t="s">
        <v>62</v>
      </c>
      <c r="Y200" s="75" t="s">
        <v>62</v>
      </c>
      <c r="Z200" s="75" t="s">
        <v>62</v>
      </c>
      <c r="AA200" s="75" t="s">
        <v>62</v>
      </c>
      <c r="AB200" s="75" t="s">
        <v>62</v>
      </c>
      <c r="AC200" s="75" t="s">
        <v>62</v>
      </c>
      <c r="AD200" s="75" t="s">
        <v>71</v>
      </c>
      <c r="AE200" s="75" t="s">
        <v>71</v>
      </c>
      <c r="AF200" s="75" t="s">
        <v>71</v>
      </c>
      <c r="AG200" s="75" t="s">
        <v>76</v>
      </c>
      <c r="AH200" s="75" t="s">
        <v>77</v>
      </c>
      <c r="AI200" s="75" t="s">
        <v>77</v>
      </c>
      <c r="AJ200" s="75" t="s">
        <v>77</v>
      </c>
    </row>
    <row r="201" spans="1:36" ht="110.25" customHeight="1" x14ac:dyDescent="0.25">
      <c r="A201" s="75" t="s">
        <v>1075</v>
      </c>
      <c r="B201" s="75" t="s">
        <v>515</v>
      </c>
      <c r="C201" s="75" t="s">
        <v>1057</v>
      </c>
      <c r="D201" s="75" t="s">
        <v>1076</v>
      </c>
      <c r="E201" s="75" t="s">
        <v>62</v>
      </c>
      <c r="F201" s="75" t="s">
        <v>1077</v>
      </c>
      <c r="G201" s="75" t="s">
        <v>1078</v>
      </c>
      <c r="H201" s="75" t="s">
        <v>65</v>
      </c>
      <c r="I201" s="75" t="s">
        <v>372</v>
      </c>
      <c r="J201" s="75" t="s">
        <v>87</v>
      </c>
      <c r="K201" s="75" t="s">
        <v>68</v>
      </c>
      <c r="L201" s="75" t="s">
        <v>69</v>
      </c>
      <c r="M201" s="75" t="s">
        <v>1079</v>
      </c>
      <c r="N201" s="75" t="s">
        <v>1080</v>
      </c>
      <c r="O201" s="75" t="s">
        <v>1081</v>
      </c>
      <c r="P201" s="75" t="s">
        <v>171</v>
      </c>
      <c r="Q201" s="75" t="s">
        <v>158</v>
      </c>
      <c r="R201" s="75" t="s">
        <v>1065</v>
      </c>
      <c r="S201" s="75" t="s">
        <v>74</v>
      </c>
      <c r="T201" s="75" t="s">
        <v>75</v>
      </c>
      <c r="U201" s="75" t="s">
        <v>62</v>
      </c>
      <c r="V201" s="75" t="s">
        <v>1065</v>
      </c>
      <c r="W201" s="200">
        <v>42370</v>
      </c>
      <c r="X201" s="75" t="s">
        <v>160</v>
      </c>
      <c r="Y201" s="75" t="s">
        <v>1082</v>
      </c>
      <c r="Z201" s="75" t="s">
        <v>173</v>
      </c>
      <c r="AA201" s="75" t="s">
        <v>62</v>
      </c>
      <c r="AB201" s="200">
        <v>44803</v>
      </c>
      <c r="AC201" s="75" t="s">
        <v>236</v>
      </c>
      <c r="AD201" s="75" t="s">
        <v>71</v>
      </c>
      <c r="AE201" s="75" t="s">
        <v>71</v>
      </c>
      <c r="AF201" s="75" t="s">
        <v>71</v>
      </c>
      <c r="AG201" s="75" t="s">
        <v>76</v>
      </c>
      <c r="AH201" s="75" t="s">
        <v>77</v>
      </c>
      <c r="AI201" s="75" t="s">
        <v>77</v>
      </c>
      <c r="AJ201" s="75" t="s">
        <v>77</v>
      </c>
    </row>
    <row r="202" spans="1:36" ht="76.5" x14ac:dyDescent="0.25">
      <c r="A202" s="75" t="s">
        <v>1083</v>
      </c>
      <c r="B202" s="75" t="s">
        <v>515</v>
      </c>
      <c r="C202" s="75" t="s">
        <v>1057</v>
      </c>
      <c r="D202" s="75" t="s">
        <v>1084</v>
      </c>
      <c r="E202" s="75" t="s">
        <v>62</v>
      </c>
      <c r="F202" s="75" t="s">
        <v>1085</v>
      </c>
      <c r="G202" s="75" t="s">
        <v>1086</v>
      </c>
      <c r="H202" s="75" t="s">
        <v>65</v>
      </c>
      <c r="I202" s="75" t="s">
        <v>66</v>
      </c>
      <c r="J202" s="75" t="s">
        <v>87</v>
      </c>
      <c r="K202" s="75" t="s">
        <v>68</v>
      </c>
      <c r="L202" s="75" t="s">
        <v>69</v>
      </c>
      <c r="M202" s="75" t="s">
        <v>1087</v>
      </c>
      <c r="N202" s="75" t="s">
        <v>1088</v>
      </c>
      <c r="O202" s="75" t="s">
        <v>1089</v>
      </c>
      <c r="P202" s="75" t="s">
        <v>171</v>
      </c>
      <c r="Q202" s="75" t="s">
        <v>72</v>
      </c>
      <c r="R202" s="75" t="s">
        <v>1090</v>
      </c>
      <c r="S202" s="75" t="s">
        <v>74</v>
      </c>
      <c r="T202" s="75" t="s">
        <v>92</v>
      </c>
      <c r="U202" s="75" t="s">
        <v>1091</v>
      </c>
      <c r="V202" s="75" t="s">
        <v>1090</v>
      </c>
      <c r="W202" s="75" t="s">
        <v>62</v>
      </c>
      <c r="X202" s="75" t="s">
        <v>62</v>
      </c>
      <c r="Y202" s="75" t="s">
        <v>62</v>
      </c>
      <c r="Z202" s="75" t="s">
        <v>62</v>
      </c>
      <c r="AA202" s="75" t="s">
        <v>62</v>
      </c>
      <c r="AB202" s="75" t="s">
        <v>62</v>
      </c>
      <c r="AC202" s="75" t="s">
        <v>62</v>
      </c>
      <c r="AD202" s="75" t="s">
        <v>71</v>
      </c>
      <c r="AE202" s="75" t="s">
        <v>71</v>
      </c>
      <c r="AF202" s="75" t="s">
        <v>71</v>
      </c>
      <c r="AG202" s="75" t="s">
        <v>77</v>
      </c>
      <c r="AH202" s="75" t="s">
        <v>77</v>
      </c>
      <c r="AI202" s="75" t="s">
        <v>77</v>
      </c>
      <c r="AJ202" s="75" t="s">
        <v>77</v>
      </c>
    </row>
    <row r="203" spans="1:36" ht="76.5" x14ac:dyDescent="0.25">
      <c r="A203" s="75" t="s">
        <v>1092</v>
      </c>
      <c r="B203" s="75" t="s">
        <v>515</v>
      </c>
      <c r="C203" s="75" t="s">
        <v>1057</v>
      </c>
      <c r="D203" s="75" t="s">
        <v>1084</v>
      </c>
      <c r="E203" s="75" t="s">
        <v>1093</v>
      </c>
      <c r="F203" s="75" t="s">
        <v>1094</v>
      </c>
      <c r="G203" s="75" t="s">
        <v>1095</v>
      </c>
      <c r="H203" s="75" t="s">
        <v>65</v>
      </c>
      <c r="I203" s="75" t="s">
        <v>66</v>
      </c>
      <c r="J203" s="75" t="s">
        <v>87</v>
      </c>
      <c r="K203" s="75" t="s">
        <v>68</v>
      </c>
      <c r="L203" s="75" t="s">
        <v>69</v>
      </c>
      <c r="M203" s="75" t="s">
        <v>1087</v>
      </c>
      <c r="N203" s="75" t="s">
        <v>1088</v>
      </c>
      <c r="O203" s="75" t="s">
        <v>1089</v>
      </c>
      <c r="P203" s="75" t="s">
        <v>171</v>
      </c>
      <c r="Q203" s="75" t="s">
        <v>72</v>
      </c>
      <c r="R203" s="75" t="s">
        <v>1090</v>
      </c>
      <c r="S203" s="75" t="s">
        <v>74</v>
      </c>
      <c r="T203" s="75" t="s">
        <v>92</v>
      </c>
      <c r="U203" s="75" t="s">
        <v>1091</v>
      </c>
      <c r="V203" s="75" t="s">
        <v>1090</v>
      </c>
      <c r="W203" s="75" t="s">
        <v>62</v>
      </c>
      <c r="X203" s="75" t="s">
        <v>62</v>
      </c>
      <c r="Y203" s="75" t="s">
        <v>62</v>
      </c>
      <c r="Z203" s="75" t="s">
        <v>62</v>
      </c>
      <c r="AA203" s="75" t="s">
        <v>62</v>
      </c>
      <c r="AB203" s="75" t="s">
        <v>62</v>
      </c>
      <c r="AC203" s="75" t="s">
        <v>62</v>
      </c>
      <c r="AD203" s="75" t="s">
        <v>71</v>
      </c>
      <c r="AE203" s="75" t="s">
        <v>71</v>
      </c>
      <c r="AF203" s="75" t="s">
        <v>71</v>
      </c>
      <c r="AG203" s="75" t="s">
        <v>77</v>
      </c>
      <c r="AH203" s="75" t="s">
        <v>77</v>
      </c>
      <c r="AI203" s="75" t="s">
        <v>77</v>
      </c>
      <c r="AJ203" s="75" t="s">
        <v>77</v>
      </c>
    </row>
    <row r="204" spans="1:36" ht="76.5" x14ac:dyDescent="0.25">
      <c r="A204" s="75" t="s">
        <v>1096</v>
      </c>
      <c r="B204" s="75" t="s">
        <v>515</v>
      </c>
      <c r="C204" s="75" t="s">
        <v>1057</v>
      </c>
      <c r="D204" s="75" t="s">
        <v>1084</v>
      </c>
      <c r="E204" s="75" t="s">
        <v>1097</v>
      </c>
      <c r="F204" s="75" t="s">
        <v>1098</v>
      </c>
      <c r="G204" s="75" t="s">
        <v>1099</v>
      </c>
      <c r="H204" s="75" t="s">
        <v>65</v>
      </c>
      <c r="I204" s="75" t="s">
        <v>66</v>
      </c>
      <c r="J204" s="75" t="s">
        <v>87</v>
      </c>
      <c r="K204" s="75" t="s">
        <v>68</v>
      </c>
      <c r="L204" s="75" t="s">
        <v>69</v>
      </c>
      <c r="M204" s="75" t="s">
        <v>70</v>
      </c>
      <c r="N204" s="75" t="s">
        <v>70</v>
      </c>
      <c r="O204" s="75" t="s">
        <v>70</v>
      </c>
      <c r="P204" s="75" t="s">
        <v>171</v>
      </c>
      <c r="Q204" s="75" t="s">
        <v>72</v>
      </c>
      <c r="R204" s="75" t="s">
        <v>1090</v>
      </c>
      <c r="S204" s="75" t="s">
        <v>74</v>
      </c>
      <c r="T204" s="75" t="s">
        <v>92</v>
      </c>
      <c r="U204" s="75" t="s">
        <v>1091</v>
      </c>
      <c r="V204" s="75" t="s">
        <v>1090</v>
      </c>
      <c r="W204" s="75" t="s">
        <v>62</v>
      </c>
      <c r="X204" s="75" t="s">
        <v>62</v>
      </c>
      <c r="Y204" s="75" t="s">
        <v>62</v>
      </c>
      <c r="Z204" s="75" t="s">
        <v>62</v>
      </c>
      <c r="AA204" s="75" t="s">
        <v>62</v>
      </c>
      <c r="AB204" s="75" t="s">
        <v>62</v>
      </c>
      <c r="AC204" s="75" t="s">
        <v>62</v>
      </c>
      <c r="AD204" s="75" t="s">
        <v>71</v>
      </c>
      <c r="AE204" s="75" t="s">
        <v>71</v>
      </c>
      <c r="AF204" s="75" t="s">
        <v>71</v>
      </c>
      <c r="AG204" s="75" t="s">
        <v>77</v>
      </c>
      <c r="AH204" s="75" t="s">
        <v>77</v>
      </c>
      <c r="AI204" s="75" t="s">
        <v>77</v>
      </c>
      <c r="AJ204" s="75" t="s">
        <v>77</v>
      </c>
    </row>
    <row r="205" spans="1:36" ht="76.5" x14ac:dyDescent="0.25">
      <c r="A205" s="75" t="s">
        <v>1100</v>
      </c>
      <c r="B205" s="75" t="s">
        <v>515</v>
      </c>
      <c r="C205" s="75" t="s">
        <v>1057</v>
      </c>
      <c r="D205" s="75" t="s">
        <v>1084</v>
      </c>
      <c r="E205" s="75" t="s">
        <v>62</v>
      </c>
      <c r="F205" s="75" t="s">
        <v>1101</v>
      </c>
      <c r="G205" s="75" t="s">
        <v>1102</v>
      </c>
      <c r="H205" s="75" t="s">
        <v>65</v>
      </c>
      <c r="I205" s="75" t="s">
        <v>66</v>
      </c>
      <c r="J205" s="75" t="s">
        <v>87</v>
      </c>
      <c r="K205" s="75" t="s">
        <v>68</v>
      </c>
      <c r="L205" s="75" t="s">
        <v>69</v>
      </c>
      <c r="M205" s="75" t="s">
        <v>70</v>
      </c>
      <c r="N205" s="75" t="s">
        <v>70</v>
      </c>
      <c r="O205" s="75" t="s">
        <v>70</v>
      </c>
      <c r="P205" s="75" t="s">
        <v>171</v>
      </c>
      <c r="Q205" s="75" t="s">
        <v>72</v>
      </c>
      <c r="R205" s="75" t="s">
        <v>1090</v>
      </c>
      <c r="S205" s="75" t="s">
        <v>74</v>
      </c>
      <c r="T205" s="75" t="s">
        <v>92</v>
      </c>
      <c r="U205" s="75" t="s">
        <v>1091</v>
      </c>
      <c r="V205" s="75" t="s">
        <v>1090</v>
      </c>
      <c r="W205" s="75" t="s">
        <v>62</v>
      </c>
      <c r="X205" s="75" t="s">
        <v>62</v>
      </c>
      <c r="Y205" s="75" t="s">
        <v>62</v>
      </c>
      <c r="Z205" s="75" t="s">
        <v>62</v>
      </c>
      <c r="AA205" s="75" t="s">
        <v>62</v>
      </c>
      <c r="AB205" s="75" t="s">
        <v>62</v>
      </c>
      <c r="AC205" s="75" t="s">
        <v>62</v>
      </c>
      <c r="AD205" s="75" t="s">
        <v>71</v>
      </c>
      <c r="AE205" s="75" t="s">
        <v>71</v>
      </c>
      <c r="AF205" s="75" t="s">
        <v>71</v>
      </c>
      <c r="AG205" s="75" t="s">
        <v>77</v>
      </c>
      <c r="AH205" s="75" t="s">
        <v>77</v>
      </c>
      <c r="AI205" s="75" t="s">
        <v>77</v>
      </c>
      <c r="AJ205" s="75" t="s">
        <v>77</v>
      </c>
    </row>
    <row r="206" spans="1:36" ht="63.75" x14ac:dyDescent="0.25">
      <c r="A206" s="75" t="s">
        <v>1103</v>
      </c>
      <c r="B206" s="75" t="s">
        <v>515</v>
      </c>
      <c r="C206" s="75" t="s">
        <v>1057</v>
      </c>
      <c r="D206" s="75" t="s">
        <v>1104</v>
      </c>
      <c r="E206" s="75" t="s">
        <v>62</v>
      </c>
      <c r="F206" s="75" t="s">
        <v>1105</v>
      </c>
      <c r="G206" s="75" t="s">
        <v>1106</v>
      </c>
      <c r="H206" s="75" t="s">
        <v>65</v>
      </c>
      <c r="I206" s="75" t="s">
        <v>66</v>
      </c>
      <c r="J206" s="75" t="s">
        <v>87</v>
      </c>
      <c r="K206" s="75" t="s">
        <v>68</v>
      </c>
      <c r="L206" s="75" t="s">
        <v>69</v>
      </c>
      <c r="M206" s="75" t="s">
        <v>1087</v>
      </c>
      <c r="N206" s="75" t="s">
        <v>1107</v>
      </c>
      <c r="O206" s="75" t="s">
        <v>1108</v>
      </c>
      <c r="P206" s="75" t="s">
        <v>171</v>
      </c>
      <c r="Q206" s="75" t="s">
        <v>72</v>
      </c>
      <c r="R206" s="75" t="s">
        <v>1090</v>
      </c>
      <c r="S206" s="75" t="s">
        <v>74</v>
      </c>
      <c r="T206" s="75" t="s">
        <v>92</v>
      </c>
      <c r="U206" s="75" t="s">
        <v>1091</v>
      </c>
      <c r="V206" s="75" t="s">
        <v>1090</v>
      </c>
      <c r="W206" s="75" t="s">
        <v>62</v>
      </c>
      <c r="X206" s="75" t="s">
        <v>62</v>
      </c>
      <c r="Y206" s="75" t="s">
        <v>62</v>
      </c>
      <c r="Z206" s="75" t="s">
        <v>62</v>
      </c>
      <c r="AA206" s="75" t="s">
        <v>62</v>
      </c>
      <c r="AB206" s="75" t="s">
        <v>62</v>
      </c>
      <c r="AC206" s="75" t="s">
        <v>62</v>
      </c>
      <c r="AD206" s="75" t="s">
        <v>71</v>
      </c>
      <c r="AE206" s="75" t="s">
        <v>71</v>
      </c>
      <c r="AF206" s="75" t="s">
        <v>71</v>
      </c>
      <c r="AG206" s="75" t="s">
        <v>77</v>
      </c>
      <c r="AH206" s="75" t="s">
        <v>77</v>
      </c>
      <c r="AI206" s="75" t="s">
        <v>77</v>
      </c>
      <c r="AJ206" s="75" t="s">
        <v>77</v>
      </c>
    </row>
    <row r="207" spans="1:36" ht="63.75" x14ac:dyDescent="0.25">
      <c r="A207" s="75" t="s">
        <v>1109</v>
      </c>
      <c r="B207" s="75" t="s">
        <v>515</v>
      </c>
      <c r="C207" s="75" t="s">
        <v>1057</v>
      </c>
      <c r="D207" s="75" t="s">
        <v>1104</v>
      </c>
      <c r="E207" s="75" t="s">
        <v>1110</v>
      </c>
      <c r="F207" s="75" t="s">
        <v>1111</v>
      </c>
      <c r="G207" s="75" t="s">
        <v>1112</v>
      </c>
      <c r="H207" s="75" t="s">
        <v>65</v>
      </c>
      <c r="I207" s="75" t="s">
        <v>66</v>
      </c>
      <c r="J207" s="75" t="s">
        <v>67</v>
      </c>
      <c r="K207" s="75" t="s">
        <v>68</v>
      </c>
      <c r="L207" s="75" t="s">
        <v>69</v>
      </c>
      <c r="M207" s="75" t="s">
        <v>1087</v>
      </c>
      <c r="N207" s="75" t="s">
        <v>1107</v>
      </c>
      <c r="O207" s="75" t="s">
        <v>1108</v>
      </c>
      <c r="P207" s="75" t="s">
        <v>171</v>
      </c>
      <c r="Q207" s="75" t="s">
        <v>72</v>
      </c>
      <c r="R207" s="75" t="s">
        <v>1090</v>
      </c>
      <c r="S207" s="75" t="s">
        <v>74</v>
      </c>
      <c r="T207" s="75" t="s">
        <v>92</v>
      </c>
      <c r="U207" s="75" t="s">
        <v>1091</v>
      </c>
      <c r="V207" s="75" t="s">
        <v>1090</v>
      </c>
      <c r="W207" s="75" t="s">
        <v>62</v>
      </c>
      <c r="X207" s="75" t="s">
        <v>62</v>
      </c>
      <c r="Y207" s="75" t="s">
        <v>62</v>
      </c>
      <c r="Z207" s="75" t="s">
        <v>62</v>
      </c>
      <c r="AA207" s="75" t="s">
        <v>62</v>
      </c>
      <c r="AB207" s="75" t="s">
        <v>62</v>
      </c>
      <c r="AC207" s="75" t="s">
        <v>62</v>
      </c>
      <c r="AD207" s="75" t="s">
        <v>71</v>
      </c>
      <c r="AE207" s="75" t="s">
        <v>71</v>
      </c>
      <c r="AF207" s="75" t="s">
        <v>71</v>
      </c>
      <c r="AG207" s="75" t="s">
        <v>77</v>
      </c>
      <c r="AH207" s="75" t="s">
        <v>77</v>
      </c>
      <c r="AI207" s="75" t="s">
        <v>77</v>
      </c>
      <c r="AJ207" s="75" t="s">
        <v>77</v>
      </c>
    </row>
    <row r="208" spans="1:36" ht="63.75" x14ac:dyDescent="0.25">
      <c r="A208" s="75" t="s">
        <v>1113</v>
      </c>
      <c r="B208" s="75" t="s">
        <v>515</v>
      </c>
      <c r="C208" s="75" t="s">
        <v>1057</v>
      </c>
      <c r="D208" s="75" t="s">
        <v>1104</v>
      </c>
      <c r="E208" s="75" t="s">
        <v>1114</v>
      </c>
      <c r="F208" s="75" t="s">
        <v>1115</v>
      </c>
      <c r="G208" s="75" t="s">
        <v>1116</v>
      </c>
      <c r="H208" s="75" t="s">
        <v>65</v>
      </c>
      <c r="I208" s="75" t="s">
        <v>66</v>
      </c>
      <c r="J208" s="75" t="s">
        <v>67</v>
      </c>
      <c r="K208" s="75" t="s">
        <v>68</v>
      </c>
      <c r="L208" s="75" t="s">
        <v>69</v>
      </c>
      <c r="M208" s="75" t="s">
        <v>1087</v>
      </c>
      <c r="N208" s="75" t="s">
        <v>1107</v>
      </c>
      <c r="O208" s="75" t="s">
        <v>1117</v>
      </c>
      <c r="P208" s="75" t="s">
        <v>71</v>
      </c>
      <c r="Q208" s="75" t="s">
        <v>72</v>
      </c>
      <c r="R208" s="75" t="s">
        <v>1090</v>
      </c>
      <c r="S208" s="75" t="s">
        <v>74</v>
      </c>
      <c r="T208" s="75" t="s">
        <v>92</v>
      </c>
      <c r="U208" s="75" t="s">
        <v>1091</v>
      </c>
      <c r="V208" s="75" t="s">
        <v>1090</v>
      </c>
      <c r="W208" s="75" t="s">
        <v>62</v>
      </c>
      <c r="X208" s="75" t="s">
        <v>62</v>
      </c>
      <c r="Y208" s="75" t="s">
        <v>62</v>
      </c>
      <c r="Z208" s="75" t="s">
        <v>62</v>
      </c>
      <c r="AA208" s="75" t="s">
        <v>62</v>
      </c>
      <c r="AB208" s="75" t="s">
        <v>62</v>
      </c>
      <c r="AC208" s="75" t="s">
        <v>62</v>
      </c>
      <c r="AD208" s="75" t="s">
        <v>71</v>
      </c>
      <c r="AE208" s="75" t="s">
        <v>71</v>
      </c>
      <c r="AF208" s="75" t="s">
        <v>71</v>
      </c>
      <c r="AG208" s="75" t="s">
        <v>77</v>
      </c>
      <c r="AH208" s="75" t="s">
        <v>77</v>
      </c>
      <c r="AI208" s="75" t="s">
        <v>77</v>
      </c>
      <c r="AJ208" s="75" t="s">
        <v>77</v>
      </c>
    </row>
    <row r="209" spans="1:36" ht="63.75" x14ac:dyDescent="0.25">
      <c r="A209" s="75" t="s">
        <v>1118</v>
      </c>
      <c r="B209" s="75" t="s">
        <v>515</v>
      </c>
      <c r="C209" s="75" t="s">
        <v>1057</v>
      </c>
      <c r="D209" s="75" t="s">
        <v>1104</v>
      </c>
      <c r="E209" s="75" t="s">
        <v>62</v>
      </c>
      <c r="F209" s="75" t="s">
        <v>1119</v>
      </c>
      <c r="G209" s="75" t="s">
        <v>1120</v>
      </c>
      <c r="H209" s="75" t="s">
        <v>65</v>
      </c>
      <c r="I209" s="75" t="s">
        <v>66</v>
      </c>
      <c r="J209" s="75" t="s">
        <v>87</v>
      </c>
      <c r="K209" s="75" t="s">
        <v>68</v>
      </c>
      <c r="L209" s="75" t="s">
        <v>69</v>
      </c>
      <c r="M209" s="75" t="s">
        <v>1087</v>
      </c>
      <c r="N209" s="75" t="s">
        <v>1107</v>
      </c>
      <c r="O209" s="75" t="s">
        <v>1121</v>
      </c>
      <c r="P209" s="75" t="s">
        <v>171</v>
      </c>
      <c r="Q209" s="75" t="s">
        <v>72</v>
      </c>
      <c r="R209" s="75" t="s">
        <v>1090</v>
      </c>
      <c r="S209" s="75" t="s">
        <v>74</v>
      </c>
      <c r="T209" s="75" t="s">
        <v>92</v>
      </c>
      <c r="U209" s="75" t="s">
        <v>1091</v>
      </c>
      <c r="V209" s="75" t="s">
        <v>1090</v>
      </c>
      <c r="W209" s="75" t="s">
        <v>62</v>
      </c>
      <c r="X209" s="75" t="s">
        <v>62</v>
      </c>
      <c r="Y209" s="75" t="s">
        <v>62</v>
      </c>
      <c r="Z209" s="75" t="s">
        <v>62</v>
      </c>
      <c r="AA209" s="75" t="s">
        <v>62</v>
      </c>
      <c r="AB209" s="75" t="s">
        <v>62</v>
      </c>
      <c r="AC209" s="75" t="s">
        <v>62</v>
      </c>
      <c r="AD209" s="75" t="s">
        <v>71</v>
      </c>
      <c r="AE209" s="75" t="s">
        <v>71</v>
      </c>
      <c r="AF209" s="75" t="s">
        <v>71</v>
      </c>
      <c r="AG209" s="75" t="s">
        <v>77</v>
      </c>
      <c r="AH209" s="75" t="s">
        <v>77</v>
      </c>
      <c r="AI209" s="75" t="s">
        <v>77</v>
      </c>
      <c r="AJ209" s="75" t="s">
        <v>77</v>
      </c>
    </row>
    <row r="210" spans="1:36" ht="63.75" x14ac:dyDescent="0.25">
      <c r="A210" s="75" t="s">
        <v>1122</v>
      </c>
      <c r="B210" s="75" t="s">
        <v>515</v>
      </c>
      <c r="C210" s="75" t="s">
        <v>1057</v>
      </c>
      <c r="D210" s="75" t="s">
        <v>1104</v>
      </c>
      <c r="E210" s="75" t="s">
        <v>1123</v>
      </c>
      <c r="F210" s="75" t="s">
        <v>1124</v>
      </c>
      <c r="G210" s="75" t="s">
        <v>1125</v>
      </c>
      <c r="H210" s="75" t="s">
        <v>65</v>
      </c>
      <c r="I210" s="75" t="s">
        <v>66</v>
      </c>
      <c r="J210" s="75" t="s">
        <v>87</v>
      </c>
      <c r="K210" s="75" t="s">
        <v>68</v>
      </c>
      <c r="L210" s="75" t="s">
        <v>69</v>
      </c>
      <c r="M210" s="75" t="s">
        <v>1087</v>
      </c>
      <c r="N210" s="75" t="s">
        <v>1107</v>
      </c>
      <c r="O210" s="75" t="s">
        <v>1121</v>
      </c>
      <c r="P210" s="75" t="s">
        <v>171</v>
      </c>
      <c r="Q210" s="75" t="s">
        <v>72</v>
      </c>
      <c r="R210" s="75" t="s">
        <v>1090</v>
      </c>
      <c r="S210" s="75" t="s">
        <v>74</v>
      </c>
      <c r="T210" s="75" t="s">
        <v>92</v>
      </c>
      <c r="U210" s="75" t="s">
        <v>1091</v>
      </c>
      <c r="V210" s="75" t="s">
        <v>1090</v>
      </c>
      <c r="W210" s="75" t="s">
        <v>62</v>
      </c>
      <c r="X210" s="75" t="s">
        <v>62</v>
      </c>
      <c r="Y210" s="75" t="s">
        <v>62</v>
      </c>
      <c r="Z210" s="75" t="s">
        <v>62</v>
      </c>
      <c r="AA210" s="75" t="s">
        <v>62</v>
      </c>
      <c r="AB210" s="75" t="s">
        <v>62</v>
      </c>
      <c r="AC210" s="75" t="s">
        <v>62</v>
      </c>
      <c r="AD210" s="75" t="s">
        <v>71</v>
      </c>
      <c r="AE210" s="75" t="s">
        <v>71</v>
      </c>
      <c r="AF210" s="75" t="s">
        <v>71</v>
      </c>
      <c r="AG210" s="75" t="s">
        <v>77</v>
      </c>
      <c r="AH210" s="75" t="s">
        <v>77</v>
      </c>
      <c r="AI210" s="75" t="s">
        <v>77</v>
      </c>
      <c r="AJ210" s="75" t="s">
        <v>77</v>
      </c>
    </row>
    <row r="211" spans="1:36" ht="63.75" x14ac:dyDescent="0.25">
      <c r="A211" s="75" t="s">
        <v>1126</v>
      </c>
      <c r="B211" s="75" t="s">
        <v>515</v>
      </c>
      <c r="C211" s="75" t="s">
        <v>1057</v>
      </c>
      <c r="D211" s="75" t="s">
        <v>1104</v>
      </c>
      <c r="E211" s="75" t="s">
        <v>1127</v>
      </c>
      <c r="F211" s="75" t="s">
        <v>1128</v>
      </c>
      <c r="G211" s="75" t="s">
        <v>1129</v>
      </c>
      <c r="H211" s="75" t="s">
        <v>65</v>
      </c>
      <c r="I211" s="75" t="s">
        <v>66</v>
      </c>
      <c r="J211" s="75" t="s">
        <v>87</v>
      </c>
      <c r="K211" s="75" t="s">
        <v>68</v>
      </c>
      <c r="L211" s="75" t="s">
        <v>69</v>
      </c>
      <c r="M211" s="75" t="s">
        <v>1087</v>
      </c>
      <c r="N211" s="75" t="s">
        <v>1107</v>
      </c>
      <c r="O211" s="75" t="s">
        <v>1121</v>
      </c>
      <c r="P211" s="75" t="s">
        <v>171</v>
      </c>
      <c r="Q211" s="75" t="s">
        <v>72</v>
      </c>
      <c r="R211" s="75" t="s">
        <v>1090</v>
      </c>
      <c r="S211" s="75" t="s">
        <v>74</v>
      </c>
      <c r="T211" s="75" t="s">
        <v>92</v>
      </c>
      <c r="U211" s="75" t="s">
        <v>1091</v>
      </c>
      <c r="V211" s="75" t="s">
        <v>1090</v>
      </c>
      <c r="W211" s="75" t="s">
        <v>62</v>
      </c>
      <c r="X211" s="75" t="s">
        <v>62</v>
      </c>
      <c r="Y211" s="75" t="s">
        <v>62</v>
      </c>
      <c r="Z211" s="75" t="s">
        <v>62</v>
      </c>
      <c r="AA211" s="75" t="s">
        <v>62</v>
      </c>
      <c r="AB211" s="75" t="s">
        <v>62</v>
      </c>
      <c r="AC211" s="75" t="s">
        <v>62</v>
      </c>
      <c r="AD211" s="75" t="s">
        <v>71</v>
      </c>
      <c r="AE211" s="75" t="s">
        <v>71</v>
      </c>
      <c r="AF211" s="75" t="s">
        <v>71</v>
      </c>
      <c r="AG211" s="75" t="s">
        <v>77</v>
      </c>
      <c r="AH211" s="75" t="s">
        <v>77</v>
      </c>
      <c r="AI211" s="75" t="s">
        <v>77</v>
      </c>
      <c r="AJ211" s="75" t="s">
        <v>77</v>
      </c>
    </row>
    <row r="212" spans="1:36" ht="63.75" x14ac:dyDescent="0.25">
      <c r="A212" s="75" t="s">
        <v>1130</v>
      </c>
      <c r="B212" s="75" t="s">
        <v>515</v>
      </c>
      <c r="C212" s="75" t="s">
        <v>1057</v>
      </c>
      <c r="D212" s="75" t="s">
        <v>1104</v>
      </c>
      <c r="E212" s="75" t="s">
        <v>1131</v>
      </c>
      <c r="F212" s="75" t="s">
        <v>1132</v>
      </c>
      <c r="G212" s="75" t="s">
        <v>1133</v>
      </c>
      <c r="H212" s="75" t="s">
        <v>65</v>
      </c>
      <c r="I212" s="75" t="s">
        <v>66</v>
      </c>
      <c r="J212" s="75" t="s">
        <v>67</v>
      </c>
      <c r="K212" s="75" t="s">
        <v>68</v>
      </c>
      <c r="L212" s="75" t="s">
        <v>69</v>
      </c>
      <c r="M212" s="75" t="s">
        <v>1087</v>
      </c>
      <c r="N212" s="75" t="s">
        <v>1107</v>
      </c>
      <c r="O212" s="75" t="s">
        <v>1134</v>
      </c>
      <c r="P212" s="75" t="s">
        <v>171</v>
      </c>
      <c r="Q212" s="75" t="s">
        <v>72</v>
      </c>
      <c r="R212" s="75" t="s">
        <v>1090</v>
      </c>
      <c r="S212" s="75" t="s">
        <v>74</v>
      </c>
      <c r="T212" s="75" t="s">
        <v>92</v>
      </c>
      <c r="U212" s="75" t="s">
        <v>1091</v>
      </c>
      <c r="V212" s="75" t="s">
        <v>1090</v>
      </c>
      <c r="W212" s="75" t="s">
        <v>62</v>
      </c>
      <c r="X212" s="75" t="s">
        <v>62</v>
      </c>
      <c r="Y212" s="75" t="s">
        <v>62</v>
      </c>
      <c r="Z212" s="75" t="s">
        <v>62</v>
      </c>
      <c r="AA212" s="75" t="s">
        <v>62</v>
      </c>
      <c r="AB212" s="75" t="s">
        <v>62</v>
      </c>
      <c r="AC212" s="75" t="s">
        <v>62</v>
      </c>
      <c r="AD212" s="75" t="s">
        <v>71</v>
      </c>
      <c r="AE212" s="75" t="s">
        <v>71</v>
      </c>
      <c r="AF212" s="75" t="s">
        <v>71</v>
      </c>
      <c r="AG212" s="75" t="s">
        <v>77</v>
      </c>
      <c r="AH212" s="75" t="s">
        <v>77</v>
      </c>
      <c r="AI212" s="75" t="s">
        <v>77</v>
      </c>
      <c r="AJ212" s="75" t="s">
        <v>77</v>
      </c>
    </row>
    <row r="213" spans="1:36" ht="63.75" x14ac:dyDescent="0.25">
      <c r="A213" s="75" t="s">
        <v>1135</v>
      </c>
      <c r="B213" s="75" t="s">
        <v>515</v>
      </c>
      <c r="C213" s="75" t="s">
        <v>1057</v>
      </c>
      <c r="D213" s="75" t="s">
        <v>1104</v>
      </c>
      <c r="E213" s="75" t="s">
        <v>62</v>
      </c>
      <c r="F213" s="75" t="s">
        <v>1136</v>
      </c>
      <c r="G213" s="75" t="s">
        <v>1137</v>
      </c>
      <c r="H213" s="75" t="s">
        <v>65</v>
      </c>
      <c r="I213" s="75" t="s">
        <v>66</v>
      </c>
      <c r="J213" s="75" t="s">
        <v>87</v>
      </c>
      <c r="K213" s="75" t="s">
        <v>68</v>
      </c>
      <c r="L213" s="75" t="s">
        <v>69</v>
      </c>
      <c r="M213" s="75" t="s">
        <v>70</v>
      </c>
      <c r="N213" s="75" t="s">
        <v>70</v>
      </c>
      <c r="O213" s="75" t="s">
        <v>70</v>
      </c>
      <c r="P213" s="75" t="s">
        <v>171</v>
      </c>
      <c r="Q213" s="75" t="s">
        <v>72</v>
      </c>
      <c r="R213" s="75" t="s">
        <v>1090</v>
      </c>
      <c r="S213" s="75" t="s">
        <v>74</v>
      </c>
      <c r="T213" s="75" t="s">
        <v>92</v>
      </c>
      <c r="U213" s="75" t="s">
        <v>1091</v>
      </c>
      <c r="V213" s="75" t="s">
        <v>1090</v>
      </c>
      <c r="W213" s="75" t="s">
        <v>62</v>
      </c>
      <c r="X213" s="75" t="s">
        <v>62</v>
      </c>
      <c r="Y213" s="75" t="s">
        <v>62</v>
      </c>
      <c r="Z213" s="75" t="s">
        <v>62</v>
      </c>
      <c r="AA213" s="75" t="s">
        <v>62</v>
      </c>
      <c r="AB213" s="75" t="s">
        <v>62</v>
      </c>
      <c r="AC213" s="75" t="s">
        <v>62</v>
      </c>
      <c r="AD213" s="75" t="s">
        <v>71</v>
      </c>
      <c r="AE213" s="75" t="s">
        <v>71</v>
      </c>
      <c r="AF213" s="75" t="s">
        <v>71</v>
      </c>
      <c r="AG213" s="75" t="s">
        <v>77</v>
      </c>
      <c r="AH213" s="75" t="s">
        <v>77</v>
      </c>
      <c r="AI213" s="75" t="s">
        <v>77</v>
      </c>
      <c r="AJ213" s="75" t="s">
        <v>77</v>
      </c>
    </row>
    <row r="214" spans="1:36" ht="63.75" x14ac:dyDescent="0.25">
      <c r="A214" s="75" t="s">
        <v>1138</v>
      </c>
      <c r="B214" s="75" t="s">
        <v>515</v>
      </c>
      <c r="C214" s="75" t="s">
        <v>1057</v>
      </c>
      <c r="D214" s="75" t="s">
        <v>1139</v>
      </c>
      <c r="E214" s="75" t="s">
        <v>1140</v>
      </c>
      <c r="F214" s="75" t="s">
        <v>1141</v>
      </c>
      <c r="G214" s="75" t="s">
        <v>1142</v>
      </c>
      <c r="H214" s="75" t="s">
        <v>65</v>
      </c>
      <c r="I214" s="75" t="s">
        <v>66</v>
      </c>
      <c r="J214" s="75" t="s">
        <v>87</v>
      </c>
      <c r="K214" s="75" t="s">
        <v>68</v>
      </c>
      <c r="L214" s="75" t="s">
        <v>69</v>
      </c>
      <c r="M214" s="75" t="s">
        <v>1143</v>
      </c>
      <c r="N214" s="75" t="s">
        <v>1144</v>
      </c>
      <c r="O214" s="75" t="s">
        <v>1145</v>
      </c>
      <c r="P214" s="75" t="s">
        <v>171</v>
      </c>
      <c r="Q214" s="75" t="s">
        <v>72</v>
      </c>
      <c r="R214" s="75" t="s">
        <v>1090</v>
      </c>
      <c r="S214" s="75" t="s">
        <v>74</v>
      </c>
      <c r="T214" s="75" t="s">
        <v>92</v>
      </c>
      <c r="U214" s="75" t="s">
        <v>1091</v>
      </c>
      <c r="V214" s="75" t="s">
        <v>1090</v>
      </c>
      <c r="W214" s="75" t="s">
        <v>62</v>
      </c>
      <c r="X214" s="75" t="s">
        <v>62</v>
      </c>
      <c r="Y214" s="75" t="s">
        <v>62</v>
      </c>
      <c r="Z214" s="75" t="s">
        <v>62</v>
      </c>
      <c r="AA214" s="75" t="s">
        <v>62</v>
      </c>
      <c r="AB214" s="75" t="s">
        <v>62</v>
      </c>
      <c r="AC214" s="75" t="s">
        <v>62</v>
      </c>
      <c r="AD214" s="75" t="s">
        <v>71</v>
      </c>
      <c r="AE214" s="75" t="s">
        <v>71</v>
      </c>
      <c r="AF214" s="75" t="s">
        <v>71</v>
      </c>
      <c r="AG214" s="75" t="s">
        <v>77</v>
      </c>
      <c r="AH214" s="75" t="s">
        <v>77</v>
      </c>
      <c r="AI214" s="75" t="s">
        <v>77</v>
      </c>
      <c r="AJ214" s="75" t="s">
        <v>77</v>
      </c>
    </row>
    <row r="215" spans="1:36" ht="76.5" x14ac:dyDescent="0.25">
      <c r="A215" s="75" t="s">
        <v>1146</v>
      </c>
      <c r="B215" s="75" t="s">
        <v>515</v>
      </c>
      <c r="C215" s="75" t="s">
        <v>1057</v>
      </c>
      <c r="D215" s="75" t="s">
        <v>1084</v>
      </c>
      <c r="E215" s="75" t="s">
        <v>1147</v>
      </c>
      <c r="F215" s="75" t="s">
        <v>1148</v>
      </c>
      <c r="G215" s="75" t="s">
        <v>1149</v>
      </c>
      <c r="H215" s="75" t="s">
        <v>65</v>
      </c>
      <c r="I215" s="75" t="s">
        <v>66</v>
      </c>
      <c r="J215" s="75" t="s">
        <v>87</v>
      </c>
      <c r="K215" s="75" t="s">
        <v>68</v>
      </c>
      <c r="L215" s="75" t="s">
        <v>69</v>
      </c>
      <c r="M215" s="75" t="s">
        <v>70</v>
      </c>
      <c r="N215" s="75" t="s">
        <v>70</v>
      </c>
      <c r="O215" s="75" t="s">
        <v>70</v>
      </c>
      <c r="P215" s="75" t="s">
        <v>171</v>
      </c>
      <c r="Q215" s="75" t="s">
        <v>72</v>
      </c>
      <c r="R215" s="75" t="s">
        <v>1090</v>
      </c>
      <c r="S215" s="75" t="s">
        <v>74</v>
      </c>
      <c r="T215" s="75" t="s">
        <v>92</v>
      </c>
      <c r="U215" s="75" t="s">
        <v>1091</v>
      </c>
      <c r="V215" s="75" t="s">
        <v>1090</v>
      </c>
      <c r="W215" s="75" t="s">
        <v>62</v>
      </c>
      <c r="X215" s="75" t="s">
        <v>62</v>
      </c>
      <c r="Y215" s="75" t="s">
        <v>62</v>
      </c>
      <c r="Z215" s="75" t="s">
        <v>62</v>
      </c>
      <c r="AA215" s="75" t="s">
        <v>62</v>
      </c>
      <c r="AB215" s="75" t="s">
        <v>62</v>
      </c>
      <c r="AC215" s="75" t="s">
        <v>62</v>
      </c>
      <c r="AD215" s="75" t="s">
        <v>71</v>
      </c>
      <c r="AE215" s="75" t="s">
        <v>71</v>
      </c>
      <c r="AF215" s="75" t="s">
        <v>71</v>
      </c>
      <c r="AG215" s="75" t="s">
        <v>77</v>
      </c>
      <c r="AH215" s="75" t="s">
        <v>77</v>
      </c>
      <c r="AI215" s="75" t="s">
        <v>77</v>
      </c>
      <c r="AJ215" s="75" t="s">
        <v>77</v>
      </c>
    </row>
    <row r="216" spans="1:36" ht="76.5" x14ac:dyDescent="0.25">
      <c r="A216" s="75" t="s">
        <v>1150</v>
      </c>
      <c r="B216" s="75" t="s">
        <v>515</v>
      </c>
      <c r="C216" s="75" t="s">
        <v>1057</v>
      </c>
      <c r="D216" s="75" t="s">
        <v>1084</v>
      </c>
      <c r="E216" s="75" t="s">
        <v>1151</v>
      </c>
      <c r="F216" s="75" t="s">
        <v>1152</v>
      </c>
      <c r="G216" s="75" t="s">
        <v>1153</v>
      </c>
      <c r="H216" s="75" t="s">
        <v>65</v>
      </c>
      <c r="I216" s="75" t="s">
        <v>66</v>
      </c>
      <c r="J216" s="75" t="s">
        <v>87</v>
      </c>
      <c r="K216" s="75" t="s">
        <v>68</v>
      </c>
      <c r="L216" s="75" t="s">
        <v>69</v>
      </c>
      <c r="M216" s="75" t="s">
        <v>70</v>
      </c>
      <c r="N216" s="75" t="s">
        <v>70</v>
      </c>
      <c r="O216" s="75" t="s">
        <v>70</v>
      </c>
      <c r="P216" s="75" t="s">
        <v>171</v>
      </c>
      <c r="Q216" s="75" t="s">
        <v>72</v>
      </c>
      <c r="R216" s="75" t="s">
        <v>1090</v>
      </c>
      <c r="S216" s="75" t="s">
        <v>74</v>
      </c>
      <c r="T216" s="75" t="s">
        <v>92</v>
      </c>
      <c r="U216" s="75" t="s">
        <v>1091</v>
      </c>
      <c r="V216" s="75" t="s">
        <v>1090</v>
      </c>
      <c r="W216" s="75" t="s">
        <v>62</v>
      </c>
      <c r="X216" s="75" t="s">
        <v>62</v>
      </c>
      <c r="Y216" s="75" t="s">
        <v>62</v>
      </c>
      <c r="Z216" s="75" t="s">
        <v>62</v>
      </c>
      <c r="AA216" s="75" t="s">
        <v>62</v>
      </c>
      <c r="AB216" s="75" t="s">
        <v>62</v>
      </c>
      <c r="AC216" s="75" t="s">
        <v>62</v>
      </c>
      <c r="AD216" s="75" t="s">
        <v>71</v>
      </c>
      <c r="AE216" s="75" t="s">
        <v>71</v>
      </c>
      <c r="AF216" s="75" t="s">
        <v>71</v>
      </c>
      <c r="AG216" s="75" t="s">
        <v>77</v>
      </c>
      <c r="AH216" s="75" t="s">
        <v>77</v>
      </c>
      <c r="AI216" s="75" t="s">
        <v>77</v>
      </c>
      <c r="AJ216" s="75" t="s">
        <v>77</v>
      </c>
    </row>
    <row r="217" spans="1:36" ht="76.5" x14ac:dyDescent="0.25">
      <c r="A217" s="75" t="s">
        <v>1154</v>
      </c>
      <c r="B217" s="75" t="s">
        <v>515</v>
      </c>
      <c r="C217" s="75" t="s">
        <v>1057</v>
      </c>
      <c r="D217" s="75" t="s">
        <v>1155</v>
      </c>
      <c r="E217" s="75" t="s">
        <v>62</v>
      </c>
      <c r="F217" s="75" t="s">
        <v>1156</v>
      </c>
      <c r="G217" s="75" t="s">
        <v>1157</v>
      </c>
      <c r="H217" s="75" t="s">
        <v>65</v>
      </c>
      <c r="I217" s="75" t="s">
        <v>66</v>
      </c>
      <c r="J217" s="75" t="s">
        <v>87</v>
      </c>
      <c r="K217" s="75" t="s">
        <v>88</v>
      </c>
      <c r="L217" s="75" t="s">
        <v>69</v>
      </c>
      <c r="M217" s="75" t="s">
        <v>70</v>
      </c>
      <c r="N217" s="75" t="s">
        <v>70</v>
      </c>
      <c r="O217" s="75" t="s">
        <v>70</v>
      </c>
      <c r="P217" s="75" t="s">
        <v>171</v>
      </c>
      <c r="Q217" s="75" t="s">
        <v>72</v>
      </c>
      <c r="R217" s="75" t="s">
        <v>1090</v>
      </c>
      <c r="S217" s="75" t="s">
        <v>74</v>
      </c>
      <c r="T217" s="75" t="s">
        <v>92</v>
      </c>
      <c r="U217" s="75" t="s">
        <v>1158</v>
      </c>
      <c r="V217" s="75" t="s">
        <v>1090</v>
      </c>
      <c r="W217" s="75" t="s">
        <v>62</v>
      </c>
      <c r="X217" s="75" t="s">
        <v>62</v>
      </c>
      <c r="Y217" s="75" t="s">
        <v>62</v>
      </c>
      <c r="Z217" s="75" t="s">
        <v>62</v>
      </c>
      <c r="AA217" s="75" t="s">
        <v>62</v>
      </c>
      <c r="AB217" s="75" t="s">
        <v>62</v>
      </c>
      <c r="AC217" s="75" t="s">
        <v>62</v>
      </c>
      <c r="AD217" s="75" t="s">
        <v>71</v>
      </c>
      <c r="AE217" s="75" t="s">
        <v>71</v>
      </c>
      <c r="AF217" s="75" t="s">
        <v>71</v>
      </c>
      <c r="AG217" s="75" t="s">
        <v>76</v>
      </c>
      <c r="AH217" s="75" t="s">
        <v>76</v>
      </c>
      <c r="AI217" s="75" t="s">
        <v>77</v>
      </c>
      <c r="AJ217" s="75" t="s">
        <v>77</v>
      </c>
    </row>
    <row r="218" spans="1:36" ht="114.75" x14ac:dyDescent="0.25">
      <c r="A218" s="75" t="s">
        <v>1159</v>
      </c>
      <c r="B218" s="75" t="s">
        <v>515</v>
      </c>
      <c r="C218" s="75" t="s">
        <v>1057</v>
      </c>
      <c r="D218" s="75" t="s">
        <v>1160</v>
      </c>
      <c r="E218" s="75" t="s">
        <v>1161</v>
      </c>
      <c r="F218" s="75" t="s">
        <v>1162</v>
      </c>
      <c r="G218" s="75" t="s">
        <v>1163</v>
      </c>
      <c r="H218" s="75" t="s">
        <v>65</v>
      </c>
      <c r="I218" s="75" t="s">
        <v>66</v>
      </c>
      <c r="J218" s="75" t="s">
        <v>218</v>
      </c>
      <c r="K218" s="75" t="s">
        <v>88</v>
      </c>
      <c r="L218" s="75" t="s">
        <v>69</v>
      </c>
      <c r="M218" s="75" t="s">
        <v>70</v>
      </c>
      <c r="N218" s="75" t="s">
        <v>70</v>
      </c>
      <c r="O218" s="75" t="s">
        <v>70</v>
      </c>
      <c r="P218" s="75" t="s">
        <v>171</v>
      </c>
      <c r="Q218" s="75" t="s">
        <v>72</v>
      </c>
      <c r="R218" s="75" t="s">
        <v>1090</v>
      </c>
      <c r="S218" s="75" t="s">
        <v>74</v>
      </c>
      <c r="T218" s="75" t="s">
        <v>92</v>
      </c>
      <c r="U218" s="75" t="s">
        <v>1164</v>
      </c>
      <c r="V218" s="75" t="s">
        <v>1090</v>
      </c>
      <c r="W218" s="75" t="s">
        <v>62</v>
      </c>
      <c r="X218" s="75" t="s">
        <v>62</v>
      </c>
      <c r="Y218" s="75" t="s">
        <v>62</v>
      </c>
      <c r="Z218" s="75" t="s">
        <v>62</v>
      </c>
      <c r="AA218" s="75" t="s">
        <v>62</v>
      </c>
      <c r="AB218" s="75" t="s">
        <v>62</v>
      </c>
      <c r="AC218" s="75" t="s">
        <v>62</v>
      </c>
      <c r="AD218" s="75" t="s">
        <v>71</v>
      </c>
      <c r="AE218" s="75" t="s">
        <v>71</v>
      </c>
      <c r="AF218" s="75" t="s">
        <v>71</v>
      </c>
      <c r="AG218" s="75" t="s">
        <v>76</v>
      </c>
      <c r="AH218" s="75" t="s">
        <v>76</v>
      </c>
      <c r="AI218" s="75" t="s">
        <v>77</v>
      </c>
      <c r="AJ218" s="75" t="s">
        <v>77</v>
      </c>
    </row>
    <row r="219" spans="1:36" ht="76.5" x14ac:dyDescent="0.25">
      <c r="A219" s="75" t="s">
        <v>1165</v>
      </c>
      <c r="B219" s="75" t="s">
        <v>515</v>
      </c>
      <c r="C219" s="75" t="s">
        <v>1057</v>
      </c>
      <c r="D219" s="75" t="s">
        <v>1155</v>
      </c>
      <c r="E219" s="75" t="s">
        <v>62</v>
      </c>
      <c r="F219" s="75" t="s">
        <v>1166</v>
      </c>
      <c r="G219" s="75" t="s">
        <v>1157</v>
      </c>
      <c r="H219" s="75" t="s">
        <v>65</v>
      </c>
      <c r="I219" s="75" t="s">
        <v>66</v>
      </c>
      <c r="J219" s="75" t="s">
        <v>87</v>
      </c>
      <c r="K219" s="75" t="s">
        <v>88</v>
      </c>
      <c r="L219" s="75" t="s">
        <v>69</v>
      </c>
      <c r="M219" s="75" t="s">
        <v>70</v>
      </c>
      <c r="N219" s="75" t="s">
        <v>70</v>
      </c>
      <c r="O219" s="75" t="s">
        <v>70</v>
      </c>
      <c r="P219" s="75" t="s">
        <v>171</v>
      </c>
      <c r="Q219" s="75" t="s">
        <v>72</v>
      </c>
      <c r="R219" s="75" t="s">
        <v>1090</v>
      </c>
      <c r="S219" s="75" t="s">
        <v>74</v>
      </c>
      <c r="T219" s="75" t="s">
        <v>92</v>
      </c>
      <c r="U219" s="75" t="s">
        <v>1167</v>
      </c>
      <c r="V219" s="75" t="s">
        <v>1090</v>
      </c>
      <c r="W219" s="75" t="s">
        <v>62</v>
      </c>
      <c r="X219" s="75" t="s">
        <v>62</v>
      </c>
      <c r="Y219" s="75" t="s">
        <v>62</v>
      </c>
      <c r="Z219" s="75" t="s">
        <v>62</v>
      </c>
      <c r="AA219" s="75" t="s">
        <v>62</v>
      </c>
      <c r="AB219" s="75" t="s">
        <v>62</v>
      </c>
      <c r="AC219" s="75" t="s">
        <v>62</v>
      </c>
      <c r="AD219" s="75" t="s">
        <v>71</v>
      </c>
      <c r="AE219" s="75" t="s">
        <v>71</v>
      </c>
      <c r="AF219" s="75" t="s">
        <v>71</v>
      </c>
      <c r="AG219" s="75" t="s">
        <v>76</v>
      </c>
      <c r="AH219" s="75" t="s">
        <v>76</v>
      </c>
      <c r="AI219" s="75" t="s">
        <v>77</v>
      </c>
      <c r="AJ219" s="75" t="s">
        <v>77</v>
      </c>
    </row>
    <row r="220" spans="1:36" ht="63.75" x14ac:dyDescent="0.25">
      <c r="A220" s="75" t="s">
        <v>1168</v>
      </c>
      <c r="B220" s="75" t="s">
        <v>515</v>
      </c>
      <c r="C220" s="75" t="s">
        <v>1057</v>
      </c>
      <c r="D220" s="75" t="s">
        <v>1169</v>
      </c>
      <c r="E220" s="75" t="s">
        <v>1170</v>
      </c>
      <c r="F220" s="75" t="s">
        <v>1171</v>
      </c>
      <c r="G220" s="75" t="s">
        <v>1172</v>
      </c>
      <c r="H220" s="75" t="s">
        <v>65</v>
      </c>
      <c r="I220" s="75" t="s">
        <v>66</v>
      </c>
      <c r="J220" s="75" t="s">
        <v>218</v>
      </c>
      <c r="K220" s="75" t="s">
        <v>88</v>
      </c>
      <c r="L220" s="75" t="s">
        <v>69</v>
      </c>
      <c r="M220" s="75" t="s">
        <v>1173</v>
      </c>
      <c r="N220" s="75" t="s">
        <v>1174</v>
      </c>
      <c r="O220" s="75" t="s">
        <v>1175</v>
      </c>
      <c r="P220" s="75" t="s">
        <v>171</v>
      </c>
      <c r="Q220" s="75" t="s">
        <v>72</v>
      </c>
      <c r="R220" s="75" t="s">
        <v>1090</v>
      </c>
      <c r="S220" s="75" t="s">
        <v>74</v>
      </c>
      <c r="T220" s="75" t="s">
        <v>92</v>
      </c>
      <c r="U220" s="75" t="s">
        <v>1176</v>
      </c>
      <c r="V220" s="75" t="s">
        <v>1090</v>
      </c>
      <c r="W220" s="75" t="s">
        <v>62</v>
      </c>
      <c r="X220" s="75" t="s">
        <v>62</v>
      </c>
      <c r="Y220" s="75" t="s">
        <v>62</v>
      </c>
      <c r="Z220" s="75" t="s">
        <v>62</v>
      </c>
      <c r="AA220" s="75" t="s">
        <v>62</v>
      </c>
      <c r="AB220" s="75" t="s">
        <v>62</v>
      </c>
      <c r="AC220" s="75" t="s">
        <v>62</v>
      </c>
      <c r="AD220" s="75" t="s">
        <v>71</v>
      </c>
      <c r="AE220" s="75" t="s">
        <v>71</v>
      </c>
      <c r="AF220" s="75" t="s">
        <v>71</v>
      </c>
      <c r="AG220" s="75" t="s">
        <v>76</v>
      </c>
      <c r="AH220" s="75" t="s">
        <v>76</v>
      </c>
      <c r="AI220" s="75" t="s">
        <v>77</v>
      </c>
      <c r="AJ220" s="75" t="s">
        <v>77</v>
      </c>
    </row>
    <row r="221" spans="1:36" ht="76.5" x14ac:dyDescent="0.25">
      <c r="A221" s="75" t="s">
        <v>1177</v>
      </c>
      <c r="B221" s="75" t="s">
        <v>60</v>
      </c>
      <c r="C221" s="75" t="s">
        <v>1178</v>
      </c>
      <c r="D221" s="75" t="s">
        <v>62</v>
      </c>
      <c r="E221" s="75" t="s">
        <v>62</v>
      </c>
      <c r="F221" s="75" t="s">
        <v>1179</v>
      </c>
      <c r="G221" s="75" t="s">
        <v>1180</v>
      </c>
      <c r="H221" s="75" t="s">
        <v>65</v>
      </c>
      <c r="I221" s="75" t="s">
        <v>66</v>
      </c>
      <c r="J221" s="75" t="s">
        <v>87</v>
      </c>
      <c r="K221" s="75" t="s">
        <v>389</v>
      </c>
      <c r="L221" s="75" t="s">
        <v>69</v>
      </c>
      <c r="M221" s="75" t="s">
        <v>219</v>
      </c>
      <c r="N221" s="75" t="s">
        <v>219</v>
      </c>
      <c r="O221" s="75" t="s">
        <v>219</v>
      </c>
      <c r="P221" s="75" t="s">
        <v>71</v>
      </c>
      <c r="Q221" s="75" t="s">
        <v>90</v>
      </c>
      <c r="R221" s="75" t="s">
        <v>1181</v>
      </c>
      <c r="S221" s="75" t="s">
        <v>74</v>
      </c>
      <c r="T221" s="75" t="s">
        <v>75</v>
      </c>
      <c r="U221" s="75" t="s">
        <v>62</v>
      </c>
      <c r="V221" s="75" t="s">
        <v>1182</v>
      </c>
      <c r="W221" s="200">
        <v>44531</v>
      </c>
      <c r="X221" s="75" t="s">
        <v>1183</v>
      </c>
      <c r="Y221" s="75" t="s">
        <v>1184</v>
      </c>
      <c r="Z221" s="75" t="s">
        <v>1185</v>
      </c>
      <c r="AA221" s="75" t="s">
        <v>97</v>
      </c>
      <c r="AB221" s="200">
        <v>44837</v>
      </c>
      <c r="AC221" s="75" t="s">
        <v>98</v>
      </c>
      <c r="AD221" s="75" t="s">
        <v>71</v>
      </c>
      <c r="AE221" s="75" t="s">
        <v>71</v>
      </c>
      <c r="AF221" s="75" t="s">
        <v>71</v>
      </c>
      <c r="AG221" s="75" t="s">
        <v>99</v>
      </c>
      <c r="AH221" s="75" t="s">
        <v>99</v>
      </c>
      <c r="AI221" s="75" t="s">
        <v>99</v>
      </c>
      <c r="AJ221" s="75" t="s">
        <v>99</v>
      </c>
    </row>
    <row r="222" spans="1:36" ht="51" x14ac:dyDescent="0.25">
      <c r="A222" s="75" t="s">
        <v>1186</v>
      </c>
      <c r="B222" s="75" t="s">
        <v>60</v>
      </c>
      <c r="C222" s="75" t="s">
        <v>1178</v>
      </c>
      <c r="D222" s="75" t="s">
        <v>62</v>
      </c>
      <c r="E222" s="75" t="s">
        <v>62</v>
      </c>
      <c r="F222" s="75" t="s">
        <v>1187</v>
      </c>
      <c r="G222" s="75" t="s">
        <v>1188</v>
      </c>
      <c r="H222" s="75" t="s">
        <v>65</v>
      </c>
      <c r="I222" s="75" t="s">
        <v>66</v>
      </c>
      <c r="J222" s="75" t="s">
        <v>87</v>
      </c>
      <c r="K222" s="75" t="s">
        <v>389</v>
      </c>
      <c r="L222" s="75" t="s">
        <v>69</v>
      </c>
      <c r="M222" s="75" t="s">
        <v>219</v>
      </c>
      <c r="N222" s="75" t="s">
        <v>219</v>
      </c>
      <c r="O222" s="75" t="s">
        <v>219</v>
      </c>
      <c r="P222" s="75" t="s">
        <v>71</v>
      </c>
      <c r="Q222" s="75" t="s">
        <v>158</v>
      </c>
      <c r="R222" s="75" t="s">
        <v>1181</v>
      </c>
      <c r="S222" s="75" t="s">
        <v>74</v>
      </c>
      <c r="T222" s="75" t="s">
        <v>75</v>
      </c>
      <c r="U222" s="75" t="s">
        <v>62</v>
      </c>
      <c r="V222" s="75" t="s">
        <v>1182</v>
      </c>
      <c r="W222" s="200">
        <v>44378</v>
      </c>
      <c r="X222" s="75" t="s">
        <v>255</v>
      </c>
      <c r="Y222" s="75" t="s">
        <v>1189</v>
      </c>
      <c r="Z222" s="75" t="s">
        <v>1185</v>
      </c>
      <c r="AA222" s="75" t="s">
        <v>163</v>
      </c>
      <c r="AB222" s="200">
        <v>44837</v>
      </c>
      <c r="AC222" s="75" t="s">
        <v>429</v>
      </c>
      <c r="AD222" s="75" t="s">
        <v>71</v>
      </c>
      <c r="AE222" s="75" t="s">
        <v>71</v>
      </c>
      <c r="AF222" s="75" t="s">
        <v>71</v>
      </c>
      <c r="AG222" s="75" t="s">
        <v>76</v>
      </c>
      <c r="AH222" s="75" t="s">
        <v>99</v>
      </c>
      <c r="AI222" s="75" t="s">
        <v>99</v>
      </c>
      <c r="AJ222" s="75" t="s">
        <v>99</v>
      </c>
    </row>
    <row r="223" spans="1:36" ht="63.75" x14ac:dyDescent="0.25">
      <c r="A223" s="75" t="s">
        <v>1190</v>
      </c>
      <c r="B223" s="75" t="s">
        <v>60</v>
      </c>
      <c r="C223" s="75" t="s">
        <v>1178</v>
      </c>
      <c r="D223" s="75" t="s">
        <v>62</v>
      </c>
      <c r="E223" s="75" t="s">
        <v>62</v>
      </c>
      <c r="F223" s="75" t="s">
        <v>1191</v>
      </c>
      <c r="G223" s="75" t="s">
        <v>1192</v>
      </c>
      <c r="H223" s="75" t="s">
        <v>65</v>
      </c>
      <c r="I223" s="75" t="s">
        <v>66</v>
      </c>
      <c r="J223" s="75" t="s">
        <v>87</v>
      </c>
      <c r="K223" s="75" t="s">
        <v>233</v>
      </c>
      <c r="L223" s="75" t="s">
        <v>69</v>
      </c>
      <c r="M223" s="75" t="s">
        <v>219</v>
      </c>
      <c r="N223" s="75" t="s">
        <v>219</v>
      </c>
      <c r="O223" s="75" t="s">
        <v>219</v>
      </c>
      <c r="P223" s="75" t="s">
        <v>171</v>
      </c>
      <c r="Q223" s="75" t="s">
        <v>158</v>
      </c>
      <c r="R223" s="75" t="s">
        <v>1193</v>
      </c>
      <c r="S223" s="75" t="s">
        <v>74</v>
      </c>
      <c r="T223" s="75" t="s">
        <v>75</v>
      </c>
      <c r="U223" s="75" t="s">
        <v>62</v>
      </c>
      <c r="V223" s="75" t="s">
        <v>1182</v>
      </c>
      <c r="W223" s="200">
        <v>43101</v>
      </c>
      <c r="X223" s="75" t="s">
        <v>160</v>
      </c>
      <c r="Y223" s="75" t="s">
        <v>1194</v>
      </c>
      <c r="Z223" s="75" t="s">
        <v>1185</v>
      </c>
      <c r="AA223" s="75" t="s">
        <v>163</v>
      </c>
      <c r="AB223" s="200">
        <v>44837</v>
      </c>
      <c r="AC223" s="75" t="s">
        <v>429</v>
      </c>
      <c r="AD223" s="75" t="s">
        <v>71</v>
      </c>
      <c r="AE223" s="75" t="s">
        <v>71</v>
      </c>
      <c r="AF223" s="75" t="s">
        <v>71</v>
      </c>
      <c r="AG223" s="75" t="s">
        <v>99</v>
      </c>
      <c r="AH223" s="75" t="s">
        <v>99</v>
      </c>
      <c r="AI223" s="75" t="s">
        <v>99</v>
      </c>
      <c r="AJ223" s="75" t="s">
        <v>99</v>
      </c>
    </row>
    <row r="224" spans="1:36" ht="63.75" x14ac:dyDescent="0.25">
      <c r="A224" s="75" t="s">
        <v>1195</v>
      </c>
      <c r="B224" s="75" t="s">
        <v>60</v>
      </c>
      <c r="C224" s="75" t="s">
        <v>1178</v>
      </c>
      <c r="D224" s="75" t="s">
        <v>1196</v>
      </c>
      <c r="E224" s="75" t="s">
        <v>62</v>
      </c>
      <c r="F224" s="75" t="s">
        <v>1197</v>
      </c>
      <c r="G224" s="75" t="s">
        <v>1198</v>
      </c>
      <c r="H224" s="75" t="s">
        <v>65</v>
      </c>
      <c r="I224" s="75" t="s">
        <v>66</v>
      </c>
      <c r="J224" s="75" t="s">
        <v>87</v>
      </c>
      <c r="K224" s="75" t="s">
        <v>154</v>
      </c>
      <c r="L224" s="75" t="s">
        <v>69</v>
      </c>
      <c r="M224" s="75" t="s">
        <v>219</v>
      </c>
      <c r="N224" s="75" t="s">
        <v>219</v>
      </c>
      <c r="O224" s="75" t="s">
        <v>219</v>
      </c>
      <c r="P224" s="75" t="s">
        <v>171</v>
      </c>
      <c r="Q224" s="75" t="s">
        <v>158</v>
      </c>
      <c r="R224" s="75" t="s">
        <v>1199</v>
      </c>
      <c r="S224" s="75" t="s">
        <v>74</v>
      </c>
      <c r="T224" s="75" t="s">
        <v>92</v>
      </c>
      <c r="U224" s="75" t="s">
        <v>62</v>
      </c>
      <c r="V224" s="75" t="s">
        <v>1199</v>
      </c>
      <c r="W224" s="200">
        <v>44008</v>
      </c>
      <c r="X224" s="75" t="s">
        <v>843</v>
      </c>
      <c r="Y224" s="75" t="s">
        <v>1200</v>
      </c>
      <c r="Z224" s="75" t="s">
        <v>173</v>
      </c>
      <c r="AA224" s="75" t="s">
        <v>97</v>
      </c>
      <c r="AB224" s="200">
        <v>44837</v>
      </c>
      <c r="AC224" s="75" t="s">
        <v>429</v>
      </c>
      <c r="AD224" s="75" t="s">
        <v>71</v>
      </c>
      <c r="AE224" s="75" t="s">
        <v>71</v>
      </c>
      <c r="AF224" s="75" t="s">
        <v>71</v>
      </c>
      <c r="AG224" s="75" t="s">
        <v>99</v>
      </c>
      <c r="AH224" s="75" t="s">
        <v>99</v>
      </c>
      <c r="AI224" s="75" t="s">
        <v>99</v>
      </c>
      <c r="AJ224" s="75" t="s">
        <v>99</v>
      </c>
    </row>
    <row r="225" spans="1:36" ht="102" x14ac:dyDescent="0.25">
      <c r="A225" s="75" t="s">
        <v>1201</v>
      </c>
      <c r="B225" s="75" t="s">
        <v>60</v>
      </c>
      <c r="C225" s="75" t="s">
        <v>1178</v>
      </c>
      <c r="D225" s="75" t="s">
        <v>1196</v>
      </c>
      <c r="E225" s="75" t="s">
        <v>62</v>
      </c>
      <c r="F225" s="75" t="s">
        <v>1202</v>
      </c>
      <c r="G225" s="75" t="s">
        <v>1203</v>
      </c>
      <c r="H225" s="75" t="s">
        <v>65</v>
      </c>
      <c r="I225" s="75" t="s">
        <v>66</v>
      </c>
      <c r="J225" s="75" t="s">
        <v>67</v>
      </c>
      <c r="K225" s="75" t="s">
        <v>68</v>
      </c>
      <c r="L225" s="75" t="s">
        <v>69</v>
      </c>
      <c r="M225" s="75" t="s">
        <v>201</v>
      </c>
      <c r="N225" s="75" t="s">
        <v>1204</v>
      </c>
      <c r="O225" s="75" t="s">
        <v>1205</v>
      </c>
      <c r="P225" s="75" t="s">
        <v>171</v>
      </c>
      <c r="Q225" s="75" t="s">
        <v>90</v>
      </c>
      <c r="R225" s="75" t="s">
        <v>1199</v>
      </c>
      <c r="S225" s="75" t="s">
        <v>74</v>
      </c>
      <c r="T225" s="75" t="s">
        <v>75</v>
      </c>
      <c r="U225" s="75" t="s">
        <v>62</v>
      </c>
      <c r="V225" s="75" t="s">
        <v>1199</v>
      </c>
      <c r="W225" s="200">
        <v>43101</v>
      </c>
      <c r="X225" s="75" t="s">
        <v>1183</v>
      </c>
      <c r="Y225" s="75" t="s">
        <v>1206</v>
      </c>
      <c r="Z225" s="75" t="s">
        <v>173</v>
      </c>
      <c r="AA225" s="75" t="s">
        <v>163</v>
      </c>
      <c r="AB225" s="200">
        <v>44837</v>
      </c>
      <c r="AC225" s="75" t="s">
        <v>98</v>
      </c>
      <c r="AD225" s="75" t="s">
        <v>71</v>
      </c>
      <c r="AE225" s="75" t="s">
        <v>71</v>
      </c>
      <c r="AF225" s="75" t="s">
        <v>71</v>
      </c>
      <c r="AG225" s="75" t="s">
        <v>99</v>
      </c>
      <c r="AH225" s="75" t="s">
        <v>99</v>
      </c>
      <c r="AI225" s="75" t="s">
        <v>99</v>
      </c>
      <c r="AJ225" s="75" t="s">
        <v>99</v>
      </c>
    </row>
    <row r="226" spans="1:36" ht="76.5" x14ac:dyDescent="0.25">
      <c r="A226" s="75" t="s">
        <v>1207</v>
      </c>
      <c r="B226" s="75" t="s">
        <v>60</v>
      </c>
      <c r="C226" s="75" t="s">
        <v>1178</v>
      </c>
      <c r="D226" s="75" t="s">
        <v>1196</v>
      </c>
      <c r="E226" s="75" t="s">
        <v>62</v>
      </c>
      <c r="F226" s="75" t="s">
        <v>1208</v>
      </c>
      <c r="G226" s="75" t="s">
        <v>1209</v>
      </c>
      <c r="H226" s="75" t="s">
        <v>65</v>
      </c>
      <c r="I226" s="75" t="s">
        <v>66</v>
      </c>
      <c r="J226" s="75" t="s">
        <v>153</v>
      </c>
      <c r="K226" s="75" t="s">
        <v>68</v>
      </c>
      <c r="L226" s="75" t="s">
        <v>69</v>
      </c>
      <c r="M226" s="75" t="s">
        <v>201</v>
      </c>
      <c r="N226" s="75" t="s">
        <v>1210</v>
      </c>
      <c r="O226" s="75" t="s">
        <v>1211</v>
      </c>
      <c r="P226" s="75" t="s">
        <v>171</v>
      </c>
      <c r="Q226" s="75" t="s">
        <v>72</v>
      </c>
      <c r="R226" s="75" t="s">
        <v>1199</v>
      </c>
      <c r="S226" s="75" t="s">
        <v>524</v>
      </c>
      <c r="T226" s="75" t="s">
        <v>75</v>
      </c>
      <c r="U226" s="75" t="s">
        <v>178</v>
      </c>
      <c r="V226" s="75" t="s">
        <v>1199</v>
      </c>
      <c r="W226" s="75" t="s">
        <v>62</v>
      </c>
      <c r="X226" s="75" t="s">
        <v>62</v>
      </c>
      <c r="Y226" s="75" t="s">
        <v>62</v>
      </c>
      <c r="Z226" s="75" t="s">
        <v>62</v>
      </c>
      <c r="AA226" s="75" t="s">
        <v>62</v>
      </c>
      <c r="AB226" s="75" t="s">
        <v>62</v>
      </c>
      <c r="AC226" s="75" t="s">
        <v>62</v>
      </c>
      <c r="AD226" s="75" t="s">
        <v>71</v>
      </c>
      <c r="AE226" s="75" t="s">
        <v>71</v>
      </c>
      <c r="AF226" s="75" t="s">
        <v>71</v>
      </c>
      <c r="AG226" s="75" t="s">
        <v>76</v>
      </c>
      <c r="AH226" s="75" t="s">
        <v>77</v>
      </c>
      <c r="AI226" s="75" t="s">
        <v>77</v>
      </c>
      <c r="AJ226" s="75" t="s">
        <v>77</v>
      </c>
    </row>
    <row r="227" spans="1:36" ht="51" x14ac:dyDescent="0.25">
      <c r="A227" s="75" t="s">
        <v>1212</v>
      </c>
      <c r="B227" s="75" t="s">
        <v>609</v>
      </c>
      <c r="C227" s="75" t="s">
        <v>1213</v>
      </c>
      <c r="D227" s="75" t="s">
        <v>62</v>
      </c>
      <c r="E227" s="75" t="s">
        <v>62</v>
      </c>
      <c r="F227" s="75" t="s">
        <v>1214</v>
      </c>
      <c r="G227" s="75" t="s">
        <v>1215</v>
      </c>
      <c r="H227" s="75" t="s">
        <v>65</v>
      </c>
      <c r="I227" s="75" t="s">
        <v>1216</v>
      </c>
      <c r="J227" s="75" t="s">
        <v>87</v>
      </c>
      <c r="K227" s="75" t="s">
        <v>68</v>
      </c>
      <c r="L227" s="75" t="s">
        <v>69</v>
      </c>
      <c r="M227" s="75" t="s">
        <v>70</v>
      </c>
      <c r="N227" s="75" t="s">
        <v>70</v>
      </c>
      <c r="O227" s="75" t="s">
        <v>70</v>
      </c>
      <c r="P227" s="75" t="s">
        <v>171</v>
      </c>
      <c r="Q227" s="75" t="s">
        <v>158</v>
      </c>
      <c r="R227" s="75" t="s">
        <v>1193</v>
      </c>
      <c r="S227" s="75" t="s">
        <v>74</v>
      </c>
      <c r="T227" s="75" t="s">
        <v>75</v>
      </c>
      <c r="U227" s="75" t="s">
        <v>1217</v>
      </c>
      <c r="V227" s="75" t="s">
        <v>1193</v>
      </c>
      <c r="W227" s="200">
        <v>42644</v>
      </c>
      <c r="X227" s="75" t="s">
        <v>1218</v>
      </c>
      <c r="Y227" s="75" t="s">
        <v>1219</v>
      </c>
      <c r="Z227" s="75" t="s">
        <v>1220</v>
      </c>
      <c r="AA227" s="75" t="s">
        <v>97</v>
      </c>
      <c r="AB227" s="200">
        <v>44764</v>
      </c>
      <c r="AC227" s="75" t="s">
        <v>285</v>
      </c>
      <c r="AD227" s="75" t="s">
        <v>71</v>
      </c>
      <c r="AE227" s="75" t="s">
        <v>71</v>
      </c>
      <c r="AF227" s="75" t="s">
        <v>71</v>
      </c>
      <c r="AG227" s="75" t="s">
        <v>99</v>
      </c>
      <c r="AH227" s="75" t="s">
        <v>77</v>
      </c>
      <c r="AI227" s="75" t="s">
        <v>77</v>
      </c>
      <c r="AJ227" s="75" t="s">
        <v>77</v>
      </c>
    </row>
    <row r="228" spans="1:36" ht="51" x14ac:dyDescent="0.25">
      <c r="A228" s="75" t="s">
        <v>1221</v>
      </c>
      <c r="B228" s="75" t="s">
        <v>609</v>
      </c>
      <c r="C228" s="75" t="s">
        <v>1213</v>
      </c>
      <c r="D228" s="75" t="s">
        <v>62</v>
      </c>
      <c r="E228" s="75" t="s">
        <v>62</v>
      </c>
      <c r="F228" s="75" t="s">
        <v>1222</v>
      </c>
      <c r="G228" s="75" t="s">
        <v>1223</v>
      </c>
      <c r="H228" s="75" t="s">
        <v>65</v>
      </c>
      <c r="I228" s="75" t="s">
        <v>1216</v>
      </c>
      <c r="J228" s="75" t="s">
        <v>373</v>
      </c>
      <c r="K228" s="75" t="s">
        <v>357</v>
      </c>
      <c r="L228" s="75" t="s">
        <v>69</v>
      </c>
      <c r="M228" s="75" t="s">
        <v>70</v>
      </c>
      <c r="N228" s="75" t="s">
        <v>70</v>
      </c>
      <c r="O228" s="75" t="s">
        <v>70</v>
      </c>
      <c r="P228" s="75" t="s">
        <v>171</v>
      </c>
      <c r="Q228" s="75" t="s">
        <v>158</v>
      </c>
      <c r="R228" s="75" t="s">
        <v>1193</v>
      </c>
      <c r="S228" s="75" t="s">
        <v>74</v>
      </c>
      <c r="T228" s="75" t="s">
        <v>75</v>
      </c>
      <c r="U228" s="75" t="s">
        <v>62</v>
      </c>
      <c r="V228" s="75" t="s">
        <v>1193</v>
      </c>
      <c r="W228" s="200">
        <v>42644</v>
      </c>
      <c r="X228" s="75" t="s">
        <v>160</v>
      </c>
      <c r="Y228" s="75" t="s">
        <v>1219</v>
      </c>
      <c r="Z228" s="75" t="s">
        <v>1220</v>
      </c>
      <c r="AA228" s="75" t="s">
        <v>97</v>
      </c>
      <c r="AB228" s="200">
        <v>44764</v>
      </c>
      <c r="AC228" s="75" t="s">
        <v>285</v>
      </c>
      <c r="AD228" s="75" t="s">
        <v>71</v>
      </c>
      <c r="AE228" s="75" t="s">
        <v>71</v>
      </c>
      <c r="AF228" s="75" t="s">
        <v>71</v>
      </c>
      <c r="AG228" s="75" t="s">
        <v>99</v>
      </c>
      <c r="AH228" s="75" t="s">
        <v>77</v>
      </c>
      <c r="AI228" s="75" t="s">
        <v>77</v>
      </c>
      <c r="AJ228" s="75" t="s">
        <v>77</v>
      </c>
    </row>
    <row r="229" spans="1:36" ht="89.25" x14ac:dyDescent="0.25">
      <c r="A229" s="75" t="s">
        <v>1224</v>
      </c>
      <c r="B229" s="75" t="s">
        <v>609</v>
      </c>
      <c r="C229" s="75" t="s">
        <v>1213</v>
      </c>
      <c r="D229" s="75" t="s">
        <v>1225</v>
      </c>
      <c r="E229" s="75" t="s">
        <v>1226</v>
      </c>
      <c r="F229" s="75" t="s">
        <v>1227</v>
      </c>
      <c r="G229" s="75" t="s">
        <v>1228</v>
      </c>
      <c r="H229" s="75" t="s">
        <v>65</v>
      </c>
      <c r="I229" s="75" t="s">
        <v>66</v>
      </c>
      <c r="J229" s="75" t="s">
        <v>218</v>
      </c>
      <c r="K229" s="75" t="s">
        <v>408</v>
      </c>
      <c r="L229" s="75" t="s">
        <v>69</v>
      </c>
      <c r="M229" s="75" t="s">
        <v>1229</v>
      </c>
      <c r="N229" s="75" t="s">
        <v>1230</v>
      </c>
      <c r="O229" s="75" t="s">
        <v>1231</v>
      </c>
      <c r="P229" s="75" t="s">
        <v>71</v>
      </c>
      <c r="Q229" s="75" t="s">
        <v>158</v>
      </c>
      <c r="R229" s="75" t="s">
        <v>1193</v>
      </c>
      <c r="S229" s="75" t="s">
        <v>74</v>
      </c>
      <c r="T229" s="75" t="s">
        <v>108</v>
      </c>
      <c r="U229" s="75" t="s">
        <v>62</v>
      </c>
      <c r="V229" s="75" t="s">
        <v>1193</v>
      </c>
      <c r="W229" s="200">
        <v>44460</v>
      </c>
      <c r="X229" s="75" t="s">
        <v>1218</v>
      </c>
      <c r="Y229" s="75" t="s">
        <v>1219</v>
      </c>
      <c r="Z229" s="75" t="s">
        <v>1220</v>
      </c>
      <c r="AA229" s="75" t="s">
        <v>97</v>
      </c>
      <c r="AB229" s="200">
        <v>44764</v>
      </c>
      <c r="AC229" s="75" t="s">
        <v>285</v>
      </c>
      <c r="AD229" s="75" t="s">
        <v>71</v>
      </c>
      <c r="AE229" s="75" t="s">
        <v>71</v>
      </c>
      <c r="AF229" s="75" t="s">
        <v>71</v>
      </c>
      <c r="AG229" s="75" t="s">
        <v>76</v>
      </c>
      <c r="AH229" s="75" t="s">
        <v>76</v>
      </c>
      <c r="AI229" s="75" t="s">
        <v>76</v>
      </c>
      <c r="AJ229" s="75" t="s">
        <v>76</v>
      </c>
    </row>
    <row r="230" spans="1:36" ht="51" x14ac:dyDescent="0.25">
      <c r="A230" s="75" t="s">
        <v>1232</v>
      </c>
      <c r="B230" s="75" t="s">
        <v>609</v>
      </c>
      <c r="C230" s="75" t="s">
        <v>1213</v>
      </c>
      <c r="D230" s="75" t="s">
        <v>1233</v>
      </c>
      <c r="E230" s="75" t="s">
        <v>1234</v>
      </c>
      <c r="F230" s="75" t="s">
        <v>1235</v>
      </c>
      <c r="G230" s="75" t="s">
        <v>1236</v>
      </c>
      <c r="H230" s="75" t="s">
        <v>65</v>
      </c>
      <c r="I230" s="75" t="s">
        <v>66</v>
      </c>
      <c r="J230" s="75" t="s">
        <v>87</v>
      </c>
      <c r="K230" s="75" t="s">
        <v>408</v>
      </c>
      <c r="L230" s="75" t="s">
        <v>69</v>
      </c>
      <c r="M230" s="75" t="s">
        <v>1237</v>
      </c>
      <c r="N230" s="75" t="s">
        <v>1238</v>
      </c>
      <c r="O230" s="75" t="s">
        <v>1239</v>
      </c>
      <c r="P230" s="75" t="s">
        <v>71</v>
      </c>
      <c r="Q230" s="75" t="s">
        <v>158</v>
      </c>
      <c r="R230" s="75" t="s">
        <v>1193</v>
      </c>
      <c r="S230" s="75" t="s">
        <v>74</v>
      </c>
      <c r="T230" s="75" t="s">
        <v>92</v>
      </c>
      <c r="U230" s="75" t="s">
        <v>62</v>
      </c>
      <c r="V230" s="75" t="s">
        <v>1193</v>
      </c>
      <c r="W230" s="200">
        <v>44461</v>
      </c>
      <c r="X230" s="75" t="s">
        <v>1218</v>
      </c>
      <c r="Y230" s="75" t="s">
        <v>1219</v>
      </c>
      <c r="Z230" s="75" t="s">
        <v>1220</v>
      </c>
      <c r="AA230" s="75" t="s">
        <v>97</v>
      </c>
      <c r="AB230" s="200">
        <v>44764</v>
      </c>
      <c r="AC230" s="75" t="s">
        <v>285</v>
      </c>
      <c r="AD230" s="75" t="s">
        <v>71</v>
      </c>
      <c r="AE230" s="75" t="s">
        <v>71</v>
      </c>
      <c r="AF230" s="75" t="s">
        <v>71</v>
      </c>
      <c r="AG230" s="75" t="s">
        <v>77</v>
      </c>
      <c r="AH230" s="75" t="s">
        <v>77</v>
      </c>
      <c r="AI230" s="75" t="s">
        <v>76</v>
      </c>
      <c r="AJ230" s="75" t="s">
        <v>77</v>
      </c>
    </row>
    <row r="231" spans="1:36" ht="51" x14ac:dyDescent="0.25">
      <c r="A231" s="75" t="s">
        <v>1240</v>
      </c>
      <c r="B231" s="75" t="s">
        <v>609</v>
      </c>
      <c r="C231" s="75" t="s">
        <v>1213</v>
      </c>
      <c r="D231" s="75" t="s">
        <v>1241</v>
      </c>
      <c r="E231" s="75" t="s">
        <v>1242</v>
      </c>
      <c r="F231" s="75" t="s">
        <v>1243</v>
      </c>
      <c r="G231" s="75" t="s">
        <v>1244</v>
      </c>
      <c r="H231" s="75" t="s">
        <v>65</v>
      </c>
      <c r="I231" s="75" t="s">
        <v>66</v>
      </c>
      <c r="J231" s="75" t="s">
        <v>87</v>
      </c>
      <c r="K231" s="75" t="s">
        <v>408</v>
      </c>
      <c r="L231" s="75" t="s">
        <v>69</v>
      </c>
      <c r="M231" s="75" t="s">
        <v>70</v>
      </c>
      <c r="N231" s="75" t="s">
        <v>70</v>
      </c>
      <c r="O231" s="75" t="s">
        <v>70</v>
      </c>
      <c r="P231" s="75" t="s">
        <v>71</v>
      </c>
      <c r="Q231" s="75" t="s">
        <v>158</v>
      </c>
      <c r="R231" s="75" t="s">
        <v>1193</v>
      </c>
      <c r="S231" s="75" t="s">
        <v>74</v>
      </c>
      <c r="T231" s="75" t="s">
        <v>92</v>
      </c>
      <c r="U231" s="75" t="s">
        <v>62</v>
      </c>
      <c r="V231" s="75" t="s">
        <v>1193</v>
      </c>
      <c r="W231" s="200">
        <v>44462</v>
      </c>
      <c r="X231" s="75" t="s">
        <v>1218</v>
      </c>
      <c r="Y231" s="75" t="s">
        <v>1219</v>
      </c>
      <c r="Z231" s="75" t="s">
        <v>1220</v>
      </c>
      <c r="AA231" s="75" t="s">
        <v>97</v>
      </c>
      <c r="AB231" s="200">
        <v>44764</v>
      </c>
      <c r="AC231" s="75" t="s">
        <v>285</v>
      </c>
      <c r="AD231" s="75" t="s">
        <v>71</v>
      </c>
      <c r="AE231" s="75" t="s">
        <v>71</v>
      </c>
      <c r="AF231" s="75" t="s">
        <v>71</v>
      </c>
      <c r="AG231" s="75" t="s">
        <v>76</v>
      </c>
      <c r="AH231" s="75" t="s">
        <v>76</v>
      </c>
      <c r="AI231" s="75" t="s">
        <v>76</v>
      </c>
      <c r="AJ231" s="75" t="s">
        <v>76</v>
      </c>
    </row>
    <row r="232" spans="1:36" ht="114.75" x14ac:dyDescent="0.25">
      <c r="A232" s="75" t="s">
        <v>1245</v>
      </c>
      <c r="B232" s="75" t="s">
        <v>609</v>
      </c>
      <c r="C232" s="75" t="s">
        <v>1213</v>
      </c>
      <c r="D232" s="75" t="s">
        <v>62</v>
      </c>
      <c r="E232" s="75" t="s">
        <v>1246</v>
      </c>
      <c r="F232" s="75" t="s">
        <v>1247</v>
      </c>
      <c r="G232" s="75" t="s">
        <v>1248</v>
      </c>
      <c r="H232" s="75" t="s">
        <v>65</v>
      </c>
      <c r="I232" s="75" t="s">
        <v>66</v>
      </c>
      <c r="J232" s="75" t="s">
        <v>87</v>
      </c>
      <c r="K232" s="75" t="s">
        <v>68</v>
      </c>
      <c r="L232" s="75" t="s">
        <v>69</v>
      </c>
      <c r="M232" s="75" t="s">
        <v>155</v>
      </c>
      <c r="N232" s="75" t="s">
        <v>1249</v>
      </c>
      <c r="O232" s="75" t="s">
        <v>1250</v>
      </c>
      <c r="P232" s="75" t="s">
        <v>71</v>
      </c>
      <c r="Q232" s="75" t="s">
        <v>72</v>
      </c>
      <c r="R232" s="75" t="s">
        <v>1193</v>
      </c>
      <c r="S232" s="75" t="s">
        <v>74</v>
      </c>
      <c r="T232" s="75" t="s">
        <v>75</v>
      </c>
      <c r="U232" s="75" t="s">
        <v>1251</v>
      </c>
      <c r="V232" s="75" t="s">
        <v>1193</v>
      </c>
      <c r="W232" s="75" t="s">
        <v>62</v>
      </c>
      <c r="X232" s="75" t="s">
        <v>62</v>
      </c>
      <c r="Y232" s="75" t="s">
        <v>62</v>
      </c>
      <c r="Z232" s="75" t="s">
        <v>62</v>
      </c>
      <c r="AA232" s="75" t="s">
        <v>62</v>
      </c>
      <c r="AB232" s="75" t="s">
        <v>62</v>
      </c>
      <c r="AC232" s="75" t="s">
        <v>62</v>
      </c>
      <c r="AD232" s="75" t="s">
        <v>71</v>
      </c>
      <c r="AE232" s="75" t="s">
        <v>71</v>
      </c>
      <c r="AF232" s="75" t="s">
        <v>71</v>
      </c>
      <c r="AG232" s="75" t="s">
        <v>76</v>
      </c>
      <c r="AH232" s="75" t="s">
        <v>76</v>
      </c>
      <c r="AI232" s="75" t="s">
        <v>76</v>
      </c>
      <c r="AJ232" s="75" t="s">
        <v>76</v>
      </c>
    </row>
    <row r="233" spans="1:36" ht="102.75" customHeight="1" x14ac:dyDescent="0.25">
      <c r="A233" s="75" t="s">
        <v>1252</v>
      </c>
      <c r="B233" s="75" t="s">
        <v>609</v>
      </c>
      <c r="C233" s="75" t="s">
        <v>1213</v>
      </c>
      <c r="D233" s="75" t="s">
        <v>62</v>
      </c>
      <c r="E233" s="75" t="s">
        <v>1253</v>
      </c>
      <c r="F233" s="75" t="s">
        <v>1254</v>
      </c>
      <c r="G233" s="75" t="s">
        <v>1255</v>
      </c>
      <c r="H233" s="75" t="s">
        <v>65</v>
      </c>
      <c r="I233" s="75" t="s">
        <v>66</v>
      </c>
      <c r="J233" s="75" t="s">
        <v>87</v>
      </c>
      <c r="K233" s="75" t="s">
        <v>68</v>
      </c>
      <c r="L233" s="75" t="s">
        <v>69</v>
      </c>
      <c r="M233" s="75" t="s">
        <v>70</v>
      </c>
      <c r="N233" s="75" t="s">
        <v>70</v>
      </c>
      <c r="O233" s="75" t="s">
        <v>70</v>
      </c>
      <c r="P233" s="75" t="s">
        <v>71</v>
      </c>
      <c r="Q233" s="75" t="s">
        <v>72</v>
      </c>
      <c r="R233" s="75" t="s">
        <v>1193</v>
      </c>
      <c r="S233" s="75" t="s">
        <v>74</v>
      </c>
      <c r="T233" s="75" t="s">
        <v>75</v>
      </c>
      <c r="U233" s="75" t="s">
        <v>1256</v>
      </c>
      <c r="V233" s="75" t="s">
        <v>1193</v>
      </c>
      <c r="W233" s="75" t="s">
        <v>62</v>
      </c>
      <c r="X233" s="75" t="s">
        <v>62</v>
      </c>
      <c r="Y233" s="75" t="s">
        <v>62</v>
      </c>
      <c r="Z233" s="75" t="s">
        <v>62</v>
      </c>
      <c r="AA233" s="75" t="s">
        <v>62</v>
      </c>
      <c r="AB233" s="75" t="s">
        <v>62</v>
      </c>
      <c r="AC233" s="75" t="s">
        <v>62</v>
      </c>
      <c r="AD233" s="75" t="s">
        <v>71</v>
      </c>
      <c r="AE233" s="75" t="s">
        <v>71</v>
      </c>
      <c r="AF233" s="75" t="s">
        <v>71</v>
      </c>
      <c r="AG233" s="75" t="s">
        <v>76</v>
      </c>
      <c r="AH233" s="75" t="s">
        <v>76</v>
      </c>
      <c r="AI233" s="75" t="s">
        <v>76</v>
      </c>
      <c r="AJ233" s="75" t="s">
        <v>76</v>
      </c>
    </row>
    <row r="234" spans="1:36" ht="89.25" x14ac:dyDescent="0.25">
      <c r="A234" s="75" t="s">
        <v>1257</v>
      </c>
      <c r="B234" s="75" t="s">
        <v>609</v>
      </c>
      <c r="C234" s="75" t="s">
        <v>1213</v>
      </c>
      <c r="D234" s="75" t="s">
        <v>62</v>
      </c>
      <c r="E234" s="75" t="s">
        <v>1258</v>
      </c>
      <c r="F234" s="75" t="s">
        <v>1259</v>
      </c>
      <c r="G234" s="75" t="s">
        <v>1260</v>
      </c>
      <c r="H234" s="75" t="s">
        <v>65</v>
      </c>
      <c r="I234" s="75" t="s">
        <v>66</v>
      </c>
      <c r="J234" s="75" t="s">
        <v>87</v>
      </c>
      <c r="K234" s="75" t="s">
        <v>68</v>
      </c>
      <c r="L234" s="75" t="s">
        <v>69</v>
      </c>
      <c r="M234" s="75" t="s">
        <v>155</v>
      </c>
      <c r="N234" s="75" t="s">
        <v>1261</v>
      </c>
      <c r="O234" s="75" t="s">
        <v>1250</v>
      </c>
      <c r="P234" s="75" t="s">
        <v>71</v>
      </c>
      <c r="Q234" s="75" t="s">
        <v>72</v>
      </c>
      <c r="R234" s="75" t="s">
        <v>1193</v>
      </c>
      <c r="S234" s="75" t="s">
        <v>74</v>
      </c>
      <c r="T234" s="75" t="s">
        <v>75</v>
      </c>
      <c r="U234" s="75" t="s">
        <v>1262</v>
      </c>
      <c r="V234" s="75" t="s">
        <v>1193</v>
      </c>
      <c r="W234" s="75" t="s">
        <v>62</v>
      </c>
      <c r="X234" s="75" t="s">
        <v>62</v>
      </c>
      <c r="Y234" s="75" t="s">
        <v>62</v>
      </c>
      <c r="Z234" s="75" t="s">
        <v>62</v>
      </c>
      <c r="AA234" s="75" t="s">
        <v>62</v>
      </c>
      <c r="AB234" s="75" t="s">
        <v>62</v>
      </c>
      <c r="AC234" s="75" t="s">
        <v>62</v>
      </c>
      <c r="AD234" s="75" t="s">
        <v>71</v>
      </c>
      <c r="AE234" s="75" t="s">
        <v>71</v>
      </c>
      <c r="AF234" s="75" t="s">
        <v>71</v>
      </c>
      <c r="AG234" s="75" t="s">
        <v>76</v>
      </c>
      <c r="AH234" s="75" t="s">
        <v>76</v>
      </c>
      <c r="AI234" s="75" t="s">
        <v>76</v>
      </c>
      <c r="AJ234" s="75" t="s">
        <v>76</v>
      </c>
    </row>
    <row r="235" spans="1:36" ht="89.25" x14ac:dyDescent="0.25">
      <c r="A235" s="75" t="s">
        <v>1263</v>
      </c>
      <c r="B235" s="75" t="s">
        <v>609</v>
      </c>
      <c r="C235" s="75" t="s">
        <v>1213</v>
      </c>
      <c r="D235" s="75" t="s">
        <v>62</v>
      </c>
      <c r="E235" s="75" t="s">
        <v>1264</v>
      </c>
      <c r="F235" s="75" t="s">
        <v>1265</v>
      </c>
      <c r="G235" s="75" t="s">
        <v>1266</v>
      </c>
      <c r="H235" s="75" t="s">
        <v>65</v>
      </c>
      <c r="I235" s="75" t="s">
        <v>66</v>
      </c>
      <c r="J235" s="75" t="s">
        <v>87</v>
      </c>
      <c r="K235" s="75" t="s">
        <v>68</v>
      </c>
      <c r="L235" s="75" t="s">
        <v>69</v>
      </c>
      <c r="M235" s="75" t="s">
        <v>155</v>
      </c>
      <c r="N235" s="75" t="s">
        <v>1249</v>
      </c>
      <c r="O235" s="75" t="s">
        <v>1250</v>
      </c>
      <c r="P235" s="75" t="s">
        <v>71</v>
      </c>
      <c r="Q235" s="75" t="s">
        <v>72</v>
      </c>
      <c r="R235" s="75" t="s">
        <v>1193</v>
      </c>
      <c r="S235" s="75" t="s">
        <v>74</v>
      </c>
      <c r="T235" s="75" t="s">
        <v>75</v>
      </c>
      <c r="U235" s="75" t="s">
        <v>1267</v>
      </c>
      <c r="V235" s="75" t="s">
        <v>1193</v>
      </c>
      <c r="W235" s="75" t="s">
        <v>62</v>
      </c>
      <c r="X235" s="75" t="s">
        <v>62</v>
      </c>
      <c r="Y235" s="75" t="s">
        <v>62</v>
      </c>
      <c r="Z235" s="75" t="s">
        <v>62</v>
      </c>
      <c r="AA235" s="75" t="s">
        <v>62</v>
      </c>
      <c r="AB235" s="75" t="s">
        <v>62</v>
      </c>
      <c r="AC235" s="75" t="s">
        <v>62</v>
      </c>
      <c r="AD235" s="75" t="s">
        <v>71</v>
      </c>
      <c r="AE235" s="75" t="s">
        <v>71</v>
      </c>
      <c r="AF235" s="75" t="s">
        <v>71</v>
      </c>
      <c r="AG235" s="75" t="s">
        <v>76</v>
      </c>
      <c r="AH235" s="75" t="s">
        <v>76</v>
      </c>
      <c r="AI235" s="75" t="s">
        <v>76</v>
      </c>
      <c r="AJ235" s="75" t="s">
        <v>76</v>
      </c>
    </row>
    <row r="236" spans="1:36" ht="89.25" x14ac:dyDescent="0.25">
      <c r="A236" s="75" t="s">
        <v>1268</v>
      </c>
      <c r="B236" s="75" t="s">
        <v>609</v>
      </c>
      <c r="C236" s="75" t="s">
        <v>1213</v>
      </c>
      <c r="D236" s="75" t="s">
        <v>62</v>
      </c>
      <c r="E236" s="75" t="s">
        <v>1258</v>
      </c>
      <c r="F236" s="75" t="s">
        <v>1269</v>
      </c>
      <c r="G236" s="75" t="s">
        <v>1270</v>
      </c>
      <c r="H236" s="75" t="s">
        <v>65</v>
      </c>
      <c r="I236" s="75" t="s">
        <v>66</v>
      </c>
      <c r="J236" s="75" t="s">
        <v>87</v>
      </c>
      <c r="K236" s="75" t="s">
        <v>68</v>
      </c>
      <c r="L236" s="75" t="s">
        <v>69</v>
      </c>
      <c r="M236" s="75" t="s">
        <v>155</v>
      </c>
      <c r="N236" s="75" t="s">
        <v>1271</v>
      </c>
      <c r="O236" s="75" t="s">
        <v>1250</v>
      </c>
      <c r="P236" s="75" t="s">
        <v>71</v>
      </c>
      <c r="Q236" s="75" t="s">
        <v>72</v>
      </c>
      <c r="R236" s="75" t="s">
        <v>1193</v>
      </c>
      <c r="S236" s="75" t="s">
        <v>74</v>
      </c>
      <c r="T236" s="75" t="s">
        <v>75</v>
      </c>
      <c r="U236" s="75" t="s">
        <v>1272</v>
      </c>
      <c r="V236" s="75" t="s">
        <v>1193</v>
      </c>
      <c r="W236" s="75" t="s">
        <v>62</v>
      </c>
      <c r="X236" s="75" t="s">
        <v>62</v>
      </c>
      <c r="Y236" s="75" t="s">
        <v>62</v>
      </c>
      <c r="Z236" s="75" t="s">
        <v>62</v>
      </c>
      <c r="AA236" s="75" t="s">
        <v>62</v>
      </c>
      <c r="AB236" s="75" t="s">
        <v>62</v>
      </c>
      <c r="AC236" s="75" t="s">
        <v>62</v>
      </c>
      <c r="AD236" s="75" t="s">
        <v>71</v>
      </c>
      <c r="AE236" s="75" t="s">
        <v>71</v>
      </c>
      <c r="AF236" s="75" t="s">
        <v>71</v>
      </c>
      <c r="AG236" s="75" t="s">
        <v>76</v>
      </c>
      <c r="AH236" s="75" t="s">
        <v>76</v>
      </c>
      <c r="AI236" s="75" t="s">
        <v>76</v>
      </c>
      <c r="AJ236" s="75" t="s">
        <v>76</v>
      </c>
    </row>
    <row r="237" spans="1:36" ht="89.25" x14ac:dyDescent="0.25">
      <c r="A237" s="75" t="s">
        <v>1273</v>
      </c>
      <c r="B237" s="75" t="s">
        <v>609</v>
      </c>
      <c r="C237" s="75" t="s">
        <v>1213</v>
      </c>
      <c r="D237" s="75" t="s">
        <v>62</v>
      </c>
      <c r="E237" s="75" t="s">
        <v>1274</v>
      </c>
      <c r="F237" s="75" t="s">
        <v>1275</v>
      </c>
      <c r="G237" s="75" t="s">
        <v>1276</v>
      </c>
      <c r="H237" s="75" t="s">
        <v>65</v>
      </c>
      <c r="I237" s="75" t="s">
        <v>66</v>
      </c>
      <c r="J237" s="75" t="s">
        <v>87</v>
      </c>
      <c r="K237" s="75" t="s">
        <v>68</v>
      </c>
      <c r="L237" s="75" t="s">
        <v>69</v>
      </c>
      <c r="M237" s="75" t="s">
        <v>70</v>
      </c>
      <c r="N237" s="75" t="s">
        <v>70</v>
      </c>
      <c r="O237" s="75" t="s">
        <v>70</v>
      </c>
      <c r="P237" s="75" t="s">
        <v>71</v>
      </c>
      <c r="Q237" s="75" t="s">
        <v>72</v>
      </c>
      <c r="R237" s="75" t="s">
        <v>1193</v>
      </c>
      <c r="S237" s="75" t="s">
        <v>74</v>
      </c>
      <c r="T237" s="75" t="s">
        <v>75</v>
      </c>
      <c r="U237" s="75" t="s">
        <v>1277</v>
      </c>
      <c r="V237" s="75" t="s">
        <v>1193</v>
      </c>
      <c r="W237" s="75" t="s">
        <v>62</v>
      </c>
      <c r="X237" s="75" t="s">
        <v>62</v>
      </c>
      <c r="Y237" s="75" t="s">
        <v>62</v>
      </c>
      <c r="Z237" s="75" t="s">
        <v>62</v>
      </c>
      <c r="AA237" s="75" t="s">
        <v>62</v>
      </c>
      <c r="AB237" s="75" t="s">
        <v>62</v>
      </c>
      <c r="AC237" s="75" t="s">
        <v>62</v>
      </c>
      <c r="AD237" s="75" t="s">
        <v>71</v>
      </c>
      <c r="AE237" s="75" t="s">
        <v>71</v>
      </c>
      <c r="AF237" s="75" t="s">
        <v>71</v>
      </c>
      <c r="AG237" s="75" t="s">
        <v>76</v>
      </c>
      <c r="AH237" s="75" t="s">
        <v>76</v>
      </c>
      <c r="AI237" s="75" t="s">
        <v>76</v>
      </c>
      <c r="AJ237" s="75" t="s">
        <v>76</v>
      </c>
    </row>
    <row r="238" spans="1:36" ht="51" x14ac:dyDescent="0.25">
      <c r="A238" s="75" t="s">
        <v>1278</v>
      </c>
      <c r="B238" s="75" t="s">
        <v>609</v>
      </c>
      <c r="C238" s="75" t="s">
        <v>1213</v>
      </c>
      <c r="D238" s="75" t="s">
        <v>1279</v>
      </c>
      <c r="E238" s="75" t="s">
        <v>62</v>
      </c>
      <c r="F238" s="75" t="s">
        <v>1280</v>
      </c>
      <c r="G238" s="75" t="s">
        <v>1281</v>
      </c>
      <c r="H238" s="75" t="s">
        <v>65</v>
      </c>
      <c r="I238" s="75" t="s">
        <v>1216</v>
      </c>
      <c r="J238" s="75" t="s">
        <v>67</v>
      </c>
      <c r="K238" s="75" t="s">
        <v>373</v>
      </c>
      <c r="L238" s="75" t="s">
        <v>69</v>
      </c>
      <c r="M238" s="75" t="s">
        <v>70</v>
      </c>
      <c r="N238" s="75" t="s">
        <v>70</v>
      </c>
      <c r="O238" s="75" t="s">
        <v>70</v>
      </c>
      <c r="P238" s="75" t="s">
        <v>71</v>
      </c>
      <c r="Q238" s="75" t="s">
        <v>158</v>
      </c>
      <c r="R238" s="75" t="s">
        <v>1193</v>
      </c>
      <c r="S238" s="75" t="s">
        <v>74</v>
      </c>
      <c r="T238" s="75" t="s">
        <v>75</v>
      </c>
      <c r="U238" s="75" t="s">
        <v>62</v>
      </c>
      <c r="V238" s="75" t="s">
        <v>1193</v>
      </c>
      <c r="W238" s="200">
        <v>44531</v>
      </c>
      <c r="X238" s="75" t="s">
        <v>1218</v>
      </c>
      <c r="Y238" s="75" t="s">
        <v>1219</v>
      </c>
      <c r="Z238" s="75" t="s">
        <v>1220</v>
      </c>
      <c r="AA238" s="75" t="s">
        <v>97</v>
      </c>
      <c r="AB238" s="200">
        <v>44764</v>
      </c>
      <c r="AC238" s="75" t="s">
        <v>285</v>
      </c>
      <c r="AD238" s="75" t="s">
        <v>71</v>
      </c>
      <c r="AE238" s="75" t="s">
        <v>71</v>
      </c>
      <c r="AF238" s="75" t="s">
        <v>71</v>
      </c>
      <c r="AG238" s="75" t="s">
        <v>99</v>
      </c>
      <c r="AH238" s="75" t="s">
        <v>99</v>
      </c>
      <c r="AI238" s="75" t="s">
        <v>99</v>
      </c>
      <c r="AJ238" s="75" t="s">
        <v>99</v>
      </c>
    </row>
    <row r="239" spans="1:36" ht="63.75" x14ac:dyDescent="0.25">
      <c r="A239" s="75" t="s">
        <v>1282</v>
      </c>
      <c r="B239" s="75" t="s">
        <v>609</v>
      </c>
      <c r="C239" s="75" t="s">
        <v>1213</v>
      </c>
      <c r="D239" s="75" t="s">
        <v>62</v>
      </c>
      <c r="E239" s="75" t="s">
        <v>62</v>
      </c>
      <c r="F239" s="75" t="s">
        <v>1283</v>
      </c>
      <c r="G239" s="75" t="s">
        <v>1284</v>
      </c>
      <c r="H239" s="75" t="s">
        <v>65</v>
      </c>
      <c r="I239" s="75" t="s">
        <v>372</v>
      </c>
      <c r="J239" s="75" t="s">
        <v>153</v>
      </c>
      <c r="K239" s="75" t="s">
        <v>233</v>
      </c>
      <c r="L239" s="75" t="s">
        <v>69</v>
      </c>
      <c r="M239" s="75" t="s">
        <v>1229</v>
      </c>
      <c r="N239" s="75" t="s">
        <v>1230</v>
      </c>
      <c r="O239" s="75" t="s">
        <v>1231</v>
      </c>
      <c r="P239" s="75" t="s">
        <v>171</v>
      </c>
      <c r="Q239" s="75" t="s">
        <v>158</v>
      </c>
      <c r="R239" s="75" t="s">
        <v>1193</v>
      </c>
      <c r="S239" s="75" t="s">
        <v>74</v>
      </c>
      <c r="T239" s="75" t="s">
        <v>75</v>
      </c>
      <c r="U239" s="75" t="s">
        <v>62</v>
      </c>
      <c r="V239" s="75" t="s">
        <v>1193</v>
      </c>
      <c r="W239" s="200">
        <v>42644</v>
      </c>
      <c r="X239" s="75" t="s">
        <v>1218</v>
      </c>
      <c r="Y239" s="75" t="s">
        <v>1219</v>
      </c>
      <c r="Z239" s="75" t="s">
        <v>1220</v>
      </c>
      <c r="AA239" s="75" t="s">
        <v>97</v>
      </c>
      <c r="AB239" s="200">
        <v>44764</v>
      </c>
      <c r="AC239" s="75" t="s">
        <v>285</v>
      </c>
      <c r="AD239" s="75" t="s">
        <v>71</v>
      </c>
      <c r="AE239" s="75" t="s">
        <v>71</v>
      </c>
      <c r="AF239" s="75" t="s">
        <v>71</v>
      </c>
      <c r="AG239" s="75" t="s">
        <v>99</v>
      </c>
      <c r="AH239" s="75" t="s">
        <v>99</v>
      </c>
      <c r="AI239" s="75" t="s">
        <v>99</v>
      </c>
      <c r="AJ239" s="75" t="s">
        <v>99</v>
      </c>
    </row>
    <row r="240" spans="1:36" ht="63.75" x14ac:dyDescent="0.25">
      <c r="A240" s="75" t="s">
        <v>1285</v>
      </c>
      <c r="B240" s="75" t="s">
        <v>609</v>
      </c>
      <c r="C240" s="75" t="s">
        <v>1213</v>
      </c>
      <c r="D240" s="75" t="s">
        <v>62</v>
      </c>
      <c r="E240" s="75" t="s">
        <v>62</v>
      </c>
      <c r="F240" s="75" t="s">
        <v>1286</v>
      </c>
      <c r="G240" s="75" t="s">
        <v>1287</v>
      </c>
      <c r="H240" s="75" t="s">
        <v>65</v>
      </c>
      <c r="I240" s="75" t="s">
        <v>1216</v>
      </c>
      <c r="J240" s="75" t="s">
        <v>989</v>
      </c>
      <c r="K240" s="75" t="s">
        <v>373</v>
      </c>
      <c r="L240" s="75" t="s">
        <v>69</v>
      </c>
      <c r="M240" s="75" t="s">
        <v>1229</v>
      </c>
      <c r="N240" s="75" t="s">
        <v>1230</v>
      </c>
      <c r="O240" s="75" t="s">
        <v>1231</v>
      </c>
      <c r="P240" s="75" t="s">
        <v>171</v>
      </c>
      <c r="Q240" s="75" t="s">
        <v>158</v>
      </c>
      <c r="R240" s="75" t="s">
        <v>1193</v>
      </c>
      <c r="S240" s="75" t="s">
        <v>74</v>
      </c>
      <c r="T240" s="75" t="s">
        <v>75</v>
      </c>
      <c r="U240" s="75" t="s">
        <v>62</v>
      </c>
      <c r="V240" s="75" t="s">
        <v>1193</v>
      </c>
      <c r="W240" s="200">
        <v>43123</v>
      </c>
      <c r="X240" s="75" t="s">
        <v>1218</v>
      </c>
      <c r="Y240" s="75" t="s">
        <v>1219</v>
      </c>
      <c r="Z240" s="75" t="s">
        <v>1220</v>
      </c>
      <c r="AA240" s="75" t="s">
        <v>97</v>
      </c>
      <c r="AB240" s="200">
        <v>44764</v>
      </c>
      <c r="AC240" s="75" t="s">
        <v>285</v>
      </c>
      <c r="AD240" s="75" t="s">
        <v>71</v>
      </c>
      <c r="AE240" s="75" t="s">
        <v>71</v>
      </c>
      <c r="AF240" s="75" t="s">
        <v>71</v>
      </c>
      <c r="AG240" s="75" t="s">
        <v>99</v>
      </c>
      <c r="AH240" s="75" t="s">
        <v>99</v>
      </c>
      <c r="AI240" s="75" t="s">
        <v>99</v>
      </c>
      <c r="AJ240" s="75" t="s">
        <v>99</v>
      </c>
    </row>
    <row r="241" spans="1:36" ht="51" x14ac:dyDescent="0.25">
      <c r="A241" s="75" t="s">
        <v>1288</v>
      </c>
      <c r="B241" s="75" t="s">
        <v>609</v>
      </c>
      <c r="C241" s="75" t="s">
        <v>1213</v>
      </c>
      <c r="D241" s="75" t="s">
        <v>62</v>
      </c>
      <c r="E241" s="75" t="s">
        <v>62</v>
      </c>
      <c r="F241" s="75" t="s">
        <v>1289</v>
      </c>
      <c r="G241" s="75" t="s">
        <v>1290</v>
      </c>
      <c r="H241" s="75" t="s">
        <v>65</v>
      </c>
      <c r="I241" s="75" t="s">
        <v>66</v>
      </c>
      <c r="J241" s="75" t="s">
        <v>989</v>
      </c>
      <c r="K241" s="75" t="s">
        <v>233</v>
      </c>
      <c r="L241" s="75" t="s">
        <v>69</v>
      </c>
      <c r="M241" s="75" t="s">
        <v>70</v>
      </c>
      <c r="N241" s="75" t="s">
        <v>70</v>
      </c>
      <c r="O241" s="75" t="s">
        <v>70</v>
      </c>
      <c r="P241" s="75" t="s">
        <v>171</v>
      </c>
      <c r="Q241" s="75" t="s">
        <v>158</v>
      </c>
      <c r="R241" s="75" t="s">
        <v>1193</v>
      </c>
      <c r="S241" s="75" t="s">
        <v>74</v>
      </c>
      <c r="T241" s="75" t="s">
        <v>75</v>
      </c>
      <c r="U241" s="75" t="s">
        <v>62</v>
      </c>
      <c r="V241" s="75" t="s">
        <v>1193</v>
      </c>
      <c r="W241" s="200">
        <v>42644</v>
      </c>
      <c r="X241" s="75" t="s">
        <v>1218</v>
      </c>
      <c r="Y241" s="75" t="s">
        <v>1219</v>
      </c>
      <c r="Z241" s="75" t="s">
        <v>1220</v>
      </c>
      <c r="AA241" s="75" t="s">
        <v>97</v>
      </c>
      <c r="AB241" s="200">
        <v>44764</v>
      </c>
      <c r="AC241" s="75" t="s">
        <v>285</v>
      </c>
      <c r="AD241" s="75" t="s">
        <v>71</v>
      </c>
      <c r="AE241" s="75" t="s">
        <v>71</v>
      </c>
      <c r="AF241" s="75" t="s">
        <v>71</v>
      </c>
      <c r="AG241" s="75" t="s">
        <v>99</v>
      </c>
      <c r="AH241" s="75" t="s">
        <v>99</v>
      </c>
      <c r="AI241" s="75" t="s">
        <v>99</v>
      </c>
      <c r="AJ241" s="75" t="s">
        <v>99</v>
      </c>
    </row>
    <row r="242" spans="1:36" ht="25.5" x14ac:dyDescent="0.25">
      <c r="A242" s="75" t="s">
        <v>1291</v>
      </c>
      <c r="B242" s="75" t="s">
        <v>609</v>
      </c>
      <c r="C242" s="75" t="s">
        <v>1213</v>
      </c>
      <c r="D242" s="75" t="s">
        <v>62</v>
      </c>
      <c r="E242" s="75" t="s">
        <v>62</v>
      </c>
      <c r="F242" s="75" t="s">
        <v>1292</v>
      </c>
      <c r="G242" s="75" t="s">
        <v>1293</v>
      </c>
      <c r="H242" s="75" t="s">
        <v>65</v>
      </c>
      <c r="I242" s="75" t="s">
        <v>66</v>
      </c>
      <c r="J242" s="75" t="s">
        <v>87</v>
      </c>
      <c r="K242" s="75" t="s">
        <v>88</v>
      </c>
      <c r="L242" s="75" t="s">
        <v>69</v>
      </c>
      <c r="M242" s="75" t="s">
        <v>70</v>
      </c>
      <c r="N242" s="75" t="s">
        <v>70</v>
      </c>
      <c r="O242" s="75" t="s">
        <v>70</v>
      </c>
      <c r="P242" s="75" t="s">
        <v>71</v>
      </c>
      <c r="Q242" s="75" t="s">
        <v>72</v>
      </c>
      <c r="R242" s="75" t="s">
        <v>1193</v>
      </c>
      <c r="S242" s="75" t="s">
        <v>74</v>
      </c>
      <c r="T242" s="75" t="s">
        <v>92</v>
      </c>
      <c r="U242" s="75" t="s">
        <v>62</v>
      </c>
      <c r="V242" s="75" t="s">
        <v>1193</v>
      </c>
      <c r="W242" s="75" t="s">
        <v>62</v>
      </c>
      <c r="X242" s="75" t="s">
        <v>62</v>
      </c>
      <c r="Y242" s="75" t="s">
        <v>62</v>
      </c>
      <c r="Z242" s="75" t="s">
        <v>62</v>
      </c>
      <c r="AA242" s="75" t="s">
        <v>62</v>
      </c>
      <c r="AB242" s="75" t="s">
        <v>62</v>
      </c>
      <c r="AC242" s="75" t="s">
        <v>62</v>
      </c>
      <c r="AD242" s="75" t="s">
        <v>71</v>
      </c>
      <c r="AE242" s="75" t="s">
        <v>71</v>
      </c>
      <c r="AF242" s="75" t="s">
        <v>71</v>
      </c>
      <c r="AG242" s="75" t="s">
        <v>76</v>
      </c>
      <c r="AH242" s="75" t="s">
        <v>76</v>
      </c>
      <c r="AI242" s="75" t="s">
        <v>77</v>
      </c>
      <c r="AJ242" s="75" t="s">
        <v>77</v>
      </c>
    </row>
    <row r="243" spans="1:36" ht="38.25" x14ac:dyDescent="0.25">
      <c r="A243" s="75" t="s">
        <v>1294</v>
      </c>
      <c r="B243" s="75" t="s">
        <v>609</v>
      </c>
      <c r="C243" s="75" t="s">
        <v>1213</v>
      </c>
      <c r="D243" s="75" t="s">
        <v>1279</v>
      </c>
      <c r="E243" s="75" t="s">
        <v>62</v>
      </c>
      <c r="F243" s="75" t="s">
        <v>1295</v>
      </c>
      <c r="G243" s="75" t="s">
        <v>1296</v>
      </c>
      <c r="H243" s="75" t="s">
        <v>65</v>
      </c>
      <c r="I243" s="75" t="s">
        <v>66</v>
      </c>
      <c r="J243" s="75" t="s">
        <v>87</v>
      </c>
      <c r="K243" s="75" t="s">
        <v>88</v>
      </c>
      <c r="L243" s="75" t="s">
        <v>69</v>
      </c>
      <c r="M243" s="75" t="s">
        <v>70</v>
      </c>
      <c r="N243" s="75" t="s">
        <v>70</v>
      </c>
      <c r="O243" s="75" t="s">
        <v>70</v>
      </c>
      <c r="P243" s="75" t="s">
        <v>71</v>
      </c>
      <c r="Q243" s="75" t="s">
        <v>72</v>
      </c>
      <c r="R243" s="75" t="s">
        <v>1193</v>
      </c>
      <c r="S243" s="75" t="s">
        <v>74</v>
      </c>
      <c r="T243" s="75" t="s">
        <v>92</v>
      </c>
      <c r="U243" s="75" t="s">
        <v>1297</v>
      </c>
      <c r="V243" s="75" t="s">
        <v>1193</v>
      </c>
      <c r="W243" s="75" t="s">
        <v>62</v>
      </c>
      <c r="X243" s="75" t="s">
        <v>62</v>
      </c>
      <c r="Y243" s="75" t="s">
        <v>62</v>
      </c>
      <c r="Z243" s="75" t="s">
        <v>62</v>
      </c>
      <c r="AA243" s="75" t="s">
        <v>62</v>
      </c>
      <c r="AB243" s="75" t="s">
        <v>62</v>
      </c>
      <c r="AC243" s="75" t="s">
        <v>62</v>
      </c>
      <c r="AD243" s="75" t="s">
        <v>71</v>
      </c>
      <c r="AE243" s="75" t="s">
        <v>71</v>
      </c>
      <c r="AF243" s="75" t="s">
        <v>71</v>
      </c>
      <c r="AG243" s="75" t="s">
        <v>77</v>
      </c>
      <c r="AH243" s="75" t="s">
        <v>99</v>
      </c>
      <c r="AI243" s="75" t="s">
        <v>77</v>
      </c>
      <c r="AJ243" s="75" t="s">
        <v>77</v>
      </c>
    </row>
    <row r="244" spans="1:36" ht="38.25" x14ac:dyDescent="0.25">
      <c r="A244" s="75" t="s">
        <v>1298</v>
      </c>
      <c r="B244" s="75" t="s">
        <v>609</v>
      </c>
      <c r="C244" s="75" t="s">
        <v>1213</v>
      </c>
      <c r="D244" s="75" t="s">
        <v>1299</v>
      </c>
      <c r="E244" s="75" t="s">
        <v>62</v>
      </c>
      <c r="F244" s="75" t="s">
        <v>1300</v>
      </c>
      <c r="G244" s="75" t="s">
        <v>1301</v>
      </c>
      <c r="H244" s="75" t="s">
        <v>65</v>
      </c>
      <c r="I244" s="75" t="s">
        <v>66</v>
      </c>
      <c r="J244" s="75" t="s">
        <v>87</v>
      </c>
      <c r="K244" s="75" t="s">
        <v>88</v>
      </c>
      <c r="L244" s="75" t="s">
        <v>69</v>
      </c>
      <c r="M244" s="75" t="s">
        <v>70</v>
      </c>
      <c r="N244" s="75" t="s">
        <v>70</v>
      </c>
      <c r="O244" s="75" t="s">
        <v>70</v>
      </c>
      <c r="P244" s="75" t="s">
        <v>71</v>
      </c>
      <c r="Q244" s="75" t="s">
        <v>72</v>
      </c>
      <c r="R244" s="75" t="s">
        <v>1193</v>
      </c>
      <c r="S244" s="75" t="s">
        <v>74</v>
      </c>
      <c r="T244" s="75" t="s">
        <v>92</v>
      </c>
      <c r="U244" s="75" t="s">
        <v>62</v>
      </c>
      <c r="V244" s="75" t="s">
        <v>1193</v>
      </c>
      <c r="W244" s="75" t="s">
        <v>62</v>
      </c>
      <c r="X244" s="75" t="s">
        <v>62</v>
      </c>
      <c r="Y244" s="75" t="s">
        <v>62</v>
      </c>
      <c r="Z244" s="75" t="s">
        <v>62</v>
      </c>
      <c r="AA244" s="75" t="s">
        <v>62</v>
      </c>
      <c r="AB244" s="75" t="s">
        <v>62</v>
      </c>
      <c r="AC244" s="75" t="s">
        <v>62</v>
      </c>
      <c r="AD244" s="75" t="s">
        <v>71</v>
      </c>
      <c r="AE244" s="75" t="s">
        <v>71</v>
      </c>
      <c r="AF244" s="75" t="s">
        <v>71</v>
      </c>
      <c r="AG244" s="75" t="s">
        <v>76</v>
      </c>
      <c r="AH244" s="75" t="s">
        <v>76</v>
      </c>
      <c r="AI244" s="75" t="s">
        <v>76</v>
      </c>
      <c r="AJ244" s="75" t="s">
        <v>76</v>
      </c>
    </row>
    <row r="245" spans="1:36" ht="38.25" x14ac:dyDescent="0.25">
      <c r="A245" s="75" t="s">
        <v>1302</v>
      </c>
      <c r="B245" s="75" t="s">
        <v>609</v>
      </c>
      <c r="C245" s="75" t="s">
        <v>1213</v>
      </c>
      <c r="D245" s="75" t="s">
        <v>1303</v>
      </c>
      <c r="E245" s="75" t="s">
        <v>62</v>
      </c>
      <c r="F245" s="75" t="s">
        <v>1304</v>
      </c>
      <c r="G245" s="75" t="s">
        <v>1305</v>
      </c>
      <c r="H245" s="75" t="s">
        <v>65</v>
      </c>
      <c r="I245" s="75" t="s">
        <v>66</v>
      </c>
      <c r="J245" s="75" t="s">
        <v>87</v>
      </c>
      <c r="K245" s="75" t="s">
        <v>88</v>
      </c>
      <c r="L245" s="75" t="s">
        <v>69</v>
      </c>
      <c r="M245" s="75" t="s">
        <v>70</v>
      </c>
      <c r="N245" s="75" t="s">
        <v>70</v>
      </c>
      <c r="O245" s="75" t="s">
        <v>70</v>
      </c>
      <c r="P245" s="75" t="s">
        <v>71</v>
      </c>
      <c r="Q245" s="75" t="s">
        <v>72</v>
      </c>
      <c r="R245" s="75" t="s">
        <v>1193</v>
      </c>
      <c r="S245" s="75" t="s">
        <v>74</v>
      </c>
      <c r="T245" s="75" t="s">
        <v>92</v>
      </c>
      <c r="U245" s="75" t="s">
        <v>1217</v>
      </c>
      <c r="V245" s="75" t="s">
        <v>1193</v>
      </c>
      <c r="W245" s="75" t="s">
        <v>62</v>
      </c>
      <c r="X245" s="75" t="s">
        <v>62</v>
      </c>
      <c r="Y245" s="75" t="s">
        <v>62</v>
      </c>
      <c r="Z245" s="75" t="s">
        <v>62</v>
      </c>
      <c r="AA245" s="75" t="s">
        <v>62</v>
      </c>
      <c r="AB245" s="75" t="s">
        <v>62</v>
      </c>
      <c r="AC245" s="75" t="s">
        <v>62</v>
      </c>
      <c r="AD245" s="75" t="s">
        <v>71</v>
      </c>
      <c r="AE245" s="75" t="s">
        <v>71</v>
      </c>
      <c r="AF245" s="75" t="s">
        <v>71</v>
      </c>
      <c r="AG245" s="75" t="s">
        <v>77</v>
      </c>
      <c r="AH245" s="75" t="s">
        <v>99</v>
      </c>
      <c r="AI245" s="75" t="s">
        <v>77</v>
      </c>
      <c r="AJ245" s="75" t="s">
        <v>77</v>
      </c>
    </row>
    <row r="246" spans="1:36" ht="63.75" x14ac:dyDescent="0.25">
      <c r="A246" s="75" t="s">
        <v>1306</v>
      </c>
      <c r="B246" s="75" t="s">
        <v>609</v>
      </c>
      <c r="C246" s="75" t="s">
        <v>1213</v>
      </c>
      <c r="D246" s="75" t="s">
        <v>1307</v>
      </c>
      <c r="E246" s="75" t="s">
        <v>1308</v>
      </c>
      <c r="F246" s="75" t="s">
        <v>1309</v>
      </c>
      <c r="G246" s="75" t="s">
        <v>1310</v>
      </c>
      <c r="H246" s="75" t="s">
        <v>65</v>
      </c>
      <c r="I246" s="75" t="s">
        <v>372</v>
      </c>
      <c r="J246" s="75" t="s">
        <v>989</v>
      </c>
      <c r="K246" s="75" t="s">
        <v>373</v>
      </c>
      <c r="L246" s="75" t="s">
        <v>69</v>
      </c>
      <c r="M246" s="75" t="s">
        <v>1229</v>
      </c>
      <c r="N246" s="75" t="s">
        <v>1230</v>
      </c>
      <c r="O246" s="75" t="s">
        <v>1231</v>
      </c>
      <c r="P246" s="75" t="s">
        <v>171</v>
      </c>
      <c r="Q246" s="75" t="s">
        <v>158</v>
      </c>
      <c r="R246" s="75" t="s">
        <v>1193</v>
      </c>
      <c r="S246" s="75" t="s">
        <v>74</v>
      </c>
      <c r="T246" s="75" t="s">
        <v>75</v>
      </c>
      <c r="U246" s="75" t="s">
        <v>62</v>
      </c>
      <c r="V246" s="75" t="s">
        <v>1193</v>
      </c>
      <c r="W246" s="200">
        <v>42644</v>
      </c>
      <c r="X246" s="75" t="s">
        <v>1218</v>
      </c>
      <c r="Y246" s="75" t="s">
        <v>1219</v>
      </c>
      <c r="Z246" s="75" t="s">
        <v>1220</v>
      </c>
      <c r="AA246" s="75" t="s">
        <v>97</v>
      </c>
      <c r="AB246" s="200">
        <v>44764</v>
      </c>
      <c r="AC246" s="75" t="s">
        <v>285</v>
      </c>
      <c r="AD246" s="75" t="s">
        <v>71</v>
      </c>
      <c r="AE246" s="75" t="s">
        <v>71</v>
      </c>
      <c r="AF246" s="75" t="s">
        <v>71</v>
      </c>
      <c r="AG246" s="75" t="s">
        <v>99</v>
      </c>
      <c r="AH246" s="75" t="s">
        <v>77</v>
      </c>
      <c r="AI246" s="75" t="s">
        <v>99</v>
      </c>
      <c r="AJ246" s="75" t="s">
        <v>99</v>
      </c>
    </row>
    <row r="247" spans="1:36" ht="63.75" x14ac:dyDescent="0.25">
      <c r="A247" s="75" t="s">
        <v>1311</v>
      </c>
      <c r="B247" s="75" t="s">
        <v>609</v>
      </c>
      <c r="C247" s="75" t="s">
        <v>1213</v>
      </c>
      <c r="D247" s="75" t="s">
        <v>1279</v>
      </c>
      <c r="E247" s="75" t="s">
        <v>62</v>
      </c>
      <c r="F247" s="75" t="s">
        <v>1312</v>
      </c>
      <c r="G247" s="75" t="s">
        <v>1313</v>
      </c>
      <c r="H247" s="75" t="s">
        <v>65</v>
      </c>
      <c r="I247" s="75" t="s">
        <v>66</v>
      </c>
      <c r="J247" s="75" t="s">
        <v>218</v>
      </c>
      <c r="K247" s="75" t="s">
        <v>68</v>
      </c>
      <c r="L247" s="75" t="s">
        <v>69</v>
      </c>
      <c r="M247" s="75" t="s">
        <v>1229</v>
      </c>
      <c r="N247" s="75" t="s">
        <v>1230</v>
      </c>
      <c r="O247" s="75" t="s">
        <v>1231</v>
      </c>
      <c r="P247" s="75" t="s">
        <v>71</v>
      </c>
      <c r="Q247" s="75" t="s">
        <v>72</v>
      </c>
      <c r="R247" s="75" t="s">
        <v>1193</v>
      </c>
      <c r="S247" s="75" t="s">
        <v>74</v>
      </c>
      <c r="T247" s="75" t="s">
        <v>92</v>
      </c>
      <c r="U247" s="75" t="s">
        <v>62</v>
      </c>
      <c r="V247" s="75" t="s">
        <v>1193</v>
      </c>
      <c r="W247" s="75" t="s">
        <v>62</v>
      </c>
      <c r="X247" s="75" t="s">
        <v>62</v>
      </c>
      <c r="Y247" s="75" t="s">
        <v>62</v>
      </c>
      <c r="Z247" s="75" t="s">
        <v>62</v>
      </c>
      <c r="AA247" s="75" t="s">
        <v>62</v>
      </c>
      <c r="AB247" s="75" t="s">
        <v>62</v>
      </c>
      <c r="AC247" s="75" t="s">
        <v>62</v>
      </c>
      <c r="AD247" s="75" t="s">
        <v>71</v>
      </c>
      <c r="AE247" s="75" t="s">
        <v>71</v>
      </c>
      <c r="AF247" s="75" t="s">
        <v>71</v>
      </c>
      <c r="AG247" s="75" t="s">
        <v>76</v>
      </c>
      <c r="AH247" s="75" t="s">
        <v>76</v>
      </c>
      <c r="AI247" s="75" t="s">
        <v>76</v>
      </c>
      <c r="AJ247" s="75" t="s">
        <v>76</v>
      </c>
    </row>
    <row r="248" spans="1:36" ht="63.75" x14ac:dyDescent="0.25">
      <c r="A248" s="75" t="s">
        <v>1314</v>
      </c>
      <c r="B248" s="75" t="s">
        <v>609</v>
      </c>
      <c r="C248" s="75" t="s">
        <v>1213</v>
      </c>
      <c r="D248" s="75" t="s">
        <v>1279</v>
      </c>
      <c r="E248" s="75" t="s">
        <v>62</v>
      </c>
      <c r="F248" s="75" t="s">
        <v>1315</v>
      </c>
      <c r="G248" s="75" t="s">
        <v>1316</v>
      </c>
      <c r="H248" s="75" t="s">
        <v>65</v>
      </c>
      <c r="I248" s="75" t="s">
        <v>372</v>
      </c>
      <c r="J248" s="75" t="s">
        <v>989</v>
      </c>
      <c r="K248" s="75" t="s">
        <v>373</v>
      </c>
      <c r="L248" s="75" t="s">
        <v>69</v>
      </c>
      <c r="M248" s="75" t="s">
        <v>1229</v>
      </c>
      <c r="N248" s="75" t="s">
        <v>1230</v>
      </c>
      <c r="O248" s="75" t="s">
        <v>1231</v>
      </c>
      <c r="P248" s="75" t="s">
        <v>171</v>
      </c>
      <c r="Q248" s="75" t="s">
        <v>158</v>
      </c>
      <c r="R248" s="75" t="s">
        <v>1193</v>
      </c>
      <c r="S248" s="75" t="s">
        <v>74</v>
      </c>
      <c r="T248" s="75" t="s">
        <v>75</v>
      </c>
      <c r="U248" s="75" t="s">
        <v>62</v>
      </c>
      <c r="V248" s="75" t="s">
        <v>1193</v>
      </c>
      <c r="W248" s="200">
        <v>43466</v>
      </c>
      <c r="X248" s="75" t="s">
        <v>1218</v>
      </c>
      <c r="Y248" s="75" t="s">
        <v>1219</v>
      </c>
      <c r="Z248" s="75" t="s">
        <v>1219</v>
      </c>
      <c r="AA248" s="75" t="s">
        <v>97</v>
      </c>
      <c r="AB248" s="200">
        <v>44764</v>
      </c>
      <c r="AC248" s="75" t="s">
        <v>285</v>
      </c>
      <c r="AD248" s="75" t="s">
        <v>71</v>
      </c>
      <c r="AE248" s="75" t="s">
        <v>71</v>
      </c>
      <c r="AF248" s="75" t="s">
        <v>71</v>
      </c>
      <c r="AG248" s="75" t="s">
        <v>99</v>
      </c>
      <c r="AH248" s="75" t="s">
        <v>99</v>
      </c>
      <c r="AI248" s="75" t="s">
        <v>99</v>
      </c>
      <c r="AJ248" s="75" t="s">
        <v>99</v>
      </c>
    </row>
    <row r="249" spans="1:36" ht="63.75" x14ac:dyDescent="0.25">
      <c r="A249" s="75" t="s">
        <v>1317</v>
      </c>
      <c r="B249" s="75" t="s">
        <v>609</v>
      </c>
      <c r="C249" s="75" t="s">
        <v>1213</v>
      </c>
      <c r="D249" s="75" t="s">
        <v>1279</v>
      </c>
      <c r="E249" s="75" t="s">
        <v>62</v>
      </c>
      <c r="F249" s="75" t="s">
        <v>1318</v>
      </c>
      <c r="G249" s="75" t="s">
        <v>1319</v>
      </c>
      <c r="H249" s="75" t="s">
        <v>65</v>
      </c>
      <c r="I249" s="75" t="s">
        <v>66</v>
      </c>
      <c r="J249" s="75" t="s">
        <v>218</v>
      </c>
      <c r="K249" s="75" t="s">
        <v>68</v>
      </c>
      <c r="L249" s="75" t="s">
        <v>69</v>
      </c>
      <c r="M249" s="75" t="s">
        <v>1229</v>
      </c>
      <c r="N249" s="75" t="s">
        <v>1230</v>
      </c>
      <c r="O249" s="75" t="s">
        <v>1231</v>
      </c>
      <c r="P249" s="75" t="s">
        <v>71</v>
      </c>
      <c r="Q249" s="75" t="s">
        <v>72</v>
      </c>
      <c r="R249" s="75" t="s">
        <v>1193</v>
      </c>
      <c r="S249" s="75" t="s">
        <v>74</v>
      </c>
      <c r="T249" s="75" t="s">
        <v>92</v>
      </c>
      <c r="U249" s="75" t="s">
        <v>62</v>
      </c>
      <c r="V249" s="75" t="s">
        <v>1193</v>
      </c>
      <c r="W249" s="75" t="s">
        <v>62</v>
      </c>
      <c r="X249" s="75" t="s">
        <v>62</v>
      </c>
      <c r="Y249" s="75" t="s">
        <v>62</v>
      </c>
      <c r="Z249" s="75" t="s">
        <v>62</v>
      </c>
      <c r="AA249" s="75" t="s">
        <v>62</v>
      </c>
      <c r="AB249" s="75" t="s">
        <v>62</v>
      </c>
      <c r="AC249" s="75" t="s">
        <v>62</v>
      </c>
      <c r="AD249" s="75" t="s">
        <v>71</v>
      </c>
      <c r="AE249" s="75" t="s">
        <v>71</v>
      </c>
      <c r="AF249" s="75" t="s">
        <v>71</v>
      </c>
      <c r="AG249" s="75" t="s">
        <v>76</v>
      </c>
      <c r="AH249" s="75" t="s">
        <v>76</v>
      </c>
      <c r="AI249" s="75" t="s">
        <v>76</v>
      </c>
      <c r="AJ249" s="75" t="s">
        <v>76</v>
      </c>
    </row>
    <row r="250" spans="1:36" ht="63.75" x14ac:dyDescent="0.25">
      <c r="A250" s="75" t="s">
        <v>1320</v>
      </c>
      <c r="B250" s="75" t="s">
        <v>609</v>
      </c>
      <c r="C250" s="75" t="s">
        <v>1213</v>
      </c>
      <c r="D250" s="75" t="s">
        <v>1279</v>
      </c>
      <c r="E250" s="75" t="s">
        <v>62</v>
      </c>
      <c r="F250" s="75" t="s">
        <v>1321</v>
      </c>
      <c r="G250" s="75" t="s">
        <v>1322</v>
      </c>
      <c r="H250" s="75" t="s">
        <v>65</v>
      </c>
      <c r="I250" s="75" t="s">
        <v>372</v>
      </c>
      <c r="J250" s="75" t="s">
        <v>989</v>
      </c>
      <c r="K250" s="75" t="s">
        <v>373</v>
      </c>
      <c r="L250" s="75" t="s">
        <v>69</v>
      </c>
      <c r="M250" s="75" t="s">
        <v>1229</v>
      </c>
      <c r="N250" s="75" t="s">
        <v>1230</v>
      </c>
      <c r="O250" s="75" t="s">
        <v>1231</v>
      </c>
      <c r="P250" s="75" t="s">
        <v>171</v>
      </c>
      <c r="Q250" s="75" t="s">
        <v>158</v>
      </c>
      <c r="R250" s="75" t="s">
        <v>1193</v>
      </c>
      <c r="S250" s="75" t="s">
        <v>74</v>
      </c>
      <c r="T250" s="75" t="s">
        <v>75</v>
      </c>
      <c r="U250" s="75" t="s">
        <v>62</v>
      </c>
      <c r="V250" s="75" t="s">
        <v>1193</v>
      </c>
      <c r="W250" s="200">
        <v>42736</v>
      </c>
      <c r="X250" s="75" t="s">
        <v>1218</v>
      </c>
      <c r="Y250" s="75" t="s">
        <v>1323</v>
      </c>
      <c r="Z250" s="75" t="s">
        <v>1220</v>
      </c>
      <c r="AA250" s="75" t="s">
        <v>97</v>
      </c>
      <c r="AB250" s="200">
        <v>44764</v>
      </c>
      <c r="AC250" s="75" t="s">
        <v>285</v>
      </c>
      <c r="AD250" s="75" t="s">
        <v>71</v>
      </c>
      <c r="AE250" s="75" t="s">
        <v>71</v>
      </c>
      <c r="AF250" s="75" t="s">
        <v>71</v>
      </c>
      <c r="AG250" s="75" t="s">
        <v>99</v>
      </c>
      <c r="AH250" s="75" t="s">
        <v>99</v>
      </c>
      <c r="AI250" s="75" t="s">
        <v>99</v>
      </c>
      <c r="AJ250" s="75" t="s">
        <v>99</v>
      </c>
    </row>
    <row r="251" spans="1:36" ht="63.75" x14ac:dyDescent="0.25">
      <c r="A251" s="75" t="s">
        <v>1324</v>
      </c>
      <c r="B251" s="75" t="s">
        <v>609</v>
      </c>
      <c r="C251" s="75" t="s">
        <v>1213</v>
      </c>
      <c r="D251" s="75" t="s">
        <v>1279</v>
      </c>
      <c r="E251" s="75" t="s">
        <v>62</v>
      </c>
      <c r="F251" s="75" t="s">
        <v>1325</v>
      </c>
      <c r="G251" s="75" t="s">
        <v>1326</v>
      </c>
      <c r="H251" s="75" t="s">
        <v>65</v>
      </c>
      <c r="I251" s="75" t="s">
        <v>66</v>
      </c>
      <c r="J251" s="75" t="s">
        <v>218</v>
      </c>
      <c r="K251" s="75" t="s">
        <v>68</v>
      </c>
      <c r="L251" s="75" t="s">
        <v>69</v>
      </c>
      <c r="M251" s="75" t="s">
        <v>1229</v>
      </c>
      <c r="N251" s="75" t="s">
        <v>1230</v>
      </c>
      <c r="O251" s="75" t="s">
        <v>1231</v>
      </c>
      <c r="P251" s="75" t="s">
        <v>71</v>
      </c>
      <c r="Q251" s="75" t="s">
        <v>72</v>
      </c>
      <c r="R251" s="75" t="s">
        <v>1193</v>
      </c>
      <c r="S251" s="75" t="s">
        <v>74</v>
      </c>
      <c r="T251" s="75" t="s">
        <v>92</v>
      </c>
      <c r="U251" s="75" t="s">
        <v>62</v>
      </c>
      <c r="V251" s="75" t="s">
        <v>1193</v>
      </c>
      <c r="W251" s="75" t="s">
        <v>62</v>
      </c>
      <c r="X251" s="75" t="s">
        <v>62</v>
      </c>
      <c r="Y251" s="75" t="s">
        <v>62</v>
      </c>
      <c r="Z251" s="75" t="s">
        <v>62</v>
      </c>
      <c r="AA251" s="75" t="s">
        <v>97</v>
      </c>
      <c r="AB251" s="75" t="s">
        <v>62</v>
      </c>
      <c r="AC251" s="75" t="s">
        <v>62</v>
      </c>
      <c r="AD251" s="75" t="s">
        <v>71</v>
      </c>
      <c r="AE251" s="75" t="s">
        <v>71</v>
      </c>
      <c r="AF251" s="75" t="s">
        <v>71</v>
      </c>
      <c r="AG251" s="75" t="s">
        <v>76</v>
      </c>
      <c r="AH251" s="75" t="s">
        <v>76</v>
      </c>
      <c r="AI251" s="75" t="s">
        <v>76</v>
      </c>
      <c r="AJ251" s="75" t="s">
        <v>76</v>
      </c>
    </row>
    <row r="252" spans="1:36" ht="63.75" x14ac:dyDescent="0.25">
      <c r="A252" s="75" t="s">
        <v>1327</v>
      </c>
      <c r="B252" s="75" t="s">
        <v>609</v>
      </c>
      <c r="C252" s="75" t="s">
        <v>1213</v>
      </c>
      <c r="D252" s="75" t="s">
        <v>62</v>
      </c>
      <c r="E252" s="75" t="s">
        <v>62</v>
      </c>
      <c r="F252" s="75" t="s">
        <v>1328</v>
      </c>
      <c r="G252" s="75" t="s">
        <v>1329</v>
      </c>
      <c r="H252" s="75" t="s">
        <v>65</v>
      </c>
      <c r="I252" s="75" t="s">
        <v>372</v>
      </c>
      <c r="J252" s="75" t="s">
        <v>989</v>
      </c>
      <c r="K252" s="75" t="s">
        <v>373</v>
      </c>
      <c r="L252" s="75" t="s">
        <v>69</v>
      </c>
      <c r="M252" s="75" t="s">
        <v>1229</v>
      </c>
      <c r="N252" s="75" t="s">
        <v>1230</v>
      </c>
      <c r="O252" s="75" t="s">
        <v>1231</v>
      </c>
      <c r="P252" s="75" t="s">
        <v>71</v>
      </c>
      <c r="Q252" s="75" t="s">
        <v>158</v>
      </c>
      <c r="R252" s="75" t="s">
        <v>1193</v>
      </c>
      <c r="S252" s="75" t="s">
        <v>74</v>
      </c>
      <c r="T252" s="75" t="s">
        <v>75</v>
      </c>
      <c r="U252" s="75" t="s">
        <v>62</v>
      </c>
      <c r="V252" s="75" t="s">
        <v>1193</v>
      </c>
      <c r="W252" s="200">
        <v>42795</v>
      </c>
      <c r="X252" s="75" t="s">
        <v>1218</v>
      </c>
      <c r="Y252" s="75" t="s">
        <v>1219</v>
      </c>
      <c r="Z252" s="75" t="s">
        <v>1220</v>
      </c>
      <c r="AA252" s="75" t="s">
        <v>97</v>
      </c>
      <c r="AB252" s="200">
        <v>44764</v>
      </c>
      <c r="AC252" s="75" t="s">
        <v>285</v>
      </c>
      <c r="AD252" s="75" t="s">
        <v>71</v>
      </c>
      <c r="AE252" s="75" t="s">
        <v>71</v>
      </c>
      <c r="AF252" s="75" t="s">
        <v>71</v>
      </c>
      <c r="AG252" s="75" t="s">
        <v>99</v>
      </c>
      <c r="AH252" s="75" t="s">
        <v>99</v>
      </c>
      <c r="AI252" s="75" t="s">
        <v>99</v>
      </c>
      <c r="AJ252" s="75" t="s">
        <v>99</v>
      </c>
    </row>
    <row r="253" spans="1:36" ht="63.75" x14ac:dyDescent="0.25">
      <c r="A253" s="75" t="s">
        <v>1330</v>
      </c>
      <c r="B253" s="75" t="s">
        <v>609</v>
      </c>
      <c r="C253" s="75" t="s">
        <v>1213</v>
      </c>
      <c r="D253" s="75" t="s">
        <v>1279</v>
      </c>
      <c r="E253" s="75" t="s">
        <v>62</v>
      </c>
      <c r="F253" s="75" t="s">
        <v>1331</v>
      </c>
      <c r="G253" s="75" t="s">
        <v>1332</v>
      </c>
      <c r="H253" s="75" t="s">
        <v>65</v>
      </c>
      <c r="I253" s="75" t="s">
        <v>66</v>
      </c>
      <c r="J253" s="75" t="s">
        <v>218</v>
      </c>
      <c r="K253" s="75" t="s">
        <v>68</v>
      </c>
      <c r="L253" s="75" t="s">
        <v>69</v>
      </c>
      <c r="M253" s="75" t="s">
        <v>1229</v>
      </c>
      <c r="N253" s="75" t="s">
        <v>1230</v>
      </c>
      <c r="O253" s="75" t="s">
        <v>1231</v>
      </c>
      <c r="P253" s="75" t="s">
        <v>71</v>
      </c>
      <c r="Q253" s="75" t="s">
        <v>72</v>
      </c>
      <c r="R253" s="75" t="s">
        <v>1193</v>
      </c>
      <c r="S253" s="75" t="s">
        <v>74</v>
      </c>
      <c r="T253" s="75" t="s">
        <v>92</v>
      </c>
      <c r="U253" s="75" t="s">
        <v>62</v>
      </c>
      <c r="V253" s="75" t="s">
        <v>1193</v>
      </c>
      <c r="W253" s="75" t="s">
        <v>62</v>
      </c>
      <c r="X253" s="75" t="s">
        <v>62</v>
      </c>
      <c r="Y253" s="75" t="s">
        <v>62</v>
      </c>
      <c r="Z253" s="75" t="s">
        <v>62</v>
      </c>
      <c r="AA253" s="75" t="s">
        <v>62</v>
      </c>
      <c r="AB253" s="75" t="s">
        <v>62</v>
      </c>
      <c r="AC253" s="75" t="s">
        <v>62</v>
      </c>
      <c r="AD253" s="75" t="s">
        <v>71</v>
      </c>
      <c r="AE253" s="75" t="s">
        <v>71</v>
      </c>
      <c r="AF253" s="75" t="s">
        <v>71</v>
      </c>
      <c r="AG253" s="75" t="s">
        <v>76</v>
      </c>
      <c r="AH253" s="75" t="s">
        <v>76</v>
      </c>
      <c r="AI253" s="75" t="s">
        <v>76</v>
      </c>
      <c r="AJ253" s="75" t="s">
        <v>76</v>
      </c>
    </row>
    <row r="254" spans="1:36" ht="63.75" x14ac:dyDescent="0.25">
      <c r="A254" s="75" t="s">
        <v>1333</v>
      </c>
      <c r="B254" s="75" t="s">
        <v>609</v>
      </c>
      <c r="C254" s="75" t="s">
        <v>1213</v>
      </c>
      <c r="D254" s="75" t="s">
        <v>62</v>
      </c>
      <c r="E254" s="75" t="s">
        <v>62</v>
      </c>
      <c r="F254" s="75" t="s">
        <v>1334</v>
      </c>
      <c r="G254" s="75" t="s">
        <v>1335</v>
      </c>
      <c r="H254" s="75" t="s">
        <v>65</v>
      </c>
      <c r="I254" s="75" t="s">
        <v>372</v>
      </c>
      <c r="J254" s="75" t="s">
        <v>989</v>
      </c>
      <c r="K254" s="75" t="s">
        <v>373</v>
      </c>
      <c r="L254" s="75" t="s">
        <v>69</v>
      </c>
      <c r="M254" s="75" t="s">
        <v>1229</v>
      </c>
      <c r="N254" s="75" t="s">
        <v>1230</v>
      </c>
      <c r="O254" s="75" t="s">
        <v>1231</v>
      </c>
      <c r="P254" s="75" t="s">
        <v>71</v>
      </c>
      <c r="Q254" s="75" t="s">
        <v>72</v>
      </c>
      <c r="R254" s="75" t="s">
        <v>1193</v>
      </c>
      <c r="S254" s="75" t="s">
        <v>74</v>
      </c>
      <c r="T254" s="75" t="s">
        <v>75</v>
      </c>
      <c r="U254" s="75" t="s">
        <v>62</v>
      </c>
      <c r="V254" s="75" t="s">
        <v>1193</v>
      </c>
      <c r="W254" s="75" t="s">
        <v>62</v>
      </c>
      <c r="X254" s="75" t="s">
        <v>62</v>
      </c>
      <c r="Y254" s="75" t="s">
        <v>62</v>
      </c>
      <c r="Z254" s="75" t="s">
        <v>62</v>
      </c>
      <c r="AA254" s="75" t="s">
        <v>62</v>
      </c>
      <c r="AB254" s="75" t="s">
        <v>62</v>
      </c>
      <c r="AC254" s="75" t="s">
        <v>62</v>
      </c>
      <c r="AD254" s="75" t="s">
        <v>71</v>
      </c>
      <c r="AE254" s="75" t="s">
        <v>71</v>
      </c>
      <c r="AF254" s="75" t="s">
        <v>71</v>
      </c>
      <c r="AG254" s="75" t="s">
        <v>77</v>
      </c>
      <c r="AH254" s="75" t="s">
        <v>99</v>
      </c>
      <c r="AI254" s="75" t="s">
        <v>99</v>
      </c>
      <c r="AJ254" s="75" t="s">
        <v>99</v>
      </c>
    </row>
    <row r="255" spans="1:36" ht="63.75" x14ac:dyDescent="0.25">
      <c r="A255" s="75" t="s">
        <v>1336</v>
      </c>
      <c r="B255" s="75" t="s">
        <v>609</v>
      </c>
      <c r="C255" s="75" t="s">
        <v>1213</v>
      </c>
      <c r="D255" s="75" t="s">
        <v>62</v>
      </c>
      <c r="E255" s="75" t="s">
        <v>62</v>
      </c>
      <c r="F255" s="75" t="s">
        <v>1337</v>
      </c>
      <c r="G255" s="75" t="s">
        <v>1338</v>
      </c>
      <c r="H255" s="75" t="s">
        <v>65</v>
      </c>
      <c r="I255" s="75" t="s">
        <v>372</v>
      </c>
      <c r="J255" s="75" t="s">
        <v>989</v>
      </c>
      <c r="K255" s="75" t="s">
        <v>373</v>
      </c>
      <c r="L255" s="75" t="s">
        <v>69</v>
      </c>
      <c r="M255" s="75" t="s">
        <v>1229</v>
      </c>
      <c r="N255" s="75" t="s">
        <v>1230</v>
      </c>
      <c r="O255" s="75" t="s">
        <v>1231</v>
      </c>
      <c r="P255" s="75" t="s">
        <v>71</v>
      </c>
      <c r="Q255" s="75" t="s">
        <v>72</v>
      </c>
      <c r="R255" s="75" t="s">
        <v>1193</v>
      </c>
      <c r="S255" s="75" t="s">
        <v>74</v>
      </c>
      <c r="T255" s="75" t="s">
        <v>75</v>
      </c>
      <c r="U255" s="75" t="s">
        <v>62</v>
      </c>
      <c r="V255" s="75" t="s">
        <v>1193</v>
      </c>
      <c r="W255" s="75" t="s">
        <v>62</v>
      </c>
      <c r="X255" s="75" t="s">
        <v>62</v>
      </c>
      <c r="Y255" s="75" t="s">
        <v>62</v>
      </c>
      <c r="Z255" s="75" t="s">
        <v>62</v>
      </c>
      <c r="AA255" s="75" t="s">
        <v>62</v>
      </c>
      <c r="AB255" s="75" t="s">
        <v>62</v>
      </c>
      <c r="AC255" s="75" t="s">
        <v>62</v>
      </c>
      <c r="AD255" s="75" t="s">
        <v>71</v>
      </c>
      <c r="AE255" s="75" t="s">
        <v>71</v>
      </c>
      <c r="AF255" s="75" t="s">
        <v>71</v>
      </c>
      <c r="AG255" s="75" t="s">
        <v>77</v>
      </c>
      <c r="AH255" s="75" t="s">
        <v>99</v>
      </c>
      <c r="AI255" s="75" t="s">
        <v>99</v>
      </c>
      <c r="AJ255" s="75" t="s">
        <v>99</v>
      </c>
    </row>
    <row r="256" spans="1:36" ht="63.75" x14ac:dyDescent="0.25">
      <c r="A256" s="75" t="s">
        <v>1339</v>
      </c>
      <c r="B256" s="75" t="s">
        <v>609</v>
      </c>
      <c r="C256" s="75" t="s">
        <v>1213</v>
      </c>
      <c r="D256" s="75" t="s">
        <v>62</v>
      </c>
      <c r="E256" s="75" t="s">
        <v>62</v>
      </c>
      <c r="F256" s="75" t="s">
        <v>1340</v>
      </c>
      <c r="G256" s="75" t="s">
        <v>1341</v>
      </c>
      <c r="H256" s="75" t="s">
        <v>65</v>
      </c>
      <c r="I256" s="75" t="s">
        <v>372</v>
      </c>
      <c r="J256" s="75" t="s">
        <v>989</v>
      </c>
      <c r="K256" s="75" t="s">
        <v>373</v>
      </c>
      <c r="L256" s="75" t="s">
        <v>69</v>
      </c>
      <c r="M256" s="75" t="s">
        <v>1229</v>
      </c>
      <c r="N256" s="75" t="s">
        <v>1230</v>
      </c>
      <c r="O256" s="75" t="s">
        <v>1231</v>
      </c>
      <c r="P256" s="75" t="s">
        <v>71</v>
      </c>
      <c r="Q256" s="75" t="s">
        <v>72</v>
      </c>
      <c r="R256" s="75" t="s">
        <v>1193</v>
      </c>
      <c r="S256" s="75" t="s">
        <v>74</v>
      </c>
      <c r="T256" s="75" t="s">
        <v>75</v>
      </c>
      <c r="U256" s="75" t="s">
        <v>62</v>
      </c>
      <c r="V256" s="75" t="s">
        <v>1193</v>
      </c>
      <c r="W256" s="75" t="s">
        <v>62</v>
      </c>
      <c r="X256" s="75" t="s">
        <v>62</v>
      </c>
      <c r="Y256" s="75" t="s">
        <v>62</v>
      </c>
      <c r="Z256" s="75" t="s">
        <v>62</v>
      </c>
      <c r="AA256" s="75" t="s">
        <v>62</v>
      </c>
      <c r="AB256" s="75" t="s">
        <v>62</v>
      </c>
      <c r="AC256" s="75" t="s">
        <v>62</v>
      </c>
      <c r="AD256" s="75" t="s">
        <v>71</v>
      </c>
      <c r="AE256" s="75" t="s">
        <v>71</v>
      </c>
      <c r="AF256" s="75" t="s">
        <v>71</v>
      </c>
      <c r="AG256" s="75" t="s">
        <v>76</v>
      </c>
      <c r="AH256" s="75" t="s">
        <v>77</v>
      </c>
      <c r="AI256" s="75" t="s">
        <v>76</v>
      </c>
      <c r="AJ256" s="75" t="s">
        <v>77</v>
      </c>
    </row>
    <row r="257" spans="1:36" ht="63.75" x14ac:dyDescent="0.25">
      <c r="A257" s="75" t="s">
        <v>1342</v>
      </c>
      <c r="B257" s="75" t="s">
        <v>609</v>
      </c>
      <c r="C257" s="75" t="s">
        <v>1213</v>
      </c>
      <c r="D257" s="75" t="s">
        <v>62</v>
      </c>
      <c r="E257" s="75" t="s">
        <v>62</v>
      </c>
      <c r="F257" s="75" t="s">
        <v>1343</v>
      </c>
      <c r="G257" s="75" t="s">
        <v>1344</v>
      </c>
      <c r="H257" s="75" t="s">
        <v>65</v>
      </c>
      <c r="I257" s="75" t="s">
        <v>372</v>
      </c>
      <c r="J257" s="75" t="s">
        <v>989</v>
      </c>
      <c r="K257" s="75" t="s">
        <v>373</v>
      </c>
      <c r="L257" s="75" t="s">
        <v>69</v>
      </c>
      <c r="M257" s="75" t="s">
        <v>1229</v>
      </c>
      <c r="N257" s="75" t="s">
        <v>1230</v>
      </c>
      <c r="O257" s="75" t="s">
        <v>1231</v>
      </c>
      <c r="P257" s="75" t="s">
        <v>71</v>
      </c>
      <c r="Q257" s="75" t="s">
        <v>72</v>
      </c>
      <c r="R257" s="75" t="s">
        <v>1193</v>
      </c>
      <c r="S257" s="75" t="s">
        <v>74</v>
      </c>
      <c r="T257" s="75" t="s">
        <v>75</v>
      </c>
      <c r="U257" s="75" t="s">
        <v>62</v>
      </c>
      <c r="V257" s="75" t="s">
        <v>1193</v>
      </c>
      <c r="W257" s="75" t="s">
        <v>62</v>
      </c>
      <c r="X257" s="75" t="s">
        <v>62</v>
      </c>
      <c r="Y257" s="75" t="s">
        <v>62</v>
      </c>
      <c r="Z257" s="75" t="s">
        <v>62</v>
      </c>
      <c r="AA257" s="75" t="s">
        <v>62</v>
      </c>
      <c r="AB257" s="75" t="s">
        <v>62</v>
      </c>
      <c r="AC257" s="75" t="s">
        <v>62</v>
      </c>
      <c r="AD257" s="75" t="s">
        <v>71</v>
      </c>
      <c r="AE257" s="75" t="s">
        <v>71</v>
      </c>
      <c r="AF257" s="75" t="s">
        <v>71</v>
      </c>
      <c r="AG257" s="75" t="s">
        <v>76</v>
      </c>
      <c r="AH257" s="75" t="s">
        <v>77</v>
      </c>
      <c r="AI257" s="75" t="s">
        <v>76</v>
      </c>
      <c r="AJ257" s="75" t="s">
        <v>77</v>
      </c>
    </row>
    <row r="258" spans="1:36" ht="63.75" x14ac:dyDescent="0.25">
      <c r="A258" s="75" t="s">
        <v>1345</v>
      </c>
      <c r="B258" s="75" t="s">
        <v>609</v>
      </c>
      <c r="C258" s="75" t="s">
        <v>1213</v>
      </c>
      <c r="D258" s="75" t="s">
        <v>62</v>
      </c>
      <c r="E258" s="75" t="s">
        <v>62</v>
      </c>
      <c r="F258" s="75" t="s">
        <v>1346</v>
      </c>
      <c r="G258" s="75" t="s">
        <v>1347</v>
      </c>
      <c r="H258" s="75" t="s">
        <v>65</v>
      </c>
      <c r="I258" s="75" t="s">
        <v>372</v>
      </c>
      <c r="J258" s="75" t="s">
        <v>989</v>
      </c>
      <c r="K258" s="75" t="s">
        <v>373</v>
      </c>
      <c r="L258" s="75" t="s">
        <v>69</v>
      </c>
      <c r="M258" s="75" t="s">
        <v>1229</v>
      </c>
      <c r="N258" s="75" t="s">
        <v>1230</v>
      </c>
      <c r="O258" s="75" t="s">
        <v>1231</v>
      </c>
      <c r="P258" s="75" t="s">
        <v>171</v>
      </c>
      <c r="Q258" s="75" t="s">
        <v>158</v>
      </c>
      <c r="R258" s="75" t="s">
        <v>1193</v>
      </c>
      <c r="S258" s="75" t="s">
        <v>74</v>
      </c>
      <c r="T258" s="75" t="s">
        <v>189</v>
      </c>
      <c r="U258" s="75" t="s">
        <v>62</v>
      </c>
      <c r="V258" s="75" t="s">
        <v>1193</v>
      </c>
      <c r="W258" s="200">
        <v>42644</v>
      </c>
      <c r="X258" s="75" t="s">
        <v>1218</v>
      </c>
      <c r="Y258" s="75" t="s">
        <v>1219</v>
      </c>
      <c r="Z258" s="75" t="s">
        <v>1220</v>
      </c>
      <c r="AA258" s="75" t="s">
        <v>97</v>
      </c>
      <c r="AB258" s="200">
        <v>44764</v>
      </c>
      <c r="AC258" s="75" t="s">
        <v>285</v>
      </c>
      <c r="AD258" s="75" t="s">
        <v>71</v>
      </c>
      <c r="AE258" s="75" t="s">
        <v>71</v>
      </c>
      <c r="AF258" s="75" t="s">
        <v>71</v>
      </c>
      <c r="AG258" s="75" t="s">
        <v>77</v>
      </c>
      <c r="AH258" s="75" t="s">
        <v>77</v>
      </c>
      <c r="AI258" s="75" t="s">
        <v>77</v>
      </c>
      <c r="AJ258" s="75" t="s">
        <v>77</v>
      </c>
    </row>
    <row r="259" spans="1:36" ht="63.75" x14ac:dyDescent="0.25">
      <c r="A259" s="75" t="s">
        <v>1348</v>
      </c>
      <c r="B259" s="75" t="s">
        <v>609</v>
      </c>
      <c r="C259" s="75" t="s">
        <v>1213</v>
      </c>
      <c r="D259" s="75" t="s">
        <v>1279</v>
      </c>
      <c r="E259" s="75" t="s">
        <v>62</v>
      </c>
      <c r="F259" s="75" t="s">
        <v>1349</v>
      </c>
      <c r="G259" s="75" t="s">
        <v>1350</v>
      </c>
      <c r="H259" s="75" t="s">
        <v>65</v>
      </c>
      <c r="I259" s="75" t="s">
        <v>66</v>
      </c>
      <c r="J259" s="75" t="s">
        <v>218</v>
      </c>
      <c r="K259" s="75" t="s">
        <v>68</v>
      </c>
      <c r="L259" s="75" t="s">
        <v>69</v>
      </c>
      <c r="M259" s="75" t="s">
        <v>1229</v>
      </c>
      <c r="N259" s="75" t="s">
        <v>1230</v>
      </c>
      <c r="O259" s="75" t="s">
        <v>1231</v>
      </c>
      <c r="P259" s="75" t="s">
        <v>71</v>
      </c>
      <c r="Q259" s="75" t="s">
        <v>72</v>
      </c>
      <c r="R259" s="75" t="s">
        <v>1193</v>
      </c>
      <c r="S259" s="75" t="s">
        <v>74</v>
      </c>
      <c r="T259" s="75" t="s">
        <v>92</v>
      </c>
      <c r="U259" s="75" t="s">
        <v>62</v>
      </c>
      <c r="V259" s="75" t="s">
        <v>1193</v>
      </c>
      <c r="W259" s="75" t="s">
        <v>62</v>
      </c>
      <c r="X259" s="75" t="s">
        <v>62</v>
      </c>
      <c r="Y259" s="75" t="s">
        <v>62</v>
      </c>
      <c r="Z259" s="75" t="s">
        <v>62</v>
      </c>
      <c r="AA259" s="75" t="s">
        <v>62</v>
      </c>
      <c r="AB259" s="75" t="s">
        <v>62</v>
      </c>
      <c r="AC259" s="75" t="s">
        <v>62</v>
      </c>
      <c r="AD259" s="75" t="s">
        <v>71</v>
      </c>
      <c r="AE259" s="75" t="s">
        <v>71</v>
      </c>
      <c r="AF259" s="75" t="s">
        <v>71</v>
      </c>
      <c r="AG259" s="75" t="s">
        <v>76</v>
      </c>
      <c r="AH259" s="75" t="s">
        <v>76</v>
      </c>
      <c r="AI259" s="75" t="s">
        <v>76</v>
      </c>
      <c r="AJ259" s="75" t="s">
        <v>76</v>
      </c>
    </row>
    <row r="260" spans="1:36" ht="63.75" x14ac:dyDescent="0.25">
      <c r="A260" s="75" t="s">
        <v>1351</v>
      </c>
      <c r="B260" s="75" t="s">
        <v>609</v>
      </c>
      <c r="C260" s="75" t="s">
        <v>1213</v>
      </c>
      <c r="D260" s="75" t="s">
        <v>62</v>
      </c>
      <c r="E260" s="75" t="s">
        <v>62</v>
      </c>
      <c r="F260" s="75" t="s">
        <v>1352</v>
      </c>
      <c r="G260" s="75" t="s">
        <v>1353</v>
      </c>
      <c r="H260" s="75" t="s">
        <v>65</v>
      </c>
      <c r="I260" s="75" t="s">
        <v>372</v>
      </c>
      <c r="J260" s="75" t="s">
        <v>989</v>
      </c>
      <c r="K260" s="75" t="s">
        <v>373</v>
      </c>
      <c r="L260" s="75" t="s">
        <v>69</v>
      </c>
      <c r="M260" s="75" t="s">
        <v>1229</v>
      </c>
      <c r="N260" s="75" t="s">
        <v>1230</v>
      </c>
      <c r="O260" s="75" t="s">
        <v>1231</v>
      </c>
      <c r="P260" s="75" t="s">
        <v>171</v>
      </c>
      <c r="Q260" s="75" t="s">
        <v>158</v>
      </c>
      <c r="R260" s="75" t="s">
        <v>1193</v>
      </c>
      <c r="S260" s="75" t="s">
        <v>74</v>
      </c>
      <c r="T260" s="75" t="s">
        <v>75</v>
      </c>
      <c r="U260" s="75" t="s">
        <v>62</v>
      </c>
      <c r="V260" s="75" t="s">
        <v>1193</v>
      </c>
      <c r="W260" s="200">
        <v>43101</v>
      </c>
      <c r="X260" s="75" t="s">
        <v>1218</v>
      </c>
      <c r="Y260" s="75" t="s">
        <v>1219</v>
      </c>
      <c r="Z260" s="75" t="s">
        <v>1220</v>
      </c>
      <c r="AA260" s="75" t="s">
        <v>97</v>
      </c>
      <c r="AB260" s="200">
        <v>44764</v>
      </c>
      <c r="AC260" s="75" t="s">
        <v>285</v>
      </c>
      <c r="AD260" s="75" t="s">
        <v>71</v>
      </c>
      <c r="AE260" s="75" t="s">
        <v>71</v>
      </c>
      <c r="AF260" s="75" t="s">
        <v>71</v>
      </c>
      <c r="AG260" s="75" t="s">
        <v>99</v>
      </c>
      <c r="AH260" s="75" t="s">
        <v>99</v>
      </c>
      <c r="AI260" s="75" t="s">
        <v>99</v>
      </c>
      <c r="AJ260" s="75" t="s">
        <v>99</v>
      </c>
    </row>
    <row r="261" spans="1:36" ht="63.75" x14ac:dyDescent="0.25">
      <c r="A261" s="75" t="s">
        <v>1354</v>
      </c>
      <c r="B261" s="75" t="s">
        <v>609</v>
      </c>
      <c r="C261" s="75" t="s">
        <v>1213</v>
      </c>
      <c r="D261" s="75" t="s">
        <v>1279</v>
      </c>
      <c r="E261" s="75" t="s">
        <v>62</v>
      </c>
      <c r="F261" s="75" t="s">
        <v>1355</v>
      </c>
      <c r="G261" s="75" t="s">
        <v>1356</v>
      </c>
      <c r="H261" s="75" t="s">
        <v>65</v>
      </c>
      <c r="I261" s="75" t="s">
        <v>66</v>
      </c>
      <c r="J261" s="75" t="s">
        <v>218</v>
      </c>
      <c r="K261" s="75" t="s">
        <v>68</v>
      </c>
      <c r="L261" s="75" t="s">
        <v>69</v>
      </c>
      <c r="M261" s="75" t="s">
        <v>1229</v>
      </c>
      <c r="N261" s="75" t="s">
        <v>1230</v>
      </c>
      <c r="O261" s="75" t="s">
        <v>1231</v>
      </c>
      <c r="P261" s="75" t="s">
        <v>71</v>
      </c>
      <c r="Q261" s="75" t="s">
        <v>72</v>
      </c>
      <c r="R261" s="75" t="s">
        <v>1193</v>
      </c>
      <c r="S261" s="75" t="s">
        <v>74</v>
      </c>
      <c r="T261" s="75" t="s">
        <v>92</v>
      </c>
      <c r="U261" s="75" t="s">
        <v>62</v>
      </c>
      <c r="V261" s="75" t="s">
        <v>1193</v>
      </c>
      <c r="W261" s="75" t="s">
        <v>62</v>
      </c>
      <c r="X261" s="75" t="s">
        <v>62</v>
      </c>
      <c r="Y261" s="75" t="s">
        <v>62</v>
      </c>
      <c r="Z261" s="75" t="s">
        <v>62</v>
      </c>
      <c r="AA261" s="75" t="s">
        <v>62</v>
      </c>
      <c r="AB261" s="75" t="s">
        <v>62</v>
      </c>
      <c r="AC261" s="75" t="s">
        <v>62</v>
      </c>
      <c r="AD261" s="75" t="s">
        <v>71</v>
      </c>
      <c r="AE261" s="75" t="s">
        <v>71</v>
      </c>
      <c r="AF261" s="75" t="s">
        <v>71</v>
      </c>
      <c r="AG261" s="75" t="s">
        <v>76</v>
      </c>
      <c r="AH261" s="75" t="s">
        <v>76</v>
      </c>
      <c r="AI261" s="75" t="s">
        <v>76</v>
      </c>
      <c r="AJ261" s="75" t="s">
        <v>76</v>
      </c>
    </row>
    <row r="262" spans="1:36" ht="63.75" x14ac:dyDescent="0.25">
      <c r="A262" s="75" t="s">
        <v>1357</v>
      </c>
      <c r="B262" s="75" t="s">
        <v>609</v>
      </c>
      <c r="C262" s="75" t="s">
        <v>1213</v>
      </c>
      <c r="D262" s="75" t="s">
        <v>62</v>
      </c>
      <c r="E262" s="75" t="s">
        <v>62</v>
      </c>
      <c r="F262" s="75" t="s">
        <v>1358</v>
      </c>
      <c r="G262" s="75" t="s">
        <v>1359</v>
      </c>
      <c r="H262" s="75" t="s">
        <v>65</v>
      </c>
      <c r="I262" s="75" t="s">
        <v>372</v>
      </c>
      <c r="J262" s="75" t="s">
        <v>989</v>
      </c>
      <c r="K262" s="75" t="s">
        <v>373</v>
      </c>
      <c r="L262" s="75" t="s">
        <v>69</v>
      </c>
      <c r="M262" s="75" t="s">
        <v>1229</v>
      </c>
      <c r="N262" s="75" t="s">
        <v>1230</v>
      </c>
      <c r="O262" s="75" t="s">
        <v>1231</v>
      </c>
      <c r="P262" s="75" t="s">
        <v>71</v>
      </c>
      <c r="Q262" s="75" t="s">
        <v>158</v>
      </c>
      <c r="R262" s="75" t="s">
        <v>1193</v>
      </c>
      <c r="S262" s="75" t="s">
        <v>74</v>
      </c>
      <c r="T262" s="75" t="s">
        <v>75</v>
      </c>
      <c r="U262" s="75" t="s">
        <v>62</v>
      </c>
      <c r="V262" s="75" t="s">
        <v>1193</v>
      </c>
      <c r="W262" s="75" t="s">
        <v>1360</v>
      </c>
      <c r="X262" s="75" t="s">
        <v>1218</v>
      </c>
      <c r="Y262" s="75" t="s">
        <v>1323</v>
      </c>
      <c r="Z262" s="75" t="s">
        <v>1219</v>
      </c>
      <c r="AA262" s="75" t="s">
        <v>97</v>
      </c>
      <c r="AB262" s="200">
        <v>44764</v>
      </c>
      <c r="AC262" s="75" t="s">
        <v>285</v>
      </c>
      <c r="AD262" s="75" t="s">
        <v>71</v>
      </c>
      <c r="AE262" s="75" t="s">
        <v>71</v>
      </c>
      <c r="AF262" s="75" t="s">
        <v>71</v>
      </c>
      <c r="AG262" s="75" t="s">
        <v>76</v>
      </c>
      <c r="AH262" s="75" t="s">
        <v>76</v>
      </c>
      <c r="AI262" s="75" t="s">
        <v>76</v>
      </c>
      <c r="AJ262" s="75" t="s">
        <v>76</v>
      </c>
    </row>
    <row r="263" spans="1:36" ht="63.75" x14ac:dyDescent="0.25">
      <c r="A263" s="75" t="s">
        <v>1361</v>
      </c>
      <c r="B263" s="75" t="s">
        <v>609</v>
      </c>
      <c r="C263" s="75" t="s">
        <v>1213</v>
      </c>
      <c r="D263" s="75" t="s">
        <v>62</v>
      </c>
      <c r="E263" s="75" t="s">
        <v>62</v>
      </c>
      <c r="F263" s="75" t="s">
        <v>1362</v>
      </c>
      <c r="G263" s="75" t="s">
        <v>1363</v>
      </c>
      <c r="H263" s="75" t="s">
        <v>65</v>
      </c>
      <c r="I263" s="75" t="s">
        <v>372</v>
      </c>
      <c r="J263" s="75" t="s">
        <v>989</v>
      </c>
      <c r="K263" s="75" t="s">
        <v>373</v>
      </c>
      <c r="L263" s="75" t="s">
        <v>69</v>
      </c>
      <c r="M263" s="75" t="s">
        <v>1229</v>
      </c>
      <c r="N263" s="75" t="s">
        <v>1230</v>
      </c>
      <c r="O263" s="75" t="s">
        <v>1231</v>
      </c>
      <c r="P263" s="75" t="s">
        <v>171</v>
      </c>
      <c r="Q263" s="75" t="s">
        <v>158</v>
      </c>
      <c r="R263" s="75" t="s">
        <v>1193</v>
      </c>
      <c r="S263" s="75" t="s">
        <v>74</v>
      </c>
      <c r="T263" s="75" t="s">
        <v>75</v>
      </c>
      <c r="U263" s="75" t="s">
        <v>62</v>
      </c>
      <c r="V263" s="75" t="s">
        <v>1193</v>
      </c>
      <c r="W263" s="200">
        <v>42644</v>
      </c>
      <c r="X263" s="75" t="s">
        <v>1218</v>
      </c>
      <c r="Y263" s="75" t="s">
        <v>1219</v>
      </c>
      <c r="Z263" s="75" t="s">
        <v>173</v>
      </c>
      <c r="AA263" s="75" t="s">
        <v>97</v>
      </c>
      <c r="AB263" s="200">
        <v>44764</v>
      </c>
      <c r="AC263" s="75" t="s">
        <v>285</v>
      </c>
      <c r="AD263" s="75" t="s">
        <v>71</v>
      </c>
      <c r="AE263" s="75" t="s">
        <v>71</v>
      </c>
      <c r="AF263" s="75" t="s">
        <v>71</v>
      </c>
      <c r="AG263" s="75" t="s">
        <v>99</v>
      </c>
      <c r="AH263" s="75" t="s">
        <v>99</v>
      </c>
      <c r="AI263" s="75" t="s">
        <v>99</v>
      </c>
      <c r="AJ263" s="75" t="s">
        <v>99</v>
      </c>
    </row>
    <row r="264" spans="1:36" ht="63.75" x14ac:dyDescent="0.25">
      <c r="A264" s="75" t="s">
        <v>1364</v>
      </c>
      <c r="B264" s="75" t="s">
        <v>609</v>
      </c>
      <c r="C264" s="75" t="s">
        <v>1213</v>
      </c>
      <c r="D264" s="75" t="s">
        <v>62</v>
      </c>
      <c r="E264" s="75" t="s">
        <v>62</v>
      </c>
      <c r="F264" s="75" t="s">
        <v>1365</v>
      </c>
      <c r="G264" s="75" t="s">
        <v>1366</v>
      </c>
      <c r="H264" s="75" t="s">
        <v>65</v>
      </c>
      <c r="I264" s="75" t="s">
        <v>66</v>
      </c>
      <c r="J264" s="75" t="s">
        <v>989</v>
      </c>
      <c r="K264" s="75" t="s">
        <v>233</v>
      </c>
      <c r="L264" s="75" t="s">
        <v>69</v>
      </c>
      <c r="M264" s="75" t="s">
        <v>1229</v>
      </c>
      <c r="N264" s="75" t="s">
        <v>1230</v>
      </c>
      <c r="O264" s="75" t="s">
        <v>1231</v>
      </c>
      <c r="P264" s="75" t="s">
        <v>171</v>
      </c>
      <c r="Q264" s="75" t="s">
        <v>72</v>
      </c>
      <c r="R264" s="75" t="s">
        <v>1193</v>
      </c>
      <c r="S264" s="75" t="s">
        <v>74</v>
      </c>
      <c r="T264" s="75" t="s">
        <v>92</v>
      </c>
      <c r="U264" s="75" t="s">
        <v>62</v>
      </c>
      <c r="V264" s="75" t="s">
        <v>1193</v>
      </c>
      <c r="W264" s="75" t="s">
        <v>62</v>
      </c>
      <c r="X264" s="75" t="s">
        <v>62</v>
      </c>
      <c r="Y264" s="75" t="s">
        <v>62</v>
      </c>
      <c r="Z264" s="75" t="s">
        <v>62</v>
      </c>
      <c r="AA264" s="75" t="s">
        <v>62</v>
      </c>
      <c r="AB264" s="75" t="s">
        <v>62</v>
      </c>
      <c r="AC264" s="75" t="s">
        <v>62</v>
      </c>
      <c r="AD264" s="75" t="s">
        <v>71</v>
      </c>
      <c r="AE264" s="75" t="s">
        <v>71</v>
      </c>
      <c r="AF264" s="75" t="s">
        <v>71</v>
      </c>
      <c r="AG264" s="75" t="s">
        <v>76</v>
      </c>
      <c r="AH264" s="75" t="s">
        <v>76</v>
      </c>
      <c r="AI264" s="75" t="s">
        <v>76</v>
      </c>
      <c r="AJ264" s="75" t="s">
        <v>76</v>
      </c>
    </row>
    <row r="265" spans="1:36" ht="63.75" x14ac:dyDescent="0.25">
      <c r="A265" s="75" t="s">
        <v>1367</v>
      </c>
      <c r="B265" s="75" t="s">
        <v>609</v>
      </c>
      <c r="C265" s="75" t="s">
        <v>1213</v>
      </c>
      <c r="D265" s="75" t="s">
        <v>62</v>
      </c>
      <c r="E265" s="75" t="s">
        <v>62</v>
      </c>
      <c r="F265" s="75" t="s">
        <v>1368</v>
      </c>
      <c r="G265" s="75" t="s">
        <v>1369</v>
      </c>
      <c r="H265" s="75" t="s">
        <v>65</v>
      </c>
      <c r="I265" s="75" t="s">
        <v>372</v>
      </c>
      <c r="J265" s="75" t="s">
        <v>989</v>
      </c>
      <c r="K265" s="75" t="s">
        <v>373</v>
      </c>
      <c r="L265" s="75" t="s">
        <v>69</v>
      </c>
      <c r="M265" s="75" t="s">
        <v>1229</v>
      </c>
      <c r="N265" s="75" t="s">
        <v>1230</v>
      </c>
      <c r="O265" s="75" t="s">
        <v>1231</v>
      </c>
      <c r="P265" s="75" t="s">
        <v>171</v>
      </c>
      <c r="Q265" s="75" t="s">
        <v>158</v>
      </c>
      <c r="R265" s="75" t="s">
        <v>1193</v>
      </c>
      <c r="S265" s="75" t="s">
        <v>74</v>
      </c>
      <c r="T265" s="75" t="s">
        <v>75</v>
      </c>
      <c r="U265" s="75" t="s">
        <v>62</v>
      </c>
      <c r="V265" s="75" t="s">
        <v>1193</v>
      </c>
      <c r="W265" s="200">
        <v>43831</v>
      </c>
      <c r="X265" s="75" t="s">
        <v>1218</v>
      </c>
      <c r="Y265" s="75" t="s">
        <v>1323</v>
      </c>
      <c r="Z265" s="75" t="s">
        <v>1220</v>
      </c>
      <c r="AA265" s="75" t="s">
        <v>62</v>
      </c>
      <c r="AB265" s="200">
        <v>44764</v>
      </c>
      <c r="AC265" s="75" t="s">
        <v>285</v>
      </c>
      <c r="AD265" s="75" t="s">
        <v>71</v>
      </c>
      <c r="AE265" s="75" t="s">
        <v>71</v>
      </c>
      <c r="AF265" s="75" t="s">
        <v>71</v>
      </c>
      <c r="AG265" s="75" t="s">
        <v>99</v>
      </c>
      <c r="AH265" s="75" t="s">
        <v>99</v>
      </c>
      <c r="AI265" s="75" t="s">
        <v>99</v>
      </c>
      <c r="AJ265" s="75" t="s">
        <v>99</v>
      </c>
    </row>
    <row r="266" spans="1:36" ht="63.75" x14ac:dyDescent="0.25">
      <c r="A266" s="75" t="s">
        <v>1370</v>
      </c>
      <c r="B266" s="75" t="s">
        <v>609</v>
      </c>
      <c r="C266" s="75" t="s">
        <v>1213</v>
      </c>
      <c r="D266" s="75" t="s">
        <v>1279</v>
      </c>
      <c r="E266" s="75" t="s">
        <v>62</v>
      </c>
      <c r="F266" s="75" t="s">
        <v>1371</v>
      </c>
      <c r="G266" s="75" t="s">
        <v>1372</v>
      </c>
      <c r="H266" s="75" t="s">
        <v>65</v>
      </c>
      <c r="I266" s="75" t="s">
        <v>66</v>
      </c>
      <c r="J266" s="75" t="s">
        <v>218</v>
      </c>
      <c r="K266" s="75" t="s">
        <v>68</v>
      </c>
      <c r="L266" s="75" t="s">
        <v>69</v>
      </c>
      <c r="M266" s="75" t="s">
        <v>1229</v>
      </c>
      <c r="N266" s="75" t="s">
        <v>1230</v>
      </c>
      <c r="O266" s="75" t="s">
        <v>1231</v>
      </c>
      <c r="P266" s="75" t="s">
        <v>71</v>
      </c>
      <c r="Q266" s="75" t="s">
        <v>72</v>
      </c>
      <c r="R266" s="75" t="s">
        <v>1193</v>
      </c>
      <c r="S266" s="75" t="s">
        <v>74</v>
      </c>
      <c r="T266" s="75" t="s">
        <v>92</v>
      </c>
      <c r="U266" s="75" t="s">
        <v>62</v>
      </c>
      <c r="V266" s="75" t="s">
        <v>1193</v>
      </c>
      <c r="W266" s="75" t="s">
        <v>62</v>
      </c>
      <c r="X266" s="75" t="s">
        <v>62</v>
      </c>
      <c r="Y266" s="75" t="s">
        <v>62</v>
      </c>
      <c r="Z266" s="75" t="s">
        <v>62</v>
      </c>
      <c r="AA266" s="75" t="s">
        <v>62</v>
      </c>
      <c r="AB266" s="75" t="s">
        <v>62</v>
      </c>
      <c r="AC266" s="75" t="s">
        <v>62</v>
      </c>
      <c r="AD266" s="75" t="s">
        <v>71</v>
      </c>
      <c r="AE266" s="75" t="s">
        <v>71</v>
      </c>
      <c r="AF266" s="75" t="s">
        <v>71</v>
      </c>
      <c r="AG266" s="75" t="s">
        <v>76</v>
      </c>
      <c r="AH266" s="75" t="s">
        <v>76</v>
      </c>
      <c r="AI266" s="75" t="s">
        <v>76</v>
      </c>
      <c r="AJ266" s="75" t="s">
        <v>76</v>
      </c>
    </row>
    <row r="267" spans="1:36" ht="63.75" x14ac:dyDescent="0.25">
      <c r="A267" s="75" t="s">
        <v>1373</v>
      </c>
      <c r="B267" s="75" t="s">
        <v>609</v>
      </c>
      <c r="C267" s="75" t="s">
        <v>1213</v>
      </c>
      <c r="D267" s="75" t="s">
        <v>62</v>
      </c>
      <c r="E267" s="75" t="s">
        <v>62</v>
      </c>
      <c r="F267" s="75" t="s">
        <v>1374</v>
      </c>
      <c r="G267" s="75" t="s">
        <v>1375</v>
      </c>
      <c r="H267" s="75" t="s">
        <v>65</v>
      </c>
      <c r="I267" s="75" t="s">
        <v>372</v>
      </c>
      <c r="J267" s="75" t="s">
        <v>989</v>
      </c>
      <c r="K267" s="75" t="s">
        <v>373</v>
      </c>
      <c r="L267" s="75" t="s">
        <v>69</v>
      </c>
      <c r="M267" s="75" t="s">
        <v>1229</v>
      </c>
      <c r="N267" s="75" t="s">
        <v>1230</v>
      </c>
      <c r="O267" s="75" t="s">
        <v>1231</v>
      </c>
      <c r="P267" s="75" t="s">
        <v>171</v>
      </c>
      <c r="Q267" s="75" t="s">
        <v>158</v>
      </c>
      <c r="R267" s="75" t="s">
        <v>1193</v>
      </c>
      <c r="S267" s="75" t="s">
        <v>74</v>
      </c>
      <c r="T267" s="75" t="s">
        <v>75</v>
      </c>
      <c r="U267" s="75" t="s">
        <v>62</v>
      </c>
      <c r="V267" s="75" t="s">
        <v>1193</v>
      </c>
      <c r="W267" s="200">
        <v>43800</v>
      </c>
      <c r="X267" s="75" t="s">
        <v>1218</v>
      </c>
      <c r="Y267" s="75" t="s">
        <v>1323</v>
      </c>
      <c r="Z267" s="75" t="s">
        <v>1219</v>
      </c>
      <c r="AA267" s="75" t="s">
        <v>97</v>
      </c>
      <c r="AB267" s="200">
        <v>44764</v>
      </c>
      <c r="AC267" s="75" t="s">
        <v>285</v>
      </c>
      <c r="AD267" s="75" t="s">
        <v>71</v>
      </c>
      <c r="AE267" s="75" t="s">
        <v>71</v>
      </c>
      <c r="AF267" s="75" t="s">
        <v>71</v>
      </c>
      <c r="AG267" s="75" t="s">
        <v>99</v>
      </c>
      <c r="AH267" s="75" t="s">
        <v>99</v>
      </c>
      <c r="AI267" s="75" t="s">
        <v>99</v>
      </c>
      <c r="AJ267" s="75" t="s">
        <v>99</v>
      </c>
    </row>
    <row r="268" spans="1:36" ht="63.75" x14ac:dyDescent="0.25">
      <c r="A268" s="75" t="s">
        <v>1376</v>
      </c>
      <c r="B268" s="75" t="s">
        <v>609</v>
      </c>
      <c r="C268" s="75" t="s">
        <v>1213</v>
      </c>
      <c r="D268" s="75" t="s">
        <v>1279</v>
      </c>
      <c r="E268" s="75" t="s">
        <v>62</v>
      </c>
      <c r="F268" s="75" t="s">
        <v>1377</v>
      </c>
      <c r="G268" s="75" t="s">
        <v>1378</v>
      </c>
      <c r="H268" s="75" t="s">
        <v>65</v>
      </c>
      <c r="I268" s="75" t="s">
        <v>66</v>
      </c>
      <c r="J268" s="75" t="s">
        <v>218</v>
      </c>
      <c r="K268" s="75" t="s">
        <v>68</v>
      </c>
      <c r="L268" s="75" t="s">
        <v>69</v>
      </c>
      <c r="M268" s="75" t="s">
        <v>1229</v>
      </c>
      <c r="N268" s="75" t="s">
        <v>1230</v>
      </c>
      <c r="O268" s="75" t="s">
        <v>1231</v>
      </c>
      <c r="P268" s="75" t="s">
        <v>71</v>
      </c>
      <c r="Q268" s="75" t="s">
        <v>72</v>
      </c>
      <c r="R268" s="75" t="s">
        <v>1193</v>
      </c>
      <c r="S268" s="75" t="s">
        <v>74</v>
      </c>
      <c r="T268" s="75" t="s">
        <v>92</v>
      </c>
      <c r="U268" s="75" t="s">
        <v>62</v>
      </c>
      <c r="V268" s="75" t="s">
        <v>1193</v>
      </c>
      <c r="W268" s="75" t="s">
        <v>62</v>
      </c>
      <c r="X268" s="75" t="s">
        <v>62</v>
      </c>
      <c r="Y268" s="75" t="s">
        <v>62</v>
      </c>
      <c r="Z268" s="75" t="s">
        <v>62</v>
      </c>
      <c r="AA268" s="75" t="s">
        <v>62</v>
      </c>
      <c r="AB268" s="75" t="s">
        <v>62</v>
      </c>
      <c r="AC268" s="75" t="s">
        <v>62</v>
      </c>
      <c r="AD268" s="75" t="s">
        <v>71</v>
      </c>
      <c r="AE268" s="75" t="s">
        <v>71</v>
      </c>
      <c r="AF268" s="75" t="s">
        <v>71</v>
      </c>
      <c r="AG268" s="75" t="s">
        <v>76</v>
      </c>
      <c r="AH268" s="75" t="s">
        <v>76</v>
      </c>
      <c r="AI268" s="75" t="s">
        <v>76</v>
      </c>
      <c r="AJ268" s="75" t="s">
        <v>76</v>
      </c>
    </row>
    <row r="269" spans="1:36" ht="63.75" x14ac:dyDescent="0.25">
      <c r="A269" s="75" t="s">
        <v>1379</v>
      </c>
      <c r="B269" s="75" t="s">
        <v>609</v>
      </c>
      <c r="C269" s="75" t="s">
        <v>1213</v>
      </c>
      <c r="D269" s="75" t="s">
        <v>62</v>
      </c>
      <c r="E269" s="75" t="s">
        <v>62</v>
      </c>
      <c r="F269" s="75" t="s">
        <v>1380</v>
      </c>
      <c r="G269" s="75" t="s">
        <v>1381</v>
      </c>
      <c r="H269" s="75" t="s">
        <v>65</v>
      </c>
      <c r="I269" s="75" t="s">
        <v>372</v>
      </c>
      <c r="J269" s="75" t="s">
        <v>989</v>
      </c>
      <c r="K269" s="75" t="s">
        <v>373</v>
      </c>
      <c r="L269" s="75" t="s">
        <v>69</v>
      </c>
      <c r="M269" s="75" t="s">
        <v>1229</v>
      </c>
      <c r="N269" s="75" t="s">
        <v>1230</v>
      </c>
      <c r="O269" s="75" t="s">
        <v>1231</v>
      </c>
      <c r="P269" s="75" t="s">
        <v>171</v>
      </c>
      <c r="Q269" s="75" t="s">
        <v>158</v>
      </c>
      <c r="R269" s="75" t="s">
        <v>1193</v>
      </c>
      <c r="S269" s="75" t="s">
        <v>74</v>
      </c>
      <c r="T269" s="75" t="s">
        <v>75</v>
      </c>
      <c r="U269" s="75" t="s">
        <v>62</v>
      </c>
      <c r="V269" s="75" t="s">
        <v>1193</v>
      </c>
      <c r="W269" s="200">
        <v>43800</v>
      </c>
      <c r="X269" s="75" t="s">
        <v>1218</v>
      </c>
      <c r="Y269" s="75" t="s">
        <v>1219</v>
      </c>
      <c r="Z269" s="75" t="s">
        <v>1220</v>
      </c>
      <c r="AA269" s="75" t="s">
        <v>97</v>
      </c>
      <c r="AB269" s="200">
        <v>44764</v>
      </c>
      <c r="AC269" s="75" t="s">
        <v>285</v>
      </c>
      <c r="AD269" s="75" t="s">
        <v>71</v>
      </c>
      <c r="AE269" s="75" t="s">
        <v>71</v>
      </c>
      <c r="AF269" s="75" t="s">
        <v>71</v>
      </c>
      <c r="AG269" s="75" t="s">
        <v>99</v>
      </c>
      <c r="AH269" s="75" t="s">
        <v>99</v>
      </c>
      <c r="AI269" s="75" t="s">
        <v>99</v>
      </c>
      <c r="AJ269" s="75" t="s">
        <v>99</v>
      </c>
    </row>
    <row r="270" spans="1:36" ht="63.75" x14ac:dyDescent="0.25">
      <c r="A270" s="75" t="s">
        <v>1382</v>
      </c>
      <c r="B270" s="75" t="s">
        <v>609</v>
      </c>
      <c r="C270" s="75" t="s">
        <v>1213</v>
      </c>
      <c r="D270" s="75" t="s">
        <v>1279</v>
      </c>
      <c r="E270" s="75" t="s">
        <v>62</v>
      </c>
      <c r="F270" s="75" t="s">
        <v>1383</v>
      </c>
      <c r="G270" s="75" t="s">
        <v>1384</v>
      </c>
      <c r="H270" s="75" t="s">
        <v>65</v>
      </c>
      <c r="I270" s="75" t="s">
        <v>66</v>
      </c>
      <c r="J270" s="75" t="s">
        <v>218</v>
      </c>
      <c r="K270" s="75" t="s">
        <v>68</v>
      </c>
      <c r="L270" s="75" t="s">
        <v>69</v>
      </c>
      <c r="M270" s="75" t="s">
        <v>1229</v>
      </c>
      <c r="N270" s="75" t="s">
        <v>1230</v>
      </c>
      <c r="O270" s="75" t="s">
        <v>1231</v>
      </c>
      <c r="P270" s="75" t="s">
        <v>71</v>
      </c>
      <c r="Q270" s="75" t="s">
        <v>72</v>
      </c>
      <c r="R270" s="75" t="s">
        <v>1193</v>
      </c>
      <c r="S270" s="75" t="s">
        <v>74</v>
      </c>
      <c r="T270" s="75" t="s">
        <v>92</v>
      </c>
      <c r="U270" s="75" t="s">
        <v>62</v>
      </c>
      <c r="V270" s="75" t="s">
        <v>1193</v>
      </c>
      <c r="W270" s="75" t="s">
        <v>62</v>
      </c>
      <c r="X270" s="75" t="s">
        <v>62</v>
      </c>
      <c r="Y270" s="75" t="s">
        <v>62</v>
      </c>
      <c r="Z270" s="75" t="s">
        <v>62</v>
      </c>
      <c r="AA270" s="75" t="s">
        <v>62</v>
      </c>
      <c r="AB270" s="75" t="s">
        <v>62</v>
      </c>
      <c r="AC270" s="75" t="s">
        <v>62</v>
      </c>
      <c r="AD270" s="75" t="s">
        <v>71</v>
      </c>
      <c r="AE270" s="75" t="s">
        <v>71</v>
      </c>
      <c r="AF270" s="75" t="s">
        <v>71</v>
      </c>
      <c r="AG270" s="75" t="s">
        <v>76</v>
      </c>
      <c r="AH270" s="75" t="s">
        <v>76</v>
      </c>
      <c r="AI270" s="75" t="s">
        <v>76</v>
      </c>
      <c r="AJ270" s="75" t="s">
        <v>76</v>
      </c>
    </row>
    <row r="271" spans="1:36" ht="63.75" x14ac:dyDescent="0.25">
      <c r="A271" s="75" t="s">
        <v>1385</v>
      </c>
      <c r="B271" s="75" t="s">
        <v>609</v>
      </c>
      <c r="C271" s="75" t="s">
        <v>1213</v>
      </c>
      <c r="D271" s="75" t="s">
        <v>1279</v>
      </c>
      <c r="E271" s="75" t="s">
        <v>62</v>
      </c>
      <c r="F271" s="75" t="s">
        <v>1386</v>
      </c>
      <c r="G271" s="75" t="s">
        <v>1387</v>
      </c>
      <c r="H271" s="75" t="s">
        <v>65</v>
      </c>
      <c r="I271" s="75" t="s">
        <v>372</v>
      </c>
      <c r="J271" s="75" t="s">
        <v>989</v>
      </c>
      <c r="K271" s="75" t="s">
        <v>373</v>
      </c>
      <c r="L271" s="75" t="s">
        <v>69</v>
      </c>
      <c r="M271" s="75" t="s">
        <v>1229</v>
      </c>
      <c r="N271" s="75" t="s">
        <v>1230</v>
      </c>
      <c r="O271" s="75" t="s">
        <v>1231</v>
      </c>
      <c r="P271" s="75" t="s">
        <v>171</v>
      </c>
      <c r="Q271" s="75" t="s">
        <v>158</v>
      </c>
      <c r="R271" s="75" t="s">
        <v>1193</v>
      </c>
      <c r="S271" s="75" t="s">
        <v>74</v>
      </c>
      <c r="T271" s="75" t="s">
        <v>75</v>
      </c>
      <c r="U271" s="75" t="s">
        <v>62</v>
      </c>
      <c r="V271" s="75" t="s">
        <v>1193</v>
      </c>
      <c r="W271" s="200">
        <v>43831</v>
      </c>
      <c r="X271" s="75" t="s">
        <v>1218</v>
      </c>
      <c r="Y271" s="75" t="s">
        <v>1323</v>
      </c>
      <c r="Z271" s="75" t="s">
        <v>1219</v>
      </c>
      <c r="AA271" s="75" t="s">
        <v>62</v>
      </c>
      <c r="AB271" s="200">
        <v>44764</v>
      </c>
      <c r="AC271" s="75" t="s">
        <v>285</v>
      </c>
      <c r="AD271" s="75" t="s">
        <v>71</v>
      </c>
      <c r="AE271" s="75" t="s">
        <v>71</v>
      </c>
      <c r="AF271" s="75" t="s">
        <v>71</v>
      </c>
      <c r="AG271" s="75" t="s">
        <v>77</v>
      </c>
      <c r="AH271" s="75" t="s">
        <v>99</v>
      </c>
      <c r="AI271" s="75" t="s">
        <v>77</v>
      </c>
      <c r="AJ271" s="75" t="s">
        <v>77</v>
      </c>
    </row>
    <row r="272" spans="1:36" ht="63.75" x14ac:dyDescent="0.25">
      <c r="A272" s="75" t="s">
        <v>1388</v>
      </c>
      <c r="B272" s="75" t="s">
        <v>609</v>
      </c>
      <c r="C272" s="75" t="s">
        <v>1213</v>
      </c>
      <c r="D272" s="75" t="s">
        <v>1279</v>
      </c>
      <c r="E272" s="75" t="s">
        <v>62</v>
      </c>
      <c r="F272" s="75" t="s">
        <v>1389</v>
      </c>
      <c r="G272" s="75" t="s">
        <v>1390</v>
      </c>
      <c r="H272" s="75" t="s">
        <v>65</v>
      </c>
      <c r="I272" s="75" t="s">
        <v>372</v>
      </c>
      <c r="J272" s="75" t="s">
        <v>989</v>
      </c>
      <c r="K272" s="75" t="s">
        <v>373</v>
      </c>
      <c r="L272" s="75" t="s">
        <v>69</v>
      </c>
      <c r="M272" s="75" t="s">
        <v>1229</v>
      </c>
      <c r="N272" s="75" t="s">
        <v>1230</v>
      </c>
      <c r="O272" s="75" t="s">
        <v>1231</v>
      </c>
      <c r="P272" s="75" t="s">
        <v>71</v>
      </c>
      <c r="Q272" s="75" t="s">
        <v>158</v>
      </c>
      <c r="R272" s="75" t="s">
        <v>1193</v>
      </c>
      <c r="S272" s="75" t="s">
        <v>74</v>
      </c>
      <c r="T272" s="75" t="s">
        <v>75</v>
      </c>
      <c r="U272" s="75" t="s">
        <v>62</v>
      </c>
      <c r="V272" s="75" t="s">
        <v>1193</v>
      </c>
      <c r="W272" s="75" t="s">
        <v>62</v>
      </c>
      <c r="X272" s="75" t="s">
        <v>62</v>
      </c>
      <c r="Y272" s="75" t="s">
        <v>62</v>
      </c>
      <c r="Z272" s="75" t="s">
        <v>62</v>
      </c>
      <c r="AA272" s="75" t="s">
        <v>62</v>
      </c>
      <c r="AB272" s="75" t="s">
        <v>62</v>
      </c>
      <c r="AC272" s="75" t="s">
        <v>62</v>
      </c>
      <c r="AD272" s="75" t="s">
        <v>71</v>
      </c>
      <c r="AE272" s="75" t="s">
        <v>71</v>
      </c>
      <c r="AF272" s="75" t="s">
        <v>71</v>
      </c>
      <c r="AG272" s="75" t="s">
        <v>76</v>
      </c>
      <c r="AH272" s="75" t="s">
        <v>77</v>
      </c>
      <c r="AI272" s="75" t="s">
        <v>77</v>
      </c>
      <c r="AJ272" s="75" t="s">
        <v>77</v>
      </c>
    </row>
    <row r="273" spans="1:36" ht="63.75" x14ac:dyDescent="0.25">
      <c r="A273" s="75" t="s">
        <v>1391</v>
      </c>
      <c r="B273" s="75" t="s">
        <v>609</v>
      </c>
      <c r="C273" s="75" t="s">
        <v>1213</v>
      </c>
      <c r="D273" s="75" t="s">
        <v>1279</v>
      </c>
      <c r="E273" s="75" t="s">
        <v>62</v>
      </c>
      <c r="F273" s="75" t="s">
        <v>1392</v>
      </c>
      <c r="G273" s="75" t="s">
        <v>1393</v>
      </c>
      <c r="H273" s="75" t="s">
        <v>65</v>
      </c>
      <c r="I273" s="75" t="s">
        <v>372</v>
      </c>
      <c r="J273" s="75" t="s">
        <v>989</v>
      </c>
      <c r="K273" s="75" t="s">
        <v>373</v>
      </c>
      <c r="L273" s="75" t="s">
        <v>69</v>
      </c>
      <c r="M273" s="75" t="s">
        <v>1229</v>
      </c>
      <c r="N273" s="75" t="s">
        <v>1230</v>
      </c>
      <c r="O273" s="75" t="s">
        <v>1231</v>
      </c>
      <c r="P273" s="75" t="s">
        <v>71</v>
      </c>
      <c r="Q273" s="75" t="s">
        <v>72</v>
      </c>
      <c r="R273" s="75" t="s">
        <v>1193</v>
      </c>
      <c r="S273" s="75" t="s">
        <v>74</v>
      </c>
      <c r="T273" s="75" t="s">
        <v>75</v>
      </c>
      <c r="U273" s="75" t="s">
        <v>62</v>
      </c>
      <c r="V273" s="75" t="s">
        <v>1193</v>
      </c>
      <c r="W273" s="200">
        <v>44197</v>
      </c>
      <c r="X273" s="75" t="s">
        <v>1218</v>
      </c>
      <c r="Y273" s="75" t="s">
        <v>1219</v>
      </c>
      <c r="Z273" s="75" t="s">
        <v>1219</v>
      </c>
      <c r="AA273" s="75" t="s">
        <v>97</v>
      </c>
      <c r="AB273" s="200">
        <v>44764</v>
      </c>
      <c r="AC273" s="75" t="s">
        <v>285</v>
      </c>
      <c r="AD273" s="75" t="s">
        <v>71</v>
      </c>
      <c r="AE273" s="75" t="s">
        <v>71</v>
      </c>
      <c r="AF273" s="75" t="s">
        <v>71</v>
      </c>
      <c r="AG273" s="75" t="s">
        <v>76</v>
      </c>
      <c r="AH273" s="75" t="s">
        <v>76</v>
      </c>
      <c r="AI273" s="75" t="s">
        <v>76</v>
      </c>
      <c r="AJ273" s="75" t="s">
        <v>76</v>
      </c>
    </row>
    <row r="274" spans="1:36" ht="63.75" x14ac:dyDescent="0.25">
      <c r="A274" s="75" t="s">
        <v>1394</v>
      </c>
      <c r="B274" s="75" t="s">
        <v>609</v>
      </c>
      <c r="C274" s="75" t="s">
        <v>1213</v>
      </c>
      <c r="D274" s="75" t="s">
        <v>1279</v>
      </c>
      <c r="E274" s="75" t="s">
        <v>62</v>
      </c>
      <c r="F274" s="75" t="s">
        <v>1395</v>
      </c>
      <c r="G274" s="75" t="s">
        <v>1396</v>
      </c>
      <c r="H274" s="75" t="s">
        <v>65</v>
      </c>
      <c r="I274" s="75" t="s">
        <v>372</v>
      </c>
      <c r="J274" s="75" t="s">
        <v>989</v>
      </c>
      <c r="K274" s="75" t="s">
        <v>373</v>
      </c>
      <c r="L274" s="75" t="s">
        <v>69</v>
      </c>
      <c r="M274" s="75" t="s">
        <v>1229</v>
      </c>
      <c r="N274" s="75" t="s">
        <v>1230</v>
      </c>
      <c r="O274" s="75" t="s">
        <v>1231</v>
      </c>
      <c r="P274" s="75" t="s">
        <v>71</v>
      </c>
      <c r="Q274" s="75" t="s">
        <v>72</v>
      </c>
      <c r="R274" s="75" t="s">
        <v>1193</v>
      </c>
      <c r="S274" s="75" t="s">
        <v>74</v>
      </c>
      <c r="T274" s="75" t="s">
        <v>75</v>
      </c>
      <c r="U274" s="75" t="s">
        <v>62</v>
      </c>
      <c r="V274" s="75" t="s">
        <v>1193</v>
      </c>
      <c r="W274" s="75" t="s">
        <v>62</v>
      </c>
      <c r="X274" s="75" t="s">
        <v>62</v>
      </c>
      <c r="Y274" s="75" t="s">
        <v>62</v>
      </c>
      <c r="Z274" s="75" t="s">
        <v>62</v>
      </c>
      <c r="AA274" s="75" t="s">
        <v>62</v>
      </c>
      <c r="AB274" s="75" t="s">
        <v>62</v>
      </c>
      <c r="AC274" s="75" t="s">
        <v>62</v>
      </c>
      <c r="AD274" s="75" t="s">
        <v>71</v>
      </c>
      <c r="AE274" s="75" t="s">
        <v>71</v>
      </c>
      <c r="AF274" s="75" t="s">
        <v>71</v>
      </c>
      <c r="AG274" s="75" t="s">
        <v>77</v>
      </c>
      <c r="AH274" s="75" t="s">
        <v>77</v>
      </c>
      <c r="AI274" s="75" t="s">
        <v>77</v>
      </c>
      <c r="AJ274" s="75" t="s">
        <v>77</v>
      </c>
    </row>
    <row r="275" spans="1:36" ht="63.75" x14ac:dyDescent="0.25">
      <c r="A275" s="75" t="s">
        <v>1397</v>
      </c>
      <c r="B275" s="75" t="s">
        <v>609</v>
      </c>
      <c r="C275" s="75" t="s">
        <v>1213</v>
      </c>
      <c r="D275" s="75" t="s">
        <v>62</v>
      </c>
      <c r="E275" s="75" t="s">
        <v>62</v>
      </c>
      <c r="F275" s="75" t="s">
        <v>1398</v>
      </c>
      <c r="G275" s="75" t="s">
        <v>1399</v>
      </c>
      <c r="H275" s="75" t="s">
        <v>65</v>
      </c>
      <c r="I275" s="75" t="s">
        <v>372</v>
      </c>
      <c r="J275" s="75" t="s">
        <v>989</v>
      </c>
      <c r="K275" s="75" t="s">
        <v>373</v>
      </c>
      <c r="L275" s="75" t="s">
        <v>69</v>
      </c>
      <c r="M275" s="75" t="s">
        <v>1229</v>
      </c>
      <c r="N275" s="75" t="s">
        <v>1230</v>
      </c>
      <c r="O275" s="75" t="s">
        <v>1231</v>
      </c>
      <c r="P275" s="75" t="s">
        <v>171</v>
      </c>
      <c r="Q275" s="75" t="s">
        <v>158</v>
      </c>
      <c r="R275" s="75" t="s">
        <v>1193</v>
      </c>
      <c r="S275" s="75" t="s">
        <v>74</v>
      </c>
      <c r="T275" s="75" t="s">
        <v>75</v>
      </c>
      <c r="U275" s="75" t="s">
        <v>62</v>
      </c>
      <c r="V275" s="75" t="s">
        <v>1193</v>
      </c>
      <c r="W275" s="200">
        <v>42644</v>
      </c>
      <c r="X275" s="75" t="s">
        <v>1218</v>
      </c>
      <c r="Y275" s="75" t="s">
        <v>1219</v>
      </c>
      <c r="Z275" s="75" t="s">
        <v>1220</v>
      </c>
      <c r="AA275" s="75" t="s">
        <v>97</v>
      </c>
      <c r="AB275" s="200">
        <v>44764</v>
      </c>
      <c r="AC275" s="75" t="s">
        <v>285</v>
      </c>
      <c r="AD275" s="75" t="s">
        <v>71</v>
      </c>
      <c r="AE275" s="75" t="s">
        <v>71</v>
      </c>
      <c r="AF275" s="75" t="s">
        <v>71</v>
      </c>
      <c r="AG275" s="75" t="s">
        <v>99</v>
      </c>
      <c r="AH275" s="75" t="s">
        <v>99</v>
      </c>
      <c r="AI275" s="75" t="s">
        <v>99</v>
      </c>
      <c r="AJ275" s="75" t="s">
        <v>99</v>
      </c>
    </row>
    <row r="276" spans="1:36" ht="63.75" x14ac:dyDescent="0.25">
      <c r="A276" s="75" t="s">
        <v>1400</v>
      </c>
      <c r="B276" s="75" t="s">
        <v>609</v>
      </c>
      <c r="C276" s="75" t="s">
        <v>1213</v>
      </c>
      <c r="D276" s="75" t="s">
        <v>1279</v>
      </c>
      <c r="E276" s="75" t="s">
        <v>62</v>
      </c>
      <c r="F276" s="75" t="s">
        <v>1401</v>
      </c>
      <c r="G276" s="75" t="s">
        <v>1402</v>
      </c>
      <c r="H276" s="75" t="s">
        <v>65</v>
      </c>
      <c r="I276" s="75" t="s">
        <v>66</v>
      </c>
      <c r="J276" s="75" t="s">
        <v>218</v>
      </c>
      <c r="K276" s="75" t="s">
        <v>68</v>
      </c>
      <c r="L276" s="75" t="s">
        <v>69</v>
      </c>
      <c r="M276" s="75" t="s">
        <v>1229</v>
      </c>
      <c r="N276" s="75" t="s">
        <v>1230</v>
      </c>
      <c r="O276" s="75" t="s">
        <v>1231</v>
      </c>
      <c r="P276" s="75" t="s">
        <v>71</v>
      </c>
      <c r="Q276" s="75" t="s">
        <v>72</v>
      </c>
      <c r="R276" s="75" t="s">
        <v>1193</v>
      </c>
      <c r="S276" s="75" t="s">
        <v>74</v>
      </c>
      <c r="T276" s="75" t="s">
        <v>92</v>
      </c>
      <c r="U276" s="75" t="s">
        <v>62</v>
      </c>
      <c r="V276" s="75" t="s">
        <v>1193</v>
      </c>
      <c r="W276" s="75" t="s">
        <v>62</v>
      </c>
      <c r="X276" s="75" t="s">
        <v>62</v>
      </c>
      <c r="Y276" s="75" t="s">
        <v>62</v>
      </c>
      <c r="Z276" s="75" t="s">
        <v>62</v>
      </c>
      <c r="AA276" s="75" t="s">
        <v>62</v>
      </c>
      <c r="AB276" s="75" t="s">
        <v>62</v>
      </c>
      <c r="AC276" s="75" t="s">
        <v>62</v>
      </c>
      <c r="AD276" s="75" t="s">
        <v>71</v>
      </c>
      <c r="AE276" s="75" t="s">
        <v>71</v>
      </c>
      <c r="AF276" s="75" t="s">
        <v>71</v>
      </c>
      <c r="AG276" s="75" t="s">
        <v>76</v>
      </c>
      <c r="AH276" s="75" t="s">
        <v>76</v>
      </c>
      <c r="AI276" s="75" t="s">
        <v>76</v>
      </c>
      <c r="AJ276" s="75" t="s">
        <v>76</v>
      </c>
    </row>
    <row r="277" spans="1:36" ht="63.75" x14ac:dyDescent="0.25">
      <c r="A277" s="75" t="s">
        <v>1403</v>
      </c>
      <c r="B277" s="75" t="s">
        <v>609</v>
      </c>
      <c r="C277" s="75" t="s">
        <v>1213</v>
      </c>
      <c r="D277" s="75" t="s">
        <v>1279</v>
      </c>
      <c r="E277" s="75" t="s">
        <v>62</v>
      </c>
      <c r="F277" s="75" t="s">
        <v>1404</v>
      </c>
      <c r="G277" s="75" t="s">
        <v>1405</v>
      </c>
      <c r="H277" s="75" t="s">
        <v>65</v>
      </c>
      <c r="I277" s="75" t="s">
        <v>372</v>
      </c>
      <c r="J277" s="75" t="s">
        <v>989</v>
      </c>
      <c r="K277" s="75" t="s">
        <v>373</v>
      </c>
      <c r="L277" s="75" t="s">
        <v>69</v>
      </c>
      <c r="M277" s="75" t="s">
        <v>1229</v>
      </c>
      <c r="N277" s="75" t="s">
        <v>1230</v>
      </c>
      <c r="O277" s="75" t="s">
        <v>1231</v>
      </c>
      <c r="P277" s="75" t="s">
        <v>71</v>
      </c>
      <c r="Q277" s="75" t="s">
        <v>72</v>
      </c>
      <c r="R277" s="75" t="s">
        <v>1193</v>
      </c>
      <c r="S277" s="75" t="s">
        <v>74</v>
      </c>
      <c r="T277" s="75" t="s">
        <v>189</v>
      </c>
      <c r="U277" s="75" t="s">
        <v>62</v>
      </c>
      <c r="V277" s="75" t="s">
        <v>1193</v>
      </c>
      <c r="W277" s="75" t="s">
        <v>62</v>
      </c>
      <c r="X277" s="75" t="s">
        <v>62</v>
      </c>
      <c r="Y277" s="75" t="s">
        <v>62</v>
      </c>
      <c r="Z277" s="75" t="s">
        <v>62</v>
      </c>
      <c r="AA277" s="75" t="s">
        <v>62</v>
      </c>
      <c r="AB277" s="75" t="s">
        <v>62</v>
      </c>
      <c r="AC277" s="75" t="s">
        <v>62</v>
      </c>
      <c r="AD277" s="75" t="s">
        <v>71</v>
      </c>
      <c r="AE277" s="75" t="s">
        <v>71</v>
      </c>
      <c r="AF277" s="75" t="s">
        <v>71</v>
      </c>
      <c r="AG277" s="75" t="s">
        <v>77</v>
      </c>
      <c r="AH277" s="75" t="s">
        <v>77</v>
      </c>
      <c r="AI277" s="75" t="s">
        <v>77</v>
      </c>
      <c r="AJ277" s="75" t="s">
        <v>77</v>
      </c>
    </row>
    <row r="278" spans="1:36" ht="76.5" x14ac:dyDescent="0.25">
      <c r="A278" s="75" t="s">
        <v>1406</v>
      </c>
      <c r="B278" s="75" t="s">
        <v>60</v>
      </c>
      <c r="C278" s="75" t="s">
        <v>1407</v>
      </c>
      <c r="D278" s="75" t="s">
        <v>1408</v>
      </c>
      <c r="E278" s="75" t="s">
        <v>62</v>
      </c>
      <c r="F278" s="75" t="s">
        <v>1409</v>
      </c>
      <c r="G278" s="75" t="s">
        <v>1410</v>
      </c>
      <c r="H278" s="75" t="s">
        <v>65</v>
      </c>
      <c r="I278" s="75" t="s">
        <v>66</v>
      </c>
      <c r="J278" s="75" t="s">
        <v>153</v>
      </c>
      <c r="K278" s="75" t="s">
        <v>68</v>
      </c>
      <c r="L278" s="75" t="s">
        <v>69</v>
      </c>
      <c r="M278" s="75" t="s">
        <v>1411</v>
      </c>
      <c r="N278" s="75" t="s">
        <v>62</v>
      </c>
      <c r="O278" s="75" t="s">
        <v>1412</v>
      </c>
      <c r="P278" s="75" t="s">
        <v>71</v>
      </c>
      <c r="Q278" s="75" t="s">
        <v>72</v>
      </c>
      <c r="R278" s="75" t="s">
        <v>1181</v>
      </c>
      <c r="S278" s="75" t="s">
        <v>524</v>
      </c>
      <c r="T278" s="75" t="s">
        <v>75</v>
      </c>
      <c r="U278" s="75" t="s">
        <v>1413</v>
      </c>
      <c r="V278" s="75" t="s">
        <v>1181</v>
      </c>
      <c r="W278" s="75" t="s">
        <v>62</v>
      </c>
      <c r="X278" s="75" t="s">
        <v>62</v>
      </c>
      <c r="Y278" s="75" t="s">
        <v>62</v>
      </c>
      <c r="Z278" s="75" t="s">
        <v>62</v>
      </c>
      <c r="AA278" s="75" t="s">
        <v>62</v>
      </c>
      <c r="AB278" s="75" t="s">
        <v>62</v>
      </c>
      <c r="AC278" s="75" t="s">
        <v>62</v>
      </c>
      <c r="AD278" s="75" t="s">
        <v>71</v>
      </c>
      <c r="AE278" s="75" t="s">
        <v>71</v>
      </c>
      <c r="AF278" s="75" t="s">
        <v>71</v>
      </c>
      <c r="AG278" s="75" t="s">
        <v>76</v>
      </c>
      <c r="AH278" s="75" t="s">
        <v>99</v>
      </c>
      <c r="AI278" s="75" t="s">
        <v>77</v>
      </c>
      <c r="AJ278" s="75" t="s">
        <v>77</v>
      </c>
    </row>
    <row r="279" spans="1:36" ht="87.75" customHeight="1" x14ac:dyDescent="0.25">
      <c r="A279" s="75" t="s">
        <v>1414</v>
      </c>
      <c r="B279" s="75" t="s">
        <v>60</v>
      </c>
      <c r="C279" s="75" t="s">
        <v>1407</v>
      </c>
      <c r="D279" s="75" t="s">
        <v>62</v>
      </c>
      <c r="E279" s="75" t="s">
        <v>62</v>
      </c>
      <c r="F279" s="75" t="s">
        <v>1415</v>
      </c>
      <c r="G279" s="75" t="s">
        <v>1416</v>
      </c>
      <c r="H279" s="75" t="s">
        <v>65</v>
      </c>
      <c r="I279" s="75" t="s">
        <v>66</v>
      </c>
      <c r="J279" s="75" t="s">
        <v>153</v>
      </c>
      <c r="K279" s="75" t="s">
        <v>68</v>
      </c>
      <c r="L279" s="75" t="s">
        <v>69</v>
      </c>
      <c r="M279" s="75" t="s">
        <v>1417</v>
      </c>
      <c r="N279" s="75" t="s">
        <v>62</v>
      </c>
      <c r="O279" s="75" t="s">
        <v>1418</v>
      </c>
      <c r="P279" s="75" t="s">
        <v>71</v>
      </c>
      <c r="Q279" s="75" t="s">
        <v>72</v>
      </c>
      <c r="R279" s="75" t="s">
        <v>1181</v>
      </c>
      <c r="S279" s="75" t="s">
        <v>74</v>
      </c>
      <c r="T279" s="75" t="s">
        <v>92</v>
      </c>
      <c r="U279" s="75" t="s">
        <v>1419</v>
      </c>
      <c r="V279" s="75" t="s">
        <v>1181</v>
      </c>
      <c r="W279" s="75" t="s">
        <v>62</v>
      </c>
      <c r="X279" s="75" t="s">
        <v>62</v>
      </c>
      <c r="Y279" s="75" t="s">
        <v>62</v>
      </c>
      <c r="Z279" s="75" t="s">
        <v>62</v>
      </c>
      <c r="AA279" s="75" t="s">
        <v>62</v>
      </c>
      <c r="AB279" s="75" t="s">
        <v>62</v>
      </c>
      <c r="AC279" s="75" t="s">
        <v>62</v>
      </c>
      <c r="AD279" s="75" t="s">
        <v>71</v>
      </c>
      <c r="AE279" s="75" t="s">
        <v>71</v>
      </c>
      <c r="AF279" s="75" t="s">
        <v>71</v>
      </c>
      <c r="AG279" s="75" t="s">
        <v>77</v>
      </c>
      <c r="AH279" s="75" t="s">
        <v>76</v>
      </c>
      <c r="AI279" s="75" t="s">
        <v>76</v>
      </c>
      <c r="AJ279" s="75" t="s">
        <v>77</v>
      </c>
    </row>
    <row r="280" spans="1:36" ht="51" x14ac:dyDescent="0.25">
      <c r="A280" s="75" t="s">
        <v>1420</v>
      </c>
      <c r="B280" s="75" t="s">
        <v>60</v>
      </c>
      <c r="C280" s="75" t="s">
        <v>1407</v>
      </c>
      <c r="D280" s="75" t="s">
        <v>62</v>
      </c>
      <c r="E280" s="75" t="s">
        <v>62</v>
      </c>
      <c r="F280" s="75" t="s">
        <v>1421</v>
      </c>
      <c r="G280" s="75" t="s">
        <v>1422</v>
      </c>
      <c r="H280" s="75" t="s">
        <v>65</v>
      </c>
      <c r="I280" s="75" t="s">
        <v>66</v>
      </c>
      <c r="J280" s="75" t="s">
        <v>87</v>
      </c>
      <c r="K280" s="75" t="s">
        <v>88</v>
      </c>
      <c r="L280" s="75" t="s">
        <v>69</v>
      </c>
      <c r="M280" s="75" t="s">
        <v>62</v>
      </c>
      <c r="N280" s="75" t="s">
        <v>62</v>
      </c>
      <c r="O280" s="75" t="s">
        <v>62</v>
      </c>
      <c r="P280" s="75" t="s">
        <v>71</v>
      </c>
      <c r="Q280" s="75" t="s">
        <v>72</v>
      </c>
      <c r="R280" s="75" t="s">
        <v>1181</v>
      </c>
      <c r="S280" s="75" t="s">
        <v>74</v>
      </c>
      <c r="T280" s="75" t="s">
        <v>92</v>
      </c>
      <c r="U280" s="75" t="s">
        <v>1423</v>
      </c>
      <c r="V280" s="75" t="s">
        <v>1181</v>
      </c>
      <c r="W280" s="75" t="s">
        <v>62</v>
      </c>
      <c r="X280" s="75" t="s">
        <v>62</v>
      </c>
      <c r="Y280" s="75" t="s">
        <v>62</v>
      </c>
      <c r="Z280" s="75" t="s">
        <v>62</v>
      </c>
      <c r="AA280" s="75" t="s">
        <v>62</v>
      </c>
      <c r="AB280" s="75" t="s">
        <v>62</v>
      </c>
      <c r="AC280" s="75" t="s">
        <v>62</v>
      </c>
      <c r="AD280" s="75" t="s">
        <v>71</v>
      </c>
      <c r="AE280" s="75" t="s">
        <v>71</v>
      </c>
      <c r="AF280" s="75" t="s">
        <v>71</v>
      </c>
      <c r="AG280" s="75" t="s">
        <v>76</v>
      </c>
      <c r="AH280" s="75" t="s">
        <v>99</v>
      </c>
      <c r="AI280" s="75" t="s">
        <v>76</v>
      </c>
      <c r="AJ280" s="75" t="s">
        <v>77</v>
      </c>
    </row>
    <row r="281" spans="1:36" ht="38.25" x14ac:dyDescent="0.25">
      <c r="A281" s="75" t="s">
        <v>1424</v>
      </c>
      <c r="B281" s="75" t="s">
        <v>60</v>
      </c>
      <c r="C281" s="75" t="s">
        <v>1407</v>
      </c>
      <c r="D281" s="75" t="s">
        <v>62</v>
      </c>
      <c r="E281" s="75" t="s">
        <v>62</v>
      </c>
      <c r="F281" s="75" t="s">
        <v>1425</v>
      </c>
      <c r="G281" s="75" t="s">
        <v>1426</v>
      </c>
      <c r="H281" s="75" t="s">
        <v>65</v>
      </c>
      <c r="I281" s="75" t="s">
        <v>66</v>
      </c>
      <c r="J281" s="75" t="s">
        <v>153</v>
      </c>
      <c r="K281" s="75" t="s">
        <v>68</v>
      </c>
      <c r="L281" s="75" t="s">
        <v>69</v>
      </c>
      <c r="M281" s="75" t="s">
        <v>62</v>
      </c>
      <c r="N281" s="75" t="s">
        <v>62</v>
      </c>
      <c r="O281" s="75" t="s">
        <v>62</v>
      </c>
      <c r="P281" s="75" t="s">
        <v>71</v>
      </c>
      <c r="Q281" s="75" t="s">
        <v>90</v>
      </c>
      <c r="R281" s="75" t="s">
        <v>1181</v>
      </c>
      <c r="S281" s="75" t="s">
        <v>74</v>
      </c>
      <c r="T281" s="75" t="s">
        <v>92</v>
      </c>
      <c r="U281" s="75" t="s">
        <v>1419</v>
      </c>
      <c r="V281" s="75" t="s">
        <v>1181</v>
      </c>
      <c r="W281" s="200">
        <v>43466</v>
      </c>
      <c r="X281" s="75" t="s">
        <v>1183</v>
      </c>
      <c r="Y281" s="75" t="s">
        <v>1427</v>
      </c>
      <c r="Z281" s="75" t="s">
        <v>173</v>
      </c>
      <c r="AA281" s="75" t="s">
        <v>97</v>
      </c>
      <c r="AB281" s="200">
        <v>44795</v>
      </c>
      <c r="AC281" s="75" t="s">
        <v>1428</v>
      </c>
      <c r="AD281" s="75" t="s">
        <v>71</v>
      </c>
      <c r="AE281" s="75" t="s">
        <v>71</v>
      </c>
      <c r="AF281" s="75" t="s">
        <v>71</v>
      </c>
      <c r="AG281" s="75" t="s">
        <v>77</v>
      </c>
      <c r="AH281" s="75" t="s">
        <v>99</v>
      </c>
      <c r="AI281" s="75" t="s">
        <v>76</v>
      </c>
      <c r="AJ281" s="75" t="s">
        <v>77</v>
      </c>
    </row>
    <row r="282" spans="1:36" ht="38.25" x14ac:dyDescent="0.25">
      <c r="A282" s="75" t="s">
        <v>1429</v>
      </c>
      <c r="B282" s="75" t="s">
        <v>60</v>
      </c>
      <c r="C282" s="75" t="s">
        <v>1407</v>
      </c>
      <c r="D282" s="75" t="s">
        <v>62</v>
      </c>
      <c r="E282" s="75" t="s">
        <v>62</v>
      </c>
      <c r="F282" s="75" t="s">
        <v>1430</v>
      </c>
      <c r="G282" s="75" t="s">
        <v>1431</v>
      </c>
      <c r="H282" s="75" t="s">
        <v>65</v>
      </c>
      <c r="I282" s="75" t="s">
        <v>66</v>
      </c>
      <c r="J282" s="75" t="s">
        <v>153</v>
      </c>
      <c r="K282" s="75" t="s">
        <v>68</v>
      </c>
      <c r="L282" s="75" t="s">
        <v>69</v>
      </c>
      <c r="M282" s="75" t="s">
        <v>62</v>
      </c>
      <c r="N282" s="75" t="s">
        <v>62</v>
      </c>
      <c r="O282" s="75" t="s">
        <v>62</v>
      </c>
      <c r="P282" s="75" t="s">
        <v>71</v>
      </c>
      <c r="Q282" s="75" t="s">
        <v>90</v>
      </c>
      <c r="R282" s="75" t="s">
        <v>1181</v>
      </c>
      <c r="S282" s="75" t="s">
        <v>74</v>
      </c>
      <c r="T282" s="75" t="s">
        <v>92</v>
      </c>
      <c r="U282" s="75" t="s">
        <v>1419</v>
      </c>
      <c r="V282" s="75" t="s">
        <v>1181</v>
      </c>
      <c r="W282" s="200">
        <v>43466</v>
      </c>
      <c r="X282" s="75" t="s">
        <v>1183</v>
      </c>
      <c r="Y282" s="75" t="s">
        <v>1427</v>
      </c>
      <c r="Z282" s="75" t="s">
        <v>173</v>
      </c>
      <c r="AA282" s="75" t="s">
        <v>97</v>
      </c>
      <c r="AB282" s="200">
        <v>44795</v>
      </c>
      <c r="AC282" s="75" t="s">
        <v>98</v>
      </c>
      <c r="AD282" s="75" t="s">
        <v>71</v>
      </c>
      <c r="AE282" s="75" t="s">
        <v>71</v>
      </c>
      <c r="AF282" s="75" t="s">
        <v>71</v>
      </c>
      <c r="AG282" s="75" t="s">
        <v>77</v>
      </c>
      <c r="AH282" s="75" t="s">
        <v>99</v>
      </c>
      <c r="AI282" s="75" t="s">
        <v>76</v>
      </c>
      <c r="AJ282" s="75" t="s">
        <v>77</v>
      </c>
    </row>
    <row r="283" spans="1:36" ht="38.25" x14ac:dyDescent="0.25">
      <c r="A283" s="75" t="s">
        <v>1432</v>
      </c>
      <c r="B283" s="75" t="s">
        <v>60</v>
      </c>
      <c r="C283" s="75" t="s">
        <v>1407</v>
      </c>
      <c r="D283" s="75" t="s">
        <v>1408</v>
      </c>
      <c r="E283" s="75" t="s">
        <v>62</v>
      </c>
      <c r="F283" s="75" t="s">
        <v>1433</v>
      </c>
      <c r="G283" s="75" t="s">
        <v>1434</v>
      </c>
      <c r="H283" s="75" t="s">
        <v>65</v>
      </c>
      <c r="I283" s="75" t="s">
        <v>66</v>
      </c>
      <c r="J283" s="75" t="s">
        <v>87</v>
      </c>
      <c r="K283" s="75" t="s">
        <v>233</v>
      </c>
      <c r="L283" s="75" t="s">
        <v>563</v>
      </c>
      <c r="M283" s="75" t="s">
        <v>62</v>
      </c>
      <c r="N283" s="75" t="s">
        <v>62</v>
      </c>
      <c r="O283" s="75" t="s">
        <v>62</v>
      </c>
      <c r="P283" s="75" t="s">
        <v>71</v>
      </c>
      <c r="Q283" s="75" t="s">
        <v>72</v>
      </c>
      <c r="R283" s="75" t="s">
        <v>1181</v>
      </c>
      <c r="S283" s="75" t="s">
        <v>524</v>
      </c>
      <c r="T283" s="75" t="s">
        <v>75</v>
      </c>
      <c r="U283" s="75" t="s">
        <v>1435</v>
      </c>
      <c r="V283" s="75" t="s">
        <v>1181</v>
      </c>
      <c r="W283" s="75" t="s">
        <v>62</v>
      </c>
      <c r="X283" s="75" t="s">
        <v>62</v>
      </c>
      <c r="Y283" s="75" t="s">
        <v>62</v>
      </c>
      <c r="Z283" s="75" t="s">
        <v>62</v>
      </c>
      <c r="AA283" s="75" t="s">
        <v>62</v>
      </c>
      <c r="AB283" s="75" t="s">
        <v>62</v>
      </c>
      <c r="AC283" s="75" t="s">
        <v>62</v>
      </c>
      <c r="AD283" s="75" t="s">
        <v>71</v>
      </c>
      <c r="AE283" s="75" t="s">
        <v>71</v>
      </c>
      <c r="AF283" s="75" t="s">
        <v>71</v>
      </c>
      <c r="AG283" s="75" t="s">
        <v>76</v>
      </c>
      <c r="AH283" s="75" t="s">
        <v>99</v>
      </c>
      <c r="AI283" s="75" t="s">
        <v>99</v>
      </c>
      <c r="AJ283" s="75" t="s">
        <v>99</v>
      </c>
    </row>
    <row r="284" spans="1:36" ht="63.75" x14ac:dyDescent="0.25">
      <c r="A284" s="75" t="s">
        <v>1436</v>
      </c>
      <c r="B284" s="75" t="s">
        <v>560</v>
      </c>
      <c r="C284" s="75" t="s">
        <v>1437</v>
      </c>
      <c r="D284" s="75" t="s">
        <v>1438</v>
      </c>
      <c r="E284" s="75" t="s">
        <v>1439</v>
      </c>
      <c r="F284" s="75" t="s">
        <v>1440</v>
      </c>
      <c r="G284" s="75" t="s">
        <v>1441</v>
      </c>
      <c r="H284" s="75" t="s">
        <v>65</v>
      </c>
      <c r="I284" s="75" t="s">
        <v>66</v>
      </c>
      <c r="J284" s="75" t="s">
        <v>87</v>
      </c>
      <c r="K284" s="75" t="s">
        <v>88</v>
      </c>
      <c r="L284" s="75" t="s">
        <v>69</v>
      </c>
      <c r="M284" s="75" t="s">
        <v>155</v>
      </c>
      <c r="N284" s="75" t="s">
        <v>1442</v>
      </c>
      <c r="O284" s="75" t="s">
        <v>1443</v>
      </c>
      <c r="P284" s="75" t="s">
        <v>71</v>
      </c>
      <c r="Q284" s="75" t="s">
        <v>72</v>
      </c>
      <c r="R284" s="75" t="s">
        <v>1444</v>
      </c>
      <c r="S284" s="75" t="s">
        <v>524</v>
      </c>
      <c r="T284" s="75" t="s">
        <v>92</v>
      </c>
      <c r="U284" s="75" t="s">
        <v>1445</v>
      </c>
      <c r="V284" s="75" t="s">
        <v>1444</v>
      </c>
      <c r="W284" s="75" t="s">
        <v>62</v>
      </c>
      <c r="X284" s="75" t="s">
        <v>62</v>
      </c>
      <c r="Y284" s="75" t="s">
        <v>62</v>
      </c>
      <c r="Z284" s="75" t="s">
        <v>62</v>
      </c>
      <c r="AA284" s="75" t="s">
        <v>62</v>
      </c>
      <c r="AB284" s="75" t="s">
        <v>62</v>
      </c>
      <c r="AC284" s="75" t="s">
        <v>62</v>
      </c>
      <c r="AD284" s="75" t="s">
        <v>71</v>
      </c>
      <c r="AE284" s="75" t="s">
        <v>71</v>
      </c>
      <c r="AF284" s="75" t="s">
        <v>71</v>
      </c>
      <c r="AG284" s="75" t="s">
        <v>76</v>
      </c>
      <c r="AH284" s="75" t="s">
        <v>77</v>
      </c>
      <c r="AI284" s="75" t="s">
        <v>77</v>
      </c>
      <c r="AJ284" s="75" t="s">
        <v>77</v>
      </c>
    </row>
    <row r="285" spans="1:36" ht="63.75" x14ac:dyDescent="0.25">
      <c r="A285" s="75" t="s">
        <v>1446</v>
      </c>
      <c r="B285" s="75" t="s">
        <v>560</v>
      </c>
      <c r="C285" s="75" t="s">
        <v>1437</v>
      </c>
      <c r="D285" s="75" t="s">
        <v>1438</v>
      </c>
      <c r="E285" s="75" t="s">
        <v>1447</v>
      </c>
      <c r="F285" s="75" t="s">
        <v>1448</v>
      </c>
      <c r="G285" s="75" t="s">
        <v>1449</v>
      </c>
      <c r="H285" s="75" t="s">
        <v>65</v>
      </c>
      <c r="I285" s="75" t="s">
        <v>66</v>
      </c>
      <c r="J285" s="75" t="s">
        <v>87</v>
      </c>
      <c r="K285" s="75" t="s">
        <v>88</v>
      </c>
      <c r="L285" s="75" t="s">
        <v>69</v>
      </c>
      <c r="M285" s="75" t="s">
        <v>70</v>
      </c>
      <c r="N285" s="75" t="s">
        <v>70</v>
      </c>
      <c r="O285" s="75" t="s">
        <v>70</v>
      </c>
      <c r="P285" s="75" t="s">
        <v>71</v>
      </c>
      <c r="Q285" s="75" t="s">
        <v>72</v>
      </c>
      <c r="R285" s="75" t="s">
        <v>1444</v>
      </c>
      <c r="S285" s="75" t="s">
        <v>74</v>
      </c>
      <c r="T285" s="75" t="s">
        <v>92</v>
      </c>
      <c r="U285" s="75" t="s">
        <v>1450</v>
      </c>
      <c r="V285" s="75" t="s">
        <v>1444</v>
      </c>
      <c r="W285" s="75" t="s">
        <v>62</v>
      </c>
      <c r="X285" s="75" t="s">
        <v>62</v>
      </c>
      <c r="Y285" s="75" t="s">
        <v>62</v>
      </c>
      <c r="Z285" s="75" t="s">
        <v>62</v>
      </c>
      <c r="AA285" s="75" t="s">
        <v>62</v>
      </c>
      <c r="AB285" s="75" t="s">
        <v>62</v>
      </c>
      <c r="AC285" s="75" t="s">
        <v>62</v>
      </c>
      <c r="AD285" s="75" t="s">
        <v>71</v>
      </c>
      <c r="AE285" s="75" t="s">
        <v>71</v>
      </c>
      <c r="AF285" s="75" t="s">
        <v>71</v>
      </c>
      <c r="AG285" s="75" t="s">
        <v>76</v>
      </c>
      <c r="AH285" s="75" t="s">
        <v>77</v>
      </c>
      <c r="AI285" s="75" t="s">
        <v>77</v>
      </c>
      <c r="AJ285" s="75" t="s">
        <v>77</v>
      </c>
    </row>
    <row r="286" spans="1:36" ht="51" x14ac:dyDescent="0.25">
      <c r="A286" s="75" t="s">
        <v>1451</v>
      </c>
      <c r="B286" s="75" t="s">
        <v>560</v>
      </c>
      <c r="C286" s="75" t="s">
        <v>1437</v>
      </c>
      <c r="D286" s="75" t="s">
        <v>1438</v>
      </c>
      <c r="E286" s="75" t="s">
        <v>1452</v>
      </c>
      <c r="F286" s="75" t="s">
        <v>1453</v>
      </c>
      <c r="G286" s="75" t="s">
        <v>1454</v>
      </c>
      <c r="H286" s="75" t="s">
        <v>65</v>
      </c>
      <c r="I286" s="75" t="s">
        <v>66</v>
      </c>
      <c r="J286" s="75" t="s">
        <v>87</v>
      </c>
      <c r="K286" s="75" t="s">
        <v>88</v>
      </c>
      <c r="L286" s="75" t="s">
        <v>69</v>
      </c>
      <c r="M286" s="75" t="s">
        <v>520</v>
      </c>
      <c r="N286" s="75" t="s">
        <v>1455</v>
      </c>
      <c r="O286" s="75" t="s">
        <v>1456</v>
      </c>
      <c r="P286" s="75" t="s">
        <v>71</v>
      </c>
      <c r="Q286" s="75" t="s">
        <v>72</v>
      </c>
      <c r="R286" s="75" t="s">
        <v>1444</v>
      </c>
      <c r="S286" s="75" t="s">
        <v>74</v>
      </c>
      <c r="T286" s="75" t="s">
        <v>92</v>
      </c>
      <c r="U286" s="75" t="s">
        <v>1457</v>
      </c>
      <c r="V286" s="75" t="s">
        <v>1444</v>
      </c>
      <c r="W286" s="75" t="s">
        <v>62</v>
      </c>
      <c r="X286" s="75" t="s">
        <v>62</v>
      </c>
      <c r="Y286" s="75" t="s">
        <v>62</v>
      </c>
      <c r="Z286" s="75" t="s">
        <v>62</v>
      </c>
      <c r="AA286" s="75" t="s">
        <v>62</v>
      </c>
      <c r="AB286" s="75" t="s">
        <v>62</v>
      </c>
      <c r="AC286" s="75" t="s">
        <v>62</v>
      </c>
      <c r="AD286" s="75" t="s">
        <v>71</v>
      </c>
      <c r="AE286" s="75" t="s">
        <v>71</v>
      </c>
      <c r="AF286" s="75" t="s">
        <v>71</v>
      </c>
      <c r="AG286" s="75" t="s">
        <v>76</v>
      </c>
      <c r="AH286" s="75" t="s">
        <v>77</v>
      </c>
      <c r="AI286" s="75" t="s">
        <v>76</v>
      </c>
      <c r="AJ286" s="75" t="s">
        <v>77</v>
      </c>
    </row>
    <row r="287" spans="1:36" ht="63.75" x14ac:dyDescent="0.25">
      <c r="A287" s="75" t="s">
        <v>1458</v>
      </c>
      <c r="B287" s="75" t="s">
        <v>560</v>
      </c>
      <c r="C287" s="75" t="s">
        <v>1437</v>
      </c>
      <c r="D287" s="75" t="s">
        <v>1438</v>
      </c>
      <c r="E287" s="75" t="s">
        <v>1459</v>
      </c>
      <c r="F287" s="75" t="s">
        <v>1460</v>
      </c>
      <c r="G287" s="75" t="s">
        <v>1461</v>
      </c>
      <c r="H287" s="75" t="s">
        <v>65</v>
      </c>
      <c r="I287" s="75" t="s">
        <v>66</v>
      </c>
      <c r="J287" s="75" t="s">
        <v>87</v>
      </c>
      <c r="K287" s="75" t="s">
        <v>88</v>
      </c>
      <c r="L287" s="75" t="s">
        <v>69</v>
      </c>
      <c r="M287" s="75" t="s">
        <v>70</v>
      </c>
      <c r="N287" s="75" t="s">
        <v>70</v>
      </c>
      <c r="O287" s="75" t="s">
        <v>70</v>
      </c>
      <c r="P287" s="75" t="s">
        <v>71</v>
      </c>
      <c r="Q287" s="75" t="s">
        <v>72</v>
      </c>
      <c r="R287" s="75" t="s">
        <v>1444</v>
      </c>
      <c r="S287" s="75" t="s">
        <v>74</v>
      </c>
      <c r="T287" s="75" t="s">
        <v>92</v>
      </c>
      <c r="U287" s="75" t="s">
        <v>1462</v>
      </c>
      <c r="V287" s="75" t="s">
        <v>1444</v>
      </c>
      <c r="W287" s="75" t="s">
        <v>62</v>
      </c>
      <c r="X287" s="75" t="s">
        <v>62</v>
      </c>
      <c r="Y287" s="75" t="s">
        <v>62</v>
      </c>
      <c r="Z287" s="75" t="s">
        <v>62</v>
      </c>
      <c r="AA287" s="75" t="s">
        <v>62</v>
      </c>
      <c r="AB287" s="75" t="s">
        <v>62</v>
      </c>
      <c r="AC287" s="75" t="s">
        <v>62</v>
      </c>
      <c r="AD287" s="75" t="s">
        <v>71</v>
      </c>
      <c r="AE287" s="75" t="s">
        <v>71</v>
      </c>
      <c r="AF287" s="75" t="s">
        <v>71</v>
      </c>
      <c r="AG287" s="75" t="s">
        <v>76</v>
      </c>
      <c r="AH287" s="75" t="s">
        <v>76</v>
      </c>
      <c r="AI287" s="75" t="s">
        <v>76</v>
      </c>
      <c r="AJ287" s="75" t="s">
        <v>76</v>
      </c>
    </row>
    <row r="288" spans="1:36" ht="38.25" x14ac:dyDescent="0.25">
      <c r="A288" s="75" t="s">
        <v>1463</v>
      </c>
      <c r="B288" s="75" t="s">
        <v>560</v>
      </c>
      <c r="C288" s="75" t="s">
        <v>1437</v>
      </c>
      <c r="D288" s="75" t="s">
        <v>1438</v>
      </c>
      <c r="E288" s="75" t="s">
        <v>1464</v>
      </c>
      <c r="F288" s="75" t="s">
        <v>1465</v>
      </c>
      <c r="G288" s="75" t="s">
        <v>1466</v>
      </c>
      <c r="H288" s="75" t="s">
        <v>65</v>
      </c>
      <c r="I288" s="75" t="s">
        <v>66</v>
      </c>
      <c r="J288" s="75" t="s">
        <v>87</v>
      </c>
      <c r="K288" s="75" t="s">
        <v>88</v>
      </c>
      <c r="L288" s="75" t="s">
        <v>69</v>
      </c>
      <c r="M288" s="75" t="s">
        <v>70</v>
      </c>
      <c r="N288" s="75" t="s">
        <v>70</v>
      </c>
      <c r="O288" s="75" t="s">
        <v>70</v>
      </c>
      <c r="P288" s="75" t="s">
        <v>71</v>
      </c>
      <c r="Q288" s="75" t="s">
        <v>72</v>
      </c>
      <c r="R288" s="75" t="s">
        <v>1444</v>
      </c>
      <c r="S288" s="75" t="s">
        <v>74</v>
      </c>
      <c r="T288" s="75" t="s">
        <v>92</v>
      </c>
      <c r="U288" s="75" t="s">
        <v>1457</v>
      </c>
      <c r="V288" s="75" t="s">
        <v>1444</v>
      </c>
      <c r="W288" s="75" t="s">
        <v>62</v>
      </c>
      <c r="X288" s="75" t="s">
        <v>62</v>
      </c>
      <c r="Y288" s="75" t="s">
        <v>62</v>
      </c>
      <c r="Z288" s="75" t="s">
        <v>62</v>
      </c>
      <c r="AA288" s="75" t="s">
        <v>62</v>
      </c>
      <c r="AB288" s="75" t="s">
        <v>62</v>
      </c>
      <c r="AC288" s="75" t="s">
        <v>62</v>
      </c>
      <c r="AD288" s="75" t="s">
        <v>71</v>
      </c>
      <c r="AE288" s="75" t="s">
        <v>71</v>
      </c>
      <c r="AF288" s="75" t="s">
        <v>71</v>
      </c>
      <c r="AG288" s="75" t="s">
        <v>76</v>
      </c>
      <c r="AH288" s="75" t="s">
        <v>77</v>
      </c>
      <c r="AI288" s="75" t="s">
        <v>76</v>
      </c>
      <c r="AJ288" s="75" t="s">
        <v>77</v>
      </c>
    </row>
    <row r="289" spans="1:36" ht="51" x14ac:dyDescent="0.25">
      <c r="A289" s="75" t="s">
        <v>1467</v>
      </c>
      <c r="B289" s="75" t="s">
        <v>560</v>
      </c>
      <c r="C289" s="75" t="s">
        <v>1437</v>
      </c>
      <c r="D289" s="75" t="s">
        <v>1468</v>
      </c>
      <c r="E289" s="75" t="s">
        <v>62</v>
      </c>
      <c r="F289" s="75" t="s">
        <v>1469</v>
      </c>
      <c r="G289" s="75" t="s">
        <v>1470</v>
      </c>
      <c r="H289" s="75" t="s">
        <v>65</v>
      </c>
      <c r="I289" s="75" t="s">
        <v>66</v>
      </c>
      <c r="J289" s="75" t="s">
        <v>87</v>
      </c>
      <c r="K289" s="75" t="s">
        <v>88</v>
      </c>
      <c r="L289" s="75" t="s">
        <v>69</v>
      </c>
      <c r="M289" s="75" t="s">
        <v>155</v>
      </c>
      <c r="N289" s="75" t="s">
        <v>1471</v>
      </c>
      <c r="O289" s="75" t="s">
        <v>1472</v>
      </c>
      <c r="P289" s="75" t="s">
        <v>71</v>
      </c>
      <c r="Q289" s="75" t="s">
        <v>72</v>
      </c>
      <c r="R289" s="75" t="s">
        <v>1444</v>
      </c>
      <c r="S289" s="75" t="s">
        <v>74</v>
      </c>
      <c r="T289" s="75" t="s">
        <v>92</v>
      </c>
      <c r="U289" s="75" t="s">
        <v>1473</v>
      </c>
      <c r="V289" s="75" t="s">
        <v>1444</v>
      </c>
      <c r="W289" s="75" t="s">
        <v>62</v>
      </c>
      <c r="X289" s="75" t="s">
        <v>62</v>
      </c>
      <c r="Y289" s="75" t="s">
        <v>62</v>
      </c>
      <c r="Z289" s="75" t="s">
        <v>62</v>
      </c>
      <c r="AA289" s="75" t="s">
        <v>62</v>
      </c>
      <c r="AB289" s="75" t="s">
        <v>62</v>
      </c>
      <c r="AC289" s="75" t="s">
        <v>62</v>
      </c>
      <c r="AD289" s="75" t="s">
        <v>71</v>
      </c>
      <c r="AE289" s="75" t="s">
        <v>71</v>
      </c>
      <c r="AF289" s="75" t="s">
        <v>71</v>
      </c>
      <c r="AG289" s="75" t="s">
        <v>76</v>
      </c>
      <c r="AH289" s="75" t="s">
        <v>99</v>
      </c>
      <c r="AI289" s="75" t="s">
        <v>99</v>
      </c>
      <c r="AJ289" s="75" t="s">
        <v>99</v>
      </c>
    </row>
    <row r="290" spans="1:36" ht="63.75" x14ac:dyDescent="0.25">
      <c r="A290" s="75" t="s">
        <v>1474</v>
      </c>
      <c r="B290" s="75" t="s">
        <v>560</v>
      </c>
      <c r="C290" s="75" t="s">
        <v>1437</v>
      </c>
      <c r="D290" s="75" t="s">
        <v>1438</v>
      </c>
      <c r="E290" s="75" t="s">
        <v>1475</v>
      </c>
      <c r="F290" s="75" t="s">
        <v>1476</v>
      </c>
      <c r="G290" s="75" t="s">
        <v>1477</v>
      </c>
      <c r="H290" s="75" t="s">
        <v>65</v>
      </c>
      <c r="I290" s="75" t="s">
        <v>66</v>
      </c>
      <c r="J290" s="75" t="s">
        <v>87</v>
      </c>
      <c r="K290" s="75" t="s">
        <v>88</v>
      </c>
      <c r="L290" s="75" t="s">
        <v>69</v>
      </c>
      <c r="M290" s="75" t="s">
        <v>70</v>
      </c>
      <c r="N290" s="75" t="s">
        <v>70</v>
      </c>
      <c r="O290" s="75" t="s">
        <v>70</v>
      </c>
      <c r="P290" s="75" t="s">
        <v>71</v>
      </c>
      <c r="Q290" s="75" t="s">
        <v>72</v>
      </c>
      <c r="R290" s="75" t="s">
        <v>1444</v>
      </c>
      <c r="S290" s="75" t="s">
        <v>74</v>
      </c>
      <c r="T290" s="75" t="s">
        <v>92</v>
      </c>
      <c r="U290" s="75" t="s">
        <v>1478</v>
      </c>
      <c r="V290" s="75" t="s">
        <v>1444</v>
      </c>
      <c r="W290" s="75" t="s">
        <v>62</v>
      </c>
      <c r="X290" s="75" t="s">
        <v>62</v>
      </c>
      <c r="Y290" s="75" t="s">
        <v>62</v>
      </c>
      <c r="Z290" s="75" t="s">
        <v>62</v>
      </c>
      <c r="AA290" s="75" t="s">
        <v>62</v>
      </c>
      <c r="AB290" s="75" t="s">
        <v>62</v>
      </c>
      <c r="AC290" s="75" t="s">
        <v>62</v>
      </c>
      <c r="AD290" s="75" t="s">
        <v>71</v>
      </c>
      <c r="AE290" s="75" t="s">
        <v>71</v>
      </c>
      <c r="AF290" s="75" t="s">
        <v>71</v>
      </c>
      <c r="AG290" s="75" t="s">
        <v>76</v>
      </c>
      <c r="AH290" s="75" t="s">
        <v>77</v>
      </c>
      <c r="AI290" s="75" t="s">
        <v>76</v>
      </c>
      <c r="AJ290" s="75" t="s">
        <v>77</v>
      </c>
    </row>
    <row r="291" spans="1:36" ht="63.75" x14ac:dyDescent="0.25">
      <c r="A291" s="75" t="s">
        <v>1479</v>
      </c>
      <c r="B291" s="75" t="s">
        <v>560</v>
      </c>
      <c r="C291" s="75" t="s">
        <v>1437</v>
      </c>
      <c r="D291" s="75" t="s">
        <v>62</v>
      </c>
      <c r="E291" s="75" t="s">
        <v>62</v>
      </c>
      <c r="F291" s="75" t="s">
        <v>1480</v>
      </c>
      <c r="G291" s="75" t="s">
        <v>1481</v>
      </c>
      <c r="H291" s="75" t="s">
        <v>65</v>
      </c>
      <c r="I291" s="75" t="s">
        <v>66</v>
      </c>
      <c r="J291" s="75" t="s">
        <v>87</v>
      </c>
      <c r="K291" s="75" t="s">
        <v>68</v>
      </c>
      <c r="L291" s="75" t="s">
        <v>69</v>
      </c>
      <c r="M291" s="75" t="s">
        <v>1003</v>
      </c>
      <c r="N291" s="75" t="s">
        <v>1480</v>
      </c>
      <c r="O291" s="75" t="s">
        <v>1482</v>
      </c>
      <c r="P291" s="75" t="s">
        <v>71</v>
      </c>
      <c r="Q291" s="75" t="s">
        <v>72</v>
      </c>
      <c r="R291" s="75" t="s">
        <v>1444</v>
      </c>
      <c r="S291" s="75" t="s">
        <v>74</v>
      </c>
      <c r="T291" s="75" t="s">
        <v>92</v>
      </c>
      <c r="U291" s="75" t="s">
        <v>1483</v>
      </c>
      <c r="V291" s="75" t="s">
        <v>1444</v>
      </c>
      <c r="W291" s="75" t="s">
        <v>62</v>
      </c>
      <c r="X291" s="75" t="s">
        <v>62</v>
      </c>
      <c r="Y291" s="75" t="s">
        <v>62</v>
      </c>
      <c r="Z291" s="75" t="s">
        <v>62</v>
      </c>
      <c r="AA291" s="75" t="s">
        <v>62</v>
      </c>
      <c r="AB291" s="75" t="s">
        <v>62</v>
      </c>
      <c r="AC291" s="75" t="s">
        <v>62</v>
      </c>
      <c r="AD291" s="75" t="s">
        <v>71</v>
      </c>
      <c r="AE291" s="75" t="s">
        <v>71</v>
      </c>
      <c r="AF291" s="75" t="s">
        <v>71</v>
      </c>
      <c r="AG291" s="75" t="s">
        <v>76</v>
      </c>
      <c r="AH291" s="75" t="s">
        <v>77</v>
      </c>
      <c r="AI291" s="75" t="s">
        <v>77</v>
      </c>
      <c r="AJ291" s="75" t="s">
        <v>77</v>
      </c>
    </row>
    <row r="292" spans="1:36" ht="51" x14ac:dyDescent="0.25">
      <c r="A292" s="75" t="s">
        <v>1484</v>
      </c>
      <c r="B292" s="75" t="s">
        <v>560</v>
      </c>
      <c r="C292" s="75" t="s">
        <v>1437</v>
      </c>
      <c r="D292" s="75" t="s">
        <v>62</v>
      </c>
      <c r="E292" s="75" t="s">
        <v>62</v>
      </c>
      <c r="F292" s="75" t="s">
        <v>1485</v>
      </c>
      <c r="G292" s="75" t="s">
        <v>1486</v>
      </c>
      <c r="H292" s="75" t="s">
        <v>65</v>
      </c>
      <c r="I292" s="75" t="s">
        <v>66</v>
      </c>
      <c r="J292" s="75" t="s">
        <v>87</v>
      </c>
      <c r="K292" s="75" t="s">
        <v>68</v>
      </c>
      <c r="L292" s="75" t="s">
        <v>69</v>
      </c>
      <c r="M292" s="75" t="s">
        <v>520</v>
      </c>
      <c r="N292" s="75" t="s">
        <v>1485</v>
      </c>
      <c r="O292" s="75" t="s">
        <v>1487</v>
      </c>
      <c r="P292" s="75" t="s">
        <v>71</v>
      </c>
      <c r="Q292" s="75" t="s">
        <v>72</v>
      </c>
      <c r="R292" s="75" t="s">
        <v>1444</v>
      </c>
      <c r="S292" s="75" t="s">
        <v>524</v>
      </c>
      <c r="T292" s="75" t="s">
        <v>92</v>
      </c>
      <c r="U292" s="75" t="s">
        <v>1457</v>
      </c>
      <c r="V292" s="75" t="s">
        <v>1444</v>
      </c>
      <c r="W292" s="75" t="s">
        <v>62</v>
      </c>
      <c r="X292" s="75" t="s">
        <v>62</v>
      </c>
      <c r="Y292" s="75" t="s">
        <v>62</v>
      </c>
      <c r="Z292" s="75" t="s">
        <v>62</v>
      </c>
      <c r="AA292" s="75" t="s">
        <v>62</v>
      </c>
      <c r="AB292" s="75" t="s">
        <v>62</v>
      </c>
      <c r="AC292" s="75" t="s">
        <v>62</v>
      </c>
      <c r="AD292" s="75" t="s">
        <v>71</v>
      </c>
      <c r="AE292" s="75" t="s">
        <v>71</v>
      </c>
      <c r="AF292" s="75" t="s">
        <v>71</v>
      </c>
      <c r="AG292" s="75" t="s">
        <v>76</v>
      </c>
      <c r="AH292" s="75" t="s">
        <v>76</v>
      </c>
      <c r="AI292" s="75" t="s">
        <v>77</v>
      </c>
      <c r="AJ292" s="75" t="s">
        <v>77</v>
      </c>
    </row>
    <row r="293" spans="1:36" ht="63.75" x14ac:dyDescent="0.25">
      <c r="A293" s="75" t="s">
        <v>1488</v>
      </c>
      <c r="B293" s="75" t="s">
        <v>560</v>
      </c>
      <c r="C293" s="75" t="s">
        <v>1437</v>
      </c>
      <c r="D293" s="75" t="s">
        <v>1489</v>
      </c>
      <c r="E293" s="75" t="s">
        <v>62</v>
      </c>
      <c r="F293" s="75" t="s">
        <v>1455</v>
      </c>
      <c r="G293" s="75" t="s">
        <v>1490</v>
      </c>
      <c r="H293" s="75" t="s">
        <v>65</v>
      </c>
      <c r="I293" s="75" t="s">
        <v>66</v>
      </c>
      <c r="J293" s="75" t="s">
        <v>87</v>
      </c>
      <c r="K293" s="75" t="s">
        <v>68</v>
      </c>
      <c r="L293" s="75" t="s">
        <v>69</v>
      </c>
      <c r="M293" s="75" t="s">
        <v>520</v>
      </c>
      <c r="N293" s="75" t="s">
        <v>1455</v>
      </c>
      <c r="O293" s="75" t="s">
        <v>1491</v>
      </c>
      <c r="P293" s="75" t="s">
        <v>71</v>
      </c>
      <c r="Q293" s="75" t="s">
        <v>72</v>
      </c>
      <c r="R293" s="75" t="s">
        <v>1444</v>
      </c>
      <c r="S293" s="75" t="s">
        <v>524</v>
      </c>
      <c r="T293" s="75" t="s">
        <v>92</v>
      </c>
      <c r="U293" s="75" t="s">
        <v>1492</v>
      </c>
      <c r="V293" s="75" t="s">
        <v>1444</v>
      </c>
      <c r="W293" s="75" t="s">
        <v>62</v>
      </c>
      <c r="X293" s="75" t="s">
        <v>62</v>
      </c>
      <c r="Y293" s="75" t="s">
        <v>62</v>
      </c>
      <c r="Z293" s="75" t="s">
        <v>62</v>
      </c>
      <c r="AA293" s="75" t="s">
        <v>62</v>
      </c>
      <c r="AB293" s="75" t="s">
        <v>62</v>
      </c>
      <c r="AC293" s="75" t="s">
        <v>62</v>
      </c>
      <c r="AD293" s="75" t="s">
        <v>71</v>
      </c>
      <c r="AE293" s="75" t="s">
        <v>71</v>
      </c>
      <c r="AF293" s="75" t="s">
        <v>71</v>
      </c>
      <c r="AG293" s="75" t="s">
        <v>76</v>
      </c>
      <c r="AH293" s="75" t="s">
        <v>77</v>
      </c>
      <c r="AI293" s="75" t="s">
        <v>77</v>
      </c>
      <c r="AJ293" s="75" t="s">
        <v>77</v>
      </c>
    </row>
    <row r="294" spans="1:36" ht="63.75" x14ac:dyDescent="0.25">
      <c r="A294" s="75" t="s">
        <v>1493</v>
      </c>
      <c r="B294" s="75" t="s">
        <v>560</v>
      </c>
      <c r="C294" s="75" t="s">
        <v>1437</v>
      </c>
      <c r="D294" s="75" t="s">
        <v>1494</v>
      </c>
      <c r="E294" s="75" t="s">
        <v>62</v>
      </c>
      <c r="F294" s="75" t="s">
        <v>1495</v>
      </c>
      <c r="G294" s="75" t="s">
        <v>1496</v>
      </c>
      <c r="H294" s="75" t="s">
        <v>65</v>
      </c>
      <c r="I294" s="75" t="s">
        <v>66</v>
      </c>
      <c r="J294" s="75" t="s">
        <v>87</v>
      </c>
      <c r="K294" s="75" t="s">
        <v>68</v>
      </c>
      <c r="L294" s="75" t="s">
        <v>69</v>
      </c>
      <c r="M294" s="75" t="s">
        <v>520</v>
      </c>
      <c r="N294" s="75" t="s">
        <v>1497</v>
      </c>
      <c r="O294" s="75" t="s">
        <v>1498</v>
      </c>
      <c r="P294" s="75" t="s">
        <v>71</v>
      </c>
      <c r="Q294" s="75" t="s">
        <v>72</v>
      </c>
      <c r="R294" s="75" t="s">
        <v>1444</v>
      </c>
      <c r="S294" s="75" t="s">
        <v>524</v>
      </c>
      <c r="T294" s="75" t="s">
        <v>92</v>
      </c>
      <c r="U294" s="75" t="s">
        <v>1492</v>
      </c>
      <c r="V294" s="75" t="s">
        <v>1444</v>
      </c>
      <c r="W294" s="75" t="s">
        <v>62</v>
      </c>
      <c r="X294" s="75" t="s">
        <v>62</v>
      </c>
      <c r="Y294" s="75" t="s">
        <v>62</v>
      </c>
      <c r="Z294" s="75" t="s">
        <v>62</v>
      </c>
      <c r="AA294" s="75" t="s">
        <v>62</v>
      </c>
      <c r="AB294" s="75" t="s">
        <v>62</v>
      </c>
      <c r="AC294" s="75" t="s">
        <v>62</v>
      </c>
      <c r="AD294" s="75" t="s">
        <v>71</v>
      </c>
      <c r="AE294" s="75" t="s">
        <v>71</v>
      </c>
      <c r="AF294" s="75" t="s">
        <v>71</v>
      </c>
      <c r="AG294" s="75" t="s">
        <v>76</v>
      </c>
      <c r="AH294" s="75" t="s">
        <v>77</v>
      </c>
      <c r="AI294" s="75" t="s">
        <v>77</v>
      </c>
      <c r="AJ294" s="75" t="s">
        <v>77</v>
      </c>
    </row>
    <row r="295" spans="1:36" ht="63.75" x14ac:dyDescent="0.25">
      <c r="A295" s="75" t="s">
        <v>1499</v>
      </c>
      <c r="B295" s="75" t="s">
        <v>560</v>
      </c>
      <c r="C295" s="75" t="s">
        <v>1437</v>
      </c>
      <c r="D295" s="75" t="s">
        <v>62</v>
      </c>
      <c r="E295" s="75" t="s">
        <v>62</v>
      </c>
      <c r="F295" s="75" t="s">
        <v>1500</v>
      </c>
      <c r="G295" s="75" t="s">
        <v>1501</v>
      </c>
      <c r="H295" s="75" t="s">
        <v>65</v>
      </c>
      <c r="I295" s="75" t="s">
        <v>66</v>
      </c>
      <c r="J295" s="75" t="s">
        <v>87</v>
      </c>
      <c r="K295" s="75" t="s">
        <v>68</v>
      </c>
      <c r="L295" s="75" t="s">
        <v>69</v>
      </c>
      <c r="M295" s="75" t="s">
        <v>155</v>
      </c>
      <c r="N295" s="75" t="s">
        <v>1442</v>
      </c>
      <c r="O295" s="75" t="s">
        <v>1502</v>
      </c>
      <c r="P295" s="75" t="s">
        <v>71</v>
      </c>
      <c r="Q295" s="75" t="s">
        <v>72</v>
      </c>
      <c r="R295" s="75" t="s">
        <v>1444</v>
      </c>
      <c r="S295" s="75" t="s">
        <v>74</v>
      </c>
      <c r="T295" s="75" t="s">
        <v>92</v>
      </c>
      <c r="U295" s="75" t="s">
        <v>1503</v>
      </c>
      <c r="V295" s="75" t="s">
        <v>1444</v>
      </c>
      <c r="W295" s="75" t="s">
        <v>62</v>
      </c>
      <c r="X295" s="75" t="s">
        <v>62</v>
      </c>
      <c r="Y295" s="75" t="s">
        <v>62</v>
      </c>
      <c r="Z295" s="75" t="s">
        <v>62</v>
      </c>
      <c r="AA295" s="75" t="s">
        <v>62</v>
      </c>
      <c r="AB295" s="75" t="s">
        <v>62</v>
      </c>
      <c r="AC295" s="75" t="s">
        <v>62</v>
      </c>
      <c r="AD295" s="75" t="s">
        <v>71</v>
      </c>
      <c r="AE295" s="75" t="s">
        <v>71</v>
      </c>
      <c r="AF295" s="75" t="s">
        <v>71</v>
      </c>
      <c r="AG295" s="75" t="s">
        <v>76</v>
      </c>
      <c r="AH295" s="75" t="s">
        <v>77</v>
      </c>
      <c r="AI295" s="75" t="s">
        <v>76</v>
      </c>
      <c r="AJ295" s="75" t="s">
        <v>77</v>
      </c>
    </row>
    <row r="296" spans="1:36" ht="38.25" x14ac:dyDescent="0.25">
      <c r="A296" s="75" t="s">
        <v>1504</v>
      </c>
      <c r="B296" s="75" t="s">
        <v>560</v>
      </c>
      <c r="C296" s="75" t="s">
        <v>1437</v>
      </c>
      <c r="D296" s="75" t="s">
        <v>1505</v>
      </c>
      <c r="E296" s="75" t="s">
        <v>62</v>
      </c>
      <c r="F296" s="75" t="s">
        <v>1506</v>
      </c>
      <c r="G296" s="75" t="s">
        <v>1507</v>
      </c>
      <c r="H296" s="75" t="s">
        <v>65</v>
      </c>
      <c r="I296" s="75" t="s">
        <v>66</v>
      </c>
      <c r="J296" s="75" t="s">
        <v>105</v>
      </c>
      <c r="K296" s="75" t="s">
        <v>68</v>
      </c>
      <c r="L296" s="75" t="s">
        <v>69</v>
      </c>
      <c r="M296" s="75" t="s">
        <v>155</v>
      </c>
      <c r="N296" s="75" t="s">
        <v>1471</v>
      </c>
      <c r="O296" s="75" t="s">
        <v>1508</v>
      </c>
      <c r="P296" s="75" t="s">
        <v>71</v>
      </c>
      <c r="Q296" s="75" t="s">
        <v>72</v>
      </c>
      <c r="R296" s="75" t="s">
        <v>1444</v>
      </c>
      <c r="S296" s="75" t="s">
        <v>524</v>
      </c>
      <c r="T296" s="75" t="s">
        <v>92</v>
      </c>
      <c r="U296" s="75" t="s">
        <v>1509</v>
      </c>
      <c r="V296" s="75" t="s">
        <v>1444</v>
      </c>
      <c r="W296" s="75" t="s">
        <v>62</v>
      </c>
      <c r="X296" s="75" t="s">
        <v>62</v>
      </c>
      <c r="Y296" s="75" t="s">
        <v>62</v>
      </c>
      <c r="Z296" s="75" t="s">
        <v>62</v>
      </c>
      <c r="AA296" s="75" t="s">
        <v>62</v>
      </c>
      <c r="AB296" s="75" t="s">
        <v>62</v>
      </c>
      <c r="AC296" s="75" t="s">
        <v>62</v>
      </c>
      <c r="AD296" s="75" t="s">
        <v>71</v>
      </c>
      <c r="AE296" s="75" t="s">
        <v>71</v>
      </c>
      <c r="AF296" s="75" t="s">
        <v>71</v>
      </c>
      <c r="AG296" s="75" t="s">
        <v>76</v>
      </c>
      <c r="AH296" s="75" t="s">
        <v>77</v>
      </c>
      <c r="AI296" s="75" t="s">
        <v>77</v>
      </c>
      <c r="AJ296" s="75" t="s">
        <v>77</v>
      </c>
    </row>
    <row r="297" spans="1:36" ht="51" x14ac:dyDescent="0.25">
      <c r="A297" s="75" t="s">
        <v>1510</v>
      </c>
      <c r="B297" s="75" t="s">
        <v>560</v>
      </c>
      <c r="C297" s="75" t="s">
        <v>1437</v>
      </c>
      <c r="D297" s="75" t="s">
        <v>62</v>
      </c>
      <c r="E297" s="75" t="s">
        <v>62</v>
      </c>
      <c r="F297" s="75" t="s">
        <v>1511</v>
      </c>
      <c r="G297" s="75" t="s">
        <v>1512</v>
      </c>
      <c r="H297" s="75" t="s">
        <v>65</v>
      </c>
      <c r="I297" s="75" t="s">
        <v>66</v>
      </c>
      <c r="J297" s="75" t="s">
        <v>87</v>
      </c>
      <c r="K297" s="75" t="s">
        <v>88</v>
      </c>
      <c r="L297" s="75" t="s">
        <v>69</v>
      </c>
      <c r="M297" s="75" t="s">
        <v>155</v>
      </c>
      <c r="N297" s="75" t="s">
        <v>1513</v>
      </c>
      <c r="O297" s="75" t="s">
        <v>1514</v>
      </c>
      <c r="P297" s="75" t="s">
        <v>71</v>
      </c>
      <c r="Q297" s="75" t="s">
        <v>72</v>
      </c>
      <c r="R297" s="75" t="s">
        <v>1444</v>
      </c>
      <c r="S297" s="75" t="s">
        <v>524</v>
      </c>
      <c r="T297" s="75" t="s">
        <v>92</v>
      </c>
      <c r="U297" s="75" t="s">
        <v>1515</v>
      </c>
      <c r="V297" s="75" t="s">
        <v>1444</v>
      </c>
      <c r="W297" s="75" t="s">
        <v>62</v>
      </c>
      <c r="X297" s="75" t="s">
        <v>62</v>
      </c>
      <c r="Y297" s="75" t="s">
        <v>62</v>
      </c>
      <c r="Z297" s="75" t="s">
        <v>62</v>
      </c>
      <c r="AA297" s="75" t="s">
        <v>62</v>
      </c>
      <c r="AB297" s="75" t="s">
        <v>62</v>
      </c>
      <c r="AC297" s="75" t="s">
        <v>62</v>
      </c>
      <c r="AD297" s="75" t="s">
        <v>71</v>
      </c>
      <c r="AE297" s="75" t="s">
        <v>71</v>
      </c>
      <c r="AF297" s="75" t="s">
        <v>71</v>
      </c>
      <c r="AG297" s="75" t="s">
        <v>76</v>
      </c>
      <c r="AH297" s="75" t="s">
        <v>77</v>
      </c>
      <c r="AI297" s="75" t="s">
        <v>77</v>
      </c>
      <c r="AJ297" s="75" t="s">
        <v>77</v>
      </c>
    </row>
    <row r="298" spans="1:36" ht="51" x14ac:dyDescent="0.25">
      <c r="A298" s="75" t="s">
        <v>1516</v>
      </c>
      <c r="B298" s="75" t="s">
        <v>560</v>
      </c>
      <c r="C298" s="75" t="s">
        <v>1437</v>
      </c>
      <c r="D298" s="75" t="s">
        <v>1517</v>
      </c>
      <c r="E298" s="75" t="s">
        <v>62</v>
      </c>
      <c r="F298" s="75" t="s">
        <v>1518</v>
      </c>
      <c r="G298" s="75" t="s">
        <v>1519</v>
      </c>
      <c r="H298" s="75" t="s">
        <v>65</v>
      </c>
      <c r="I298" s="75" t="s">
        <v>66</v>
      </c>
      <c r="J298" s="75" t="s">
        <v>105</v>
      </c>
      <c r="K298" s="75" t="s">
        <v>68</v>
      </c>
      <c r="L298" s="75" t="s">
        <v>69</v>
      </c>
      <c r="M298" s="75" t="s">
        <v>520</v>
      </c>
      <c r="N298" s="75" t="s">
        <v>1513</v>
      </c>
      <c r="O298" s="75" t="s">
        <v>1514</v>
      </c>
      <c r="P298" s="75" t="s">
        <v>71</v>
      </c>
      <c r="Q298" s="75" t="s">
        <v>72</v>
      </c>
      <c r="R298" s="75" t="s">
        <v>1444</v>
      </c>
      <c r="S298" s="75" t="s">
        <v>524</v>
      </c>
      <c r="T298" s="75" t="s">
        <v>92</v>
      </c>
      <c r="U298" s="75" t="s">
        <v>1509</v>
      </c>
      <c r="V298" s="75" t="s">
        <v>1444</v>
      </c>
      <c r="W298" s="75" t="s">
        <v>62</v>
      </c>
      <c r="X298" s="75" t="s">
        <v>62</v>
      </c>
      <c r="Y298" s="75" t="s">
        <v>62</v>
      </c>
      <c r="Z298" s="75" t="s">
        <v>62</v>
      </c>
      <c r="AA298" s="75" t="s">
        <v>62</v>
      </c>
      <c r="AB298" s="75" t="s">
        <v>62</v>
      </c>
      <c r="AC298" s="75" t="s">
        <v>62</v>
      </c>
      <c r="AD298" s="75" t="s">
        <v>71</v>
      </c>
      <c r="AE298" s="75" t="s">
        <v>71</v>
      </c>
      <c r="AF298" s="75" t="s">
        <v>71</v>
      </c>
      <c r="AG298" s="75" t="s">
        <v>76</v>
      </c>
      <c r="AH298" s="75" t="s">
        <v>77</v>
      </c>
      <c r="AI298" s="75" t="s">
        <v>77</v>
      </c>
      <c r="AJ298" s="75" t="s">
        <v>77</v>
      </c>
    </row>
    <row r="299" spans="1:36" ht="51" x14ac:dyDescent="0.25">
      <c r="A299" s="75" t="s">
        <v>1520</v>
      </c>
      <c r="B299" s="75" t="s">
        <v>560</v>
      </c>
      <c r="C299" s="75" t="s">
        <v>1437</v>
      </c>
      <c r="D299" s="75" t="s">
        <v>1521</v>
      </c>
      <c r="E299" s="75" t="s">
        <v>62</v>
      </c>
      <c r="F299" s="75" t="s">
        <v>1522</v>
      </c>
      <c r="G299" s="75" t="s">
        <v>1523</v>
      </c>
      <c r="H299" s="75" t="s">
        <v>65</v>
      </c>
      <c r="I299" s="75" t="s">
        <v>66</v>
      </c>
      <c r="J299" s="75" t="s">
        <v>87</v>
      </c>
      <c r="K299" s="75" t="s">
        <v>88</v>
      </c>
      <c r="L299" s="75" t="s">
        <v>69</v>
      </c>
      <c r="M299" s="75" t="s">
        <v>155</v>
      </c>
      <c r="N299" s="75" t="s">
        <v>1513</v>
      </c>
      <c r="O299" s="75" t="s">
        <v>1514</v>
      </c>
      <c r="P299" s="75" t="s">
        <v>71</v>
      </c>
      <c r="Q299" s="75" t="s">
        <v>72</v>
      </c>
      <c r="R299" s="75" t="s">
        <v>1444</v>
      </c>
      <c r="S299" s="75" t="s">
        <v>74</v>
      </c>
      <c r="T299" s="75" t="s">
        <v>92</v>
      </c>
      <c r="U299" s="75" t="s">
        <v>1524</v>
      </c>
      <c r="V299" s="75" t="s">
        <v>1444</v>
      </c>
      <c r="W299" s="75" t="s">
        <v>62</v>
      </c>
      <c r="X299" s="75" t="s">
        <v>62</v>
      </c>
      <c r="Y299" s="75" t="s">
        <v>62</v>
      </c>
      <c r="Z299" s="75" t="s">
        <v>62</v>
      </c>
      <c r="AA299" s="75" t="s">
        <v>62</v>
      </c>
      <c r="AB299" s="75" t="s">
        <v>62</v>
      </c>
      <c r="AC299" s="75" t="s">
        <v>62</v>
      </c>
      <c r="AD299" s="75" t="s">
        <v>71</v>
      </c>
      <c r="AE299" s="75" t="s">
        <v>71</v>
      </c>
      <c r="AF299" s="75" t="s">
        <v>71</v>
      </c>
      <c r="AG299" s="75" t="s">
        <v>76</v>
      </c>
      <c r="AH299" s="75" t="s">
        <v>99</v>
      </c>
      <c r="AI299" s="75" t="s">
        <v>99</v>
      </c>
      <c r="AJ299" s="75" t="s">
        <v>99</v>
      </c>
    </row>
    <row r="300" spans="1:36" ht="51" x14ac:dyDescent="0.25">
      <c r="A300" s="75" t="s">
        <v>1525</v>
      </c>
      <c r="B300" s="75" t="s">
        <v>60</v>
      </c>
      <c r="C300" s="75" t="s">
        <v>1526</v>
      </c>
      <c r="D300" s="75" t="s">
        <v>1527</v>
      </c>
      <c r="E300" s="75" t="s">
        <v>1528</v>
      </c>
      <c r="F300" s="75" t="s">
        <v>1529</v>
      </c>
      <c r="G300" s="75" t="s">
        <v>1530</v>
      </c>
      <c r="H300" s="75" t="s">
        <v>65</v>
      </c>
      <c r="I300" s="75" t="s">
        <v>66</v>
      </c>
      <c r="J300" s="75" t="s">
        <v>226</v>
      </c>
      <c r="K300" s="75" t="s">
        <v>154</v>
      </c>
      <c r="L300" s="75" t="s">
        <v>69</v>
      </c>
      <c r="M300" s="75" t="s">
        <v>186</v>
      </c>
      <c r="N300" s="75" t="s">
        <v>283</v>
      </c>
      <c r="O300" s="75" t="s">
        <v>1531</v>
      </c>
      <c r="P300" s="75" t="s">
        <v>272</v>
      </c>
      <c r="Q300" s="75" t="s">
        <v>90</v>
      </c>
      <c r="R300" s="75" t="s">
        <v>248</v>
      </c>
      <c r="S300" s="75" t="s">
        <v>74</v>
      </c>
      <c r="T300" s="75" t="s">
        <v>189</v>
      </c>
      <c r="U300" s="75" t="s">
        <v>62</v>
      </c>
      <c r="V300" s="75" t="s">
        <v>248</v>
      </c>
      <c r="W300" s="200">
        <v>44817</v>
      </c>
      <c r="X300" s="75" t="s">
        <v>190</v>
      </c>
      <c r="Y300" s="75" t="s">
        <v>1532</v>
      </c>
      <c r="Z300" s="75" t="s">
        <v>173</v>
      </c>
      <c r="AA300" s="75" t="s">
        <v>163</v>
      </c>
      <c r="AB300" s="200">
        <v>44817</v>
      </c>
      <c r="AC300" s="75" t="s">
        <v>98</v>
      </c>
      <c r="AD300" s="75" t="s">
        <v>71</v>
      </c>
      <c r="AE300" s="75" t="s">
        <v>71</v>
      </c>
      <c r="AF300" s="75" t="s">
        <v>71</v>
      </c>
      <c r="AG300" s="75" t="s">
        <v>76</v>
      </c>
      <c r="AH300" s="75" t="s">
        <v>77</v>
      </c>
      <c r="AI300" s="75" t="s">
        <v>76</v>
      </c>
      <c r="AJ300" s="75" t="s">
        <v>77</v>
      </c>
    </row>
    <row r="301" spans="1:36" ht="63.75" x14ac:dyDescent="0.25">
      <c r="A301" s="75" t="s">
        <v>1533</v>
      </c>
      <c r="B301" s="75" t="s">
        <v>60</v>
      </c>
      <c r="C301" s="75" t="s">
        <v>1526</v>
      </c>
      <c r="D301" s="75" t="s">
        <v>62</v>
      </c>
      <c r="E301" s="75" t="s">
        <v>62</v>
      </c>
      <c r="F301" s="75" t="s">
        <v>1534</v>
      </c>
      <c r="G301" s="75" t="s">
        <v>62</v>
      </c>
      <c r="H301" s="75" t="s">
        <v>65</v>
      </c>
      <c r="I301" s="75" t="s">
        <v>66</v>
      </c>
      <c r="J301" s="75" t="s">
        <v>62</v>
      </c>
      <c r="K301" s="75" t="s">
        <v>1011</v>
      </c>
      <c r="L301" s="75" t="s">
        <v>69</v>
      </c>
      <c r="M301" s="75" t="s">
        <v>308</v>
      </c>
      <c r="N301" s="75" t="s">
        <v>1535</v>
      </c>
      <c r="O301" s="75" t="s">
        <v>62</v>
      </c>
      <c r="P301" s="75" t="s">
        <v>62</v>
      </c>
      <c r="Q301" s="75" t="s">
        <v>90</v>
      </c>
      <c r="R301" s="75" t="s">
        <v>248</v>
      </c>
      <c r="S301" s="75" t="s">
        <v>74</v>
      </c>
      <c r="T301" s="75" t="s">
        <v>189</v>
      </c>
      <c r="U301" s="75" t="s">
        <v>62</v>
      </c>
      <c r="V301" s="75" t="s">
        <v>248</v>
      </c>
      <c r="W301" s="200">
        <v>44817</v>
      </c>
      <c r="X301" s="75" t="s">
        <v>190</v>
      </c>
      <c r="Y301" s="75" t="s">
        <v>1532</v>
      </c>
      <c r="Z301" s="75" t="s">
        <v>173</v>
      </c>
      <c r="AA301" s="75" t="s">
        <v>163</v>
      </c>
      <c r="AB301" s="200">
        <v>44817</v>
      </c>
      <c r="AC301" s="75" t="s">
        <v>98</v>
      </c>
      <c r="AD301" s="75" t="s">
        <v>71</v>
      </c>
      <c r="AE301" s="75" t="s">
        <v>71</v>
      </c>
      <c r="AF301" s="75" t="s">
        <v>71</v>
      </c>
      <c r="AG301" s="75" t="s">
        <v>76</v>
      </c>
      <c r="AH301" s="75" t="s">
        <v>76</v>
      </c>
      <c r="AI301" s="75" t="s">
        <v>76</v>
      </c>
      <c r="AJ301" s="75" t="s">
        <v>76</v>
      </c>
    </row>
    <row r="302" spans="1:36" ht="86.25" customHeight="1" x14ac:dyDescent="0.25">
      <c r="A302" s="75" t="s">
        <v>1536</v>
      </c>
      <c r="B302" s="75" t="s">
        <v>60</v>
      </c>
      <c r="C302" s="75" t="s">
        <v>1526</v>
      </c>
      <c r="D302" s="75" t="s">
        <v>62</v>
      </c>
      <c r="E302" s="75" t="s">
        <v>62</v>
      </c>
      <c r="F302" s="75" t="s">
        <v>1537</v>
      </c>
      <c r="G302" s="75" t="s">
        <v>1538</v>
      </c>
      <c r="H302" s="75" t="s">
        <v>65</v>
      </c>
      <c r="I302" s="75" t="s">
        <v>66</v>
      </c>
      <c r="J302" s="75" t="s">
        <v>185</v>
      </c>
      <c r="K302" s="75" t="s">
        <v>389</v>
      </c>
      <c r="L302" s="75" t="s">
        <v>69</v>
      </c>
      <c r="M302" s="75" t="s">
        <v>308</v>
      </c>
      <c r="N302" s="75" t="s">
        <v>1535</v>
      </c>
      <c r="O302" s="75" t="s">
        <v>1539</v>
      </c>
      <c r="P302" s="75" t="s">
        <v>89</v>
      </c>
      <c r="Q302" s="75" t="s">
        <v>90</v>
      </c>
      <c r="R302" s="75" t="s">
        <v>248</v>
      </c>
      <c r="S302" s="75" t="s">
        <v>74</v>
      </c>
      <c r="T302" s="75" t="s">
        <v>189</v>
      </c>
      <c r="U302" s="75" t="s">
        <v>62</v>
      </c>
      <c r="V302" s="75" t="s">
        <v>248</v>
      </c>
      <c r="W302" s="200">
        <v>44817</v>
      </c>
      <c r="X302" s="75" t="s">
        <v>190</v>
      </c>
      <c r="Y302" s="75" t="s">
        <v>1532</v>
      </c>
      <c r="Z302" s="75" t="s">
        <v>173</v>
      </c>
      <c r="AA302" s="75" t="s">
        <v>163</v>
      </c>
      <c r="AB302" s="200">
        <v>44817</v>
      </c>
      <c r="AC302" s="75" t="s">
        <v>98</v>
      </c>
      <c r="AD302" s="75" t="s">
        <v>71</v>
      </c>
      <c r="AE302" s="75" t="s">
        <v>71</v>
      </c>
      <c r="AF302" s="75" t="s">
        <v>71</v>
      </c>
      <c r="AG302" s="75" t="s">
        <v>76</v>
      </c>
      <c r="AH302" s="75" t="s">
        <v>76</v>
      </c>
      <c r="AI302" s="75" t="s">
        <v>76</v>
      </c>
      <c r="AJ302" s="75" t="s">
        <v>76</v>
      </c>
    </row>
    <row r="303" spans="1:36" ht="99" customHeight="1" x14ac:dyDescent="0.25">
      <c r="A303" s="75" t="s">
        <v>1540</v>
      </c>
      <c r="B303" s="75" t="s">
        <v>60</v>
      </c>
      <c r="C303" s="75" t="s">
        <v>1526</v>
      </c>
      <c r="D303" s="75" t="s">
        <v>62</v>
      </c>
      <c r="E303" s="75" t="s">
        <v>62</v>
      </c>
      <c r="F303" s="75" t="s">
        <v>1541</v>
      </c>
      <c r="G303" s="75" t="s">
        <v>1542</v>
      </c>
      <c r="H303" s="75" t="s">
        <v>65</v>
      </c>
      <c r="I303" s="75" t="s">
        <v>66</v>
      </c>
      <c r="J303" s="75" t="s">
        <v>185</v>
      </c>
      <c r="K303" s="75" t="s">
        <v>389</v>
      </c>
      <c r="L303" s="75" t="s">
        <v>69</v>
      </c>
      <c r="M303" s="75" t="s">
        <v>308</v>
      </c>
      <c r="N303" s="75" t="s">
        <v>1543</v>
      </c>
      <c r="O303" s="75" t="s">
        <v>1544</v>
      </c>
      <c r="P303" s="75" t="s">
        <v>89</v>
      </c>
      <c r="Q303" s="75" t="s">
        <v>90</v>
      </c>
      <c r="R303" s="75" t="s">
        <v>248</v>
      </c>
      <c r="S303" s="75" t="s">
        <v>74</v>
      </c>
      <c r="T303" s="75" t="s">
        <v>189</v>
      </c>
      <c r="U303" s="75" t="s">
        <v>62</v>
      </c>
      <c r="V303" s="75" t="s">
        <v>248</v>
      </c>
      <c r="W303" s="200">
        <v>44817</v>
      </c>
      <c r="X303" s="75" t="s">
        <v>190</v>
      </c>
      <c r="Y303" s="75" t="s">
        <v>1532</v>
      </c>
      <c r="Z303" s="75" t="s">
        <v>173</v>
      </c>
      <c r="AA303" s="75" t="s">
        <v>163</v>
      </c>
      <c r="AB303" s="200">
        <v>44817</v>
      </c>
      <c r="AC303" s="75" t="s">
        <v>98</v>
      </c>
      <c r="AD303" s="75" t="s">
        <v>71</v>
      </c>
      <c r="AE303" s="75" t="s">
        <v>71</v>
      </c>
      <c r="AF303" s="75" t="s">
        <v>71</v>
      </c>
      <c r="AG303" s="75" t="s">
        <v>77</v>
      </c>
      <c r="AH303" s="75" t="s">
        <v>77</v>
      </c>
      <c r="AI303" s="75" t="s">
        <v>77</v>
      </c>
      <c r="AJ303" s="75" t="s">
        <v>77</v>
      </c>
    </row>
    <row r="304" spans="1:36" ht="38.25" x14ac:dyDescent="0.25">
      <c r="A304" s="75" t="s">
        <v>1545</v>
      </c>
      <c r="B304" s="75" t="s">
        <v>60</v>
      </c>
      <c r="C304" s="75" t="s">
        <v>1526</v>
      </c>
      <c r="D304" s="75" t="s">
        <v>62</v>
      </c>
      <c r="E304" s="75" t="s">
        <v>62</v>
      </c>
      <c r="F304" s="75" t="s">
        <v>1546</v>
      </c>
      <c r="G304" s="75" t="s">
        <v>1547</v>
      </c>
      <c r="H304" s="75" t="s">
        <v>65</v>
      </c>
      <c r="I304" s="75" t="s">
        <v>66</v>
      </c>
      <c r="J304" s="75" t="s">
        <v>226</v>
      </c>
      <c r="K304" s="75" t="s">
        <v>154</v>
      </c>
      <c r="L304" s="75" t="s">
        <v>244</v>
      </c>
      <c r="M304" s="75" t="s">
        <v>186</v>
      </c>
      <c r="N304" s="75" t="s">
        <v>253</v>
      </c>
      <c r="O304" s="75" t="s">
        <v>254</v>
      </c>
      <c r="P304" s="75" t="s">
        <v>89</v>
      </c>
      <c r="Q304" s="75" t="s">
        <v>90</v>
      </c>
      <c r="R304" s="75" t="s">
        <v>248</v>
      </c>
      <c r="S304" s="75" t="s">
        <v>74</v>
      </c>
      <c r="T304" s="75" t="s">
        <v>189</v>
      </c>
      <c r="U304" s="75" t="s">
        <v>62</v>
      </c>
      <c r="V304" s="75" t="s">
        <v>248</v>
      </c>
      <c r="W304" s="200">
        <v>44817</v>
      </c>
      <c r="X304" s="75" t="s">
        <v>190</v>
      </c>
      <c r="Y304" s="75" t="s">
        <v>1532</v>
      </c>
      <c r="Z304" s="75" t="s">
        <v>173</v>
      </c>
      <c r="AA304" s="75" t="s">
        <v>163</v>
      </c>
      <c r="AB304" s="200">
        <v>44817</v>
      </c>
      <c r="AC304" s="75" t="s">
        <v>98</v>
      </c>
      <c r="AD304" s="75" t="s">
        <v>71</v>
      </c>
      <c r="AE304" s="75" t="s">
        <v>71</v>
      </c>
      <c r="AF304" s="75" t="s">
        <v>71</v>
      </c>
      <c r="AG304" s="75" t="s">
        <v>76</v>
      </c>
      <c r="AH304" s="75" t="s">
        <v>76</v>
      </c>
      <c r="AI304" s="75" t="s">
        <v>76</v>
      </c>
      <c r="AJ304" s="75" t="s">
        <v>76</v>
      </c>
    </row>
    <row r="305" spans="1:36" ht="38.25" x14ac:dyDescent="0.25">
      <c r="A305" s="75" t="s">
        <v>1548</v>
      </c>
      <c r="B305" s="75" t="s">
        <v>60</v>
      </c>
      <c r="C305" s="75" t="s">
        <v>1526</v>
      </c>
      <c r="D305" s="75" t="s">
        <v>62</v>
      </c>
      <c r="E305" s="75" t="s">
        <v>62</v>
      </c>
      <c r="F305" s="75" t="s">
        <v>1549</v>
      </c>
      <c r="G305" s="75" t="s">
        <v>1550</v>
      </c>
      <c r="H305" s="75" t="s">
        <v>65</v>
      </c>
      <c r="I305" s="75" t="s">
        <v>66</v>
      </c>
      <c r="J305" s="75" t="s">
        <v>226</v>
      </c>
      <c r="K305" s="75" t="s">
        <v>154</v>
      </c>
      <c r="L305" s="75" t="s">
        <v>244</v>
      </c>
      <c r="M305" s="75" t="s">
        <v>186</v>
      </c>
      <c r="N305" s="75" t="s">
        <v>253</v>
      </c>
      <c r="O305" s="75" t="s">
        <v>254</v>
      </c>
      <c r="P305" s="75" t="s">
        <v>89</v>
      </c>
      <c r="Q305" s="75" t="s">
        <v>90</v>
      </c>
      <c r="R305" s="75" t="s">
        <v>248</v>
      </c>
      <c r="S305" s="75" t="s">
        <v>74</v>
      </c>
      <c r="T305" s="75" t="s">
        <v>189</v>
      </c>
      <c r="U305" s="75" t="s">
        <v>62</v>
      </c>
      <c r="V305" s="75" t="s">
        <v>248</v>
      </c>
      <c r="W305" s="200">
        <v>44817</v>
      </c>
      <c r="X305" s="75" t="s">
        <v>190</v>
      </c>
      <c r="Y305" s="75" t="s">
        <v>1532</v>
      </c>
      <c r="Z305" s="75" t="s">
        <v>173</v>
      </c>
      <c r="AA305" s="75" t="s">
        <v>163</v>
      </c>
      <c r="AB305" s="200">
        <v>44817</v>
      </c>
      <c r="AC305" s="75" t="s">
        <v>98</v>
      </c>
      <c r="AD305" s="75" t="s">
        <v>71</v>
      </c>
      <c r="AE305" s="75" t="s">
        <v>71</v>
      </c>
      <c r="AF305" s="75" t="s">
        <v>71</v>
      </c>
      <c r="AG305" s="75" t="s">
        <v>77</v>
      </c>
      <c r="AH305" s="75" t="s">
        <v>77</v>
      </c>
      <c r="AI305" s="75" t="s">
        <v>77</v>
      </c>
      <c r="AJ305" s="75" t="s">
        <v>77</v>
      </c>
    </row>
    <row r="306" spans="1:36" ht="38.25" x14ac:dyDescent="0.25">
      <c r="A306" s="75" t="s">
        <v>1551</v>
      </c>
      <c r="B306" s="75" t="s">
        <v>60</v>
      </c>
      <c r="C306" s="75" t="s">
        <v>1526</v>
      </c>
      <c r="D306" s="75" t="s">
        <v>62</v>
      </c>
      <c r="E306" s="75" t="s">
        <v>62</v>
      </c>
      <c r="F306" s="75" t="s">
        <v>1552</v>
      </c>
      <c r="G306" s="75" t="s">
        <v>1553</v>
      </c>
      <c r="H306" s="75" t="s">
        <v>65</v>
      </c>
      <c r="I306" s="75" t="s">
        <v>66</v>
      </c>
      <c r="J306" s="75" t="s">
        <v>226</v>
      </c>
      <c r="K306" s="75" t="s">
        <v>154</v>
      </c>
      <c r="L306" s="75" t="s">
        <v>244</v>
      </c>
      <c r="M306" s="75" t="s">
        <v>186</v>
      </c>
      <c r="N306" s="75" t="s">
        <v>253</v>
      </c>
      <c r="O306" s="75" t="s">
        <v>254</v>
      </c>
      <c r="P306" s="75" t="s">
        <v>89</v>
      </c>
      <c r="Q306" s="75" t="s">
        <v>90</v>
      </c>
      <c r="R306" s="75" t="s">
        <v>248</v>
      </c>
      <c r="S306" s="75" t="s">
        <v>74</v>
      </c>
      <c r="T306" s="75" t="s">
        <v>189</v>
      </c>
      <c r="U306" s="75" t="s">
        <v>62</v>
      </c>
      <c r="V306" s="75" t="s">
        <v>248</v>
      </c>
      <c r="W306" s="200">
        <v>44817</v>
      </c>
      <c r="X306" s="75" t="s">
        <v>190</v>
      </c>
      <c r="Y306" s="75" t="s">
        <v>1532</v>
      </c>
      <c r="Z306" s="75" t="s">
        <v>173</v>
      </c>
      <c r="AA306" s="75" t="s">
        <v>163</v>
      </c>
      <c r="AB306" s="200">
        <v>44817</v>
      </c>
      <c r="AC306" s="75" t="s">
        <v>98</v>
      </c>
      <c r="AD306" s="75" t="s">
        <v>71</v>
      </c>
      <c r="AE306" s="75" t="s">
        <v>71</v>
      </c>
      <c r="AF306" s="75" t="s">
        <v>71</v>
      </c>
      <c r="AG306" s="75" t="s">
        <v>77</v>
      </c>
      <c r="AH306" s="75" t="s">
        <v>77</v>
      </c>
      <c r="AI306" s="75" t="s">
        <v>77</v>
      </c>
      <c r="AJ306" s="75" t="s">
        <v>77</v>
      </c>
    </row>
    <row r="307" spans="1:36" ht="38.25" x14ac:dyDescent="0.25">
      <c r="A307" s="75" t="s">
        <v>1554</v>
      </c>
      <c r="B307" s="75" t="s">
        <v>60</v>
      </c>
      <c r="C307" s="75" t="s">
        <v>1526</v>
      </c>
      <c r="D307" s="75" t="s">
        <v>291</v>
      </c>
      <c r="E307" s="75" t="s">
        <v>62</v>
      </c>
      <c r="F307" s="75" t="s">
        <v>1555</v>
      </c>
      <c r="G307" s="75" t="s">
        <v>1556</v>
      </c>
      <c r="H307" s="75" t="s">
        <v>65</v>
      </c>
      <c r="I307" s="75" t="s">
        <v>66</v>
      </c>
      <c r="J307" s="75" t="s">
        <v>226</v>
      </c>
      <c r="K307" s="75" t="s">
        <v>154</v>
      </c>
      <c r="L307" s="75" t="s">
        <v>69</v>
      </c>
      <c r="M307" s="75" t="s">
        <v>186</v>
      </c>
      <c r="N307" s="75" t="s">
        <v>1557</v>
      </c>
      <c r="O307" s="75" t="s">
        <v>254</v>
      </c>
      <c r="P307" s="75" t="s">
        <v>272</v>
      </c>
      <c r="Q307" s="75" t="s">
        <v>90</v>
      </c>
      <c r="R307" s="75" t="s">
        <v>248</v>
      </c>
      <c r="S307" s="75" t="s">
        <v>74</v>
      </c>
      <c r="T307" s="75" t="s">
        <v>189</v>
      </c>
      <c r="U307" s="75" t="s">
        <v>62</v>
      </c>
      <c r="V307" s="75" t="s">
        <v>248</v>
      </c>
      <c r="W307" s="200">
        <v>44817</v>
      </c>
      <c r="X307" s="75" t="s">
        <v>190</v>
      </c>
      <c r="Y307" s="75" t="s">
        <v>1532</v>
      </c>
      <c r="Z307" s="75" t="s">
        <v>173</v>
      </c>
      <c r="AA307" s="75" t="s">
        <v>163</v>
      </c>
      <c r="AB307" s="200">
        <v>44817</v>
      </c>
      <c r="AC307" s="75" t="s">
        <v>98</v>
      </c>
      <c r="AD307" s="75" t="s">
        <v>71</v>
      </c>
      <c r="AE307" s="75" t="s">
        <v>71</v>
      </c>
      <c r="AF307" s="75" t="s">
        <v>71</v>
      </c>
      <c r="AG307" s="75" t="s">
        <v>76</v>
      </c>
      <c r="AH307" s="75" t="s">
        <v>76</v>
      </c>
      <c r="AI307" s="75" t="s">
        <v>76</v>
      </c>
      <c r="AJ307" s="75" t="s">
        <v>76</v>
      </c>
    </row>
    <row r="308" spans="1:36" ht="38.25" x14ac:dyDescent="0.25">
      <c r="A308" s="75" t="s">
        <v>1558</v>
      </c>
      <c r="B308" s="75" t="s">
        <v>60</v>
      </c>
      <c r="C308" s="75" t="s">
        <v>1526</v>
      </c>
      <c r="D308" s="75" t="s">
        <v>291</v>
      </c>
      <c r="E308" s="75" t="s">
        <v>62</v>
      </c>
      <c r="F308" s="75" t="s">
        <v>1559</v>
      </c>
      <c r="G308" s="75" t="s">
        <v>1560</v>
      </c>
      <c r="H308" s="75" t="s">
        <v>65</v>
      </c>
      <c r="I308" s="75" t="s">
        <v>66</v>
      </c>
      <c r="J308" s="75" t="s">
        <v>226</v>
      </c>
      <c r="K308" s="75" t="s">
        <v>154</v>
      </c>
      <c r="L308" s="75" t="s">
        <v>69</v>
      </c>
      <c r="M308" s="75" t="s">
        <v>186</v>
      </c>
      <c r="N308" s="75" t="s">
        <v>253</v>
      </c>
      <c r="O308" s="75" t="s">
        <v>254</v>
      </c>
      <c r="P308" s="75" t="s">
        <v>272</v>
      </c>
      <c r="Q308" s="75" t="s">
        <v>90</v>
      </c>
      <c r="R308" s="75" t="s">
        <v>248</v>
      </c>
      <c r="S308" s="75" t="s">
        <v>74</v>
      </c>
      <c r="T308" s="75" t="s">
        <v>189</v>
      </c>
      <c r="U308" s="75" t="s">
        <v>62</v>
      </c>
      <c r="V308" s="75" t="s">
        <v>248</v>
      </c>
      <c r="W308" s="200">
        <v>44817</v>
      </c>
      <c r="X308" s="75" t="s">
        <v>190</v>
      </c>
      <c r="Y308" s="75" t="s">
        <v>1532</v>
      </c>
      <c r="Z308" s="75" t="s">
        <v>173</v>
      </c>
      <c r="AA308" s="75" t="s">
        <v>163</v>
      </c>
      <c r="AB308" s="200">
        <v>44817</v>
      </c>
      <c r="AC308" s="75" t="s">
        <v>98</v>
      </c>
      <c r="AD308" s="75" t="s">
        <v>71</v>
      </c>
      <c r="AE308" s="75" t="s">
        <v>71</v>
      </c>
      <c r="AF308" s="75" t="s">
        <v>71</v>
      </c>
      <c r="AG308" s="75" t="s">
        <v>76</v>
      </c>
      <c r="AH308" s="75" t="s">
        <v>76</v>
      </c>
      <c r="AI308" s="75" t="s">
        <v>76</v>
      </c>
      <c r="AJ308" s="75" t="s">
        <v>76</v>
      </c>
    </row>
    <row r="309" spans="1:36" ht="38.25" x14ac:dyDescent="0.25">
      <c r="A309" s="75" t="s">
        <v>1561</v>
      </c>
      <c r="B309" s="75" t="s">
        <v>60</v>
      </c>
      <c r="C309" s="75" t="s">
        <v>1526</v>
      </c>
      <c r="D309" s="75" t="s">
        <v>291</v>
      </c>
      <c r="E309" s="75" t="s">
        <v>62</v>
      </c>
      <c r="F309" s="75" t="s">
        <v>1562</v>
      </c>
      <c r="G309" s="75" t="s">
        <v>1563</v>
      </c>
      <c r="H309" s="75" t="s">
        <v>65</v>
      </c>
      <c r="I309" s="75" t="s">
        <v>66</v>
      </c>
      <c r="J309" s="75" t="s">
        <v>226</v>
      </c>
      <c r="K309" s="75" t="s">
        <v>154</v>
      </c>
      <c r="L309" s="75" t="s">
        <v>69</v>
      </c>
      <c r="M309" s="75" t="s">
        <v>186</v>
      </c>
      <c r="N309" s="75" t="s">
        <v>253</v>
      </c>
      <c r="O309" s="75" t="s">
        <v>254</v>
      </c>
      <c r="P309" s="75" t="s">
        <v>272</v>
      </c>
      <c r="Q309" s="75" t="s">
        <v>90</v>
      </c>
      <c r="R309" s="75" t="s">
        <v>248</v>
      </c>
      <c r="S309" s="75" t="s">
        <v>74</v>
      </c>
      <c r="T309" s="75" t="s">
        <v>189</v>
      </c>
      <c r="U309" s="75" t="s">
        <v>62</v>
      </c>
      <c r="V309" s="75" t="s">
        <v>248</v>
      </c>
      <c r="W309" s="200">
        <v>44817</v>
      </c>
      <c r="X309" s="75" t="s">
        <v>190</v>
      </c>
      <c r="Y309" s="75" t="s">
        <v>1532</v>
      </c>
      <c r="Z309" s="75" t="s">
        <v>173</v>
      </c>
      <c r="AA309" s="75" t="s">
        <v>163</v>
      </c>
      <c r="AB309" s="200">
        <v>44817</v>
      </c>
      <c r="AC309" s="75" t="s">
        <v>98</v>
      </c>
      <c r="AD309" s="75" t="s">
        <v>71</v>
      </c>
      <c r="AE309" s="75" t="s">
        <v>71</v>
      </c>
      <c r="AF309" s="75" t="s">
        <v>71</v>
      </c>
      <c r="AG309" s="75" t="s">
        <v>77</v>
      </c>
      <c r="AH309" s="75" t="s">
        <v>77</v>
      </c>
      <c r="AI309" s="75" t="s">
        <v>77</v>
      </c>
      <c r="AJ309" s="75" t="s">
        <v>77</v>
      </c>
    </row>
    <row r="310" spans="1:36" ht="38.25" x14ac:dyDescent="0.25">
      <c r="A310" s="75" t="s">
        <v>1564</v>
      </c>
      <c r="B310" s="75" t="s">
        <v>60</v>
      </c>
      <c r="C310" s="75" t="s">
        <v>1526</v>
      </c>
      <c r="D310" s="75" t="s">
        <v>62</v>
      </c>
      <c r="E310" s="75" t="s">
        <v>62</v>
      </c>
      <c r="F310" s="75" t="s">
        <v>1565</v>
      </c>
      <c r="G310" s="75" t="s">
        <v>1566</v>
      </c>
      <c r="H310" s="75" t="s">
        <v>65</v>
      </c>
      <c r="I310" s="75" t="s">
        <v>66</v>
      </c>
      <c r="J310" s="75" t="s">
        <v>226</v>
      </c>
      <c r="K310" s="75" t="s">
        <v>154</v>
      </c>
      <c r="L310" s="75" t="s">
        <v>69</v>
      </c>
      <c r="M310" s="75" t="s">
        <v>186</v>
      </c>
      <c r="N310" s="75" t="s">
        <v>253</v>
      </c>
      <c r="O310" s="75" t="s">
        <v>254</v>
      </c>
      <c r="P310" s="75" t="s">
        <v>272</v>
      </c>
      <c r="Q310" s="75" t="s">
        <v>90</v>
      </c>
      <c r="R310" s="75" t="s">
        <v>248</v>
      </c>
      <c r="S310" s="75" t="s">
        <v>74</v>
      </c>
      <c r="T310" s="75" t="s">
        <v>189</v>
      </c>
      <c r="U310" s="75" t="s">
        <v>62</v>
      </c>
      <c r="V310" s="75" t="s">
        <v>248</v>
      </c>
      <c r="W310" s="200">
        <v>44817</v>
      </c>
      <c r="X310" s="75" t="s">
        <v>190</v>
      </c>
      <c r="Y310" s="75" t="s">
        <v>1532</v>
      </c>
      <c r="Z310" s="75" t="s">
        <v>173</v>
      </c>
      <c r="AA310" s="75" t="s">
        <v>163</v>
      </c>
      <c r="AB310" s="200">
        <v>44817</v>
      </c>
      <c r="AC310" s="75" t="s">
        <v>98</v>
      </c>
      <c r="AD310" s="75" t="s">
        <v>71</v>
      </c>
      <c r="AE310" s="75" t="s">
        <v>71</v>
      </c>
      <c r="AF310" s="75" t="s">
        <v>71</v>
      </c>
      <c r="AG310" s="75" t="s">
        <v>76</v>
      </c>
      <c r="AH310" s="75" t="s">
        <v>76</v>
      </c>
      <c r="AI310" s="75" t="s">
        <v>76</v>
      </c>
      <c r="AJ310" s="75" t="s">
        <v>76</v>
      </c>
    </row>
    <row r="311" spans="1:36" ht="51" x14ac:dyDescent="0.25">
      <c r="A311" s="75" t="s">
        <v>1567</v>
      </c>
      <c r="B311" s="75" t="s">
        <v>60</v>
      </c>
      <c r="C311" s="75" t="s">
        <v>1526</v>
      </c>
      <c r="D311" s="75" t="s">
        <v>62</v>
      </c>
      <c r="E311" s="75" t="s">
        <v>62</v>
      </c>
      <c r="F311" s="75" t="s">
        <v>1568</v>
      </c>
      <c r="G311" s="75" t="s">
        <v>1569</v>
      </c>
      <c r="H311" s="75" t="s">
        <v>65</v>
      </c>
      <c r="I311" s="75" t="s">
        <v>66</v>
      </c>
      <c r="J311" s="75" t="s">
        <v>226</v>
      </c>
      <c r="K311" s="75" t="s">
        <v>154</v>
      </c>
      <c r="L311" s="75" t="s">
        <v>69</v>
      </c>
      <c r="M311" s="75" t="s">
        <v>186</v>
      </c>
      <c r="N311" s="75" t="s">
        <v>253</v>
      </c>
      <c r="O311" s="75" t="s">
        <v>254</v>
      </c>
      <c r="P311" s="75" t="s">
        <v>272</v>
      </c>
      <c r="Q311" s="75" t="s">
        <v>90</v>
      </c>
      <c r="R311" s="75" t="s">
        <v>248</v>
      </c>
      <c r="S311" s="75" t="s">
        <v>74</v>
      </c>
      <c r="T311" s="75" t="s">
        <v>189</v>
      </c>
      <c r="U311" s="75" t="s">
        <v>62</v>
      </c>
      <c r="V311" s="75" t="s">
        <v>248</v>
      </c>
      <c r="W311" s="200">
        <v>44817</v>
      </c>
      <c r="X311" s="75" t="s">
        <v>190</v>
      </c>
      <c r="Y311" s="75" t="s">
        <v>1532</v>
      </c>
      <c r="Z311" s="75" t="s">
        <v>173</v>
      </c>
      <c r="AA311" s="75" t="s">
        <v>163</v>
      </c>
      <c r="AB311" s="200">
        <v>44817</v>
      </c>
      <c r="AC311" s="75" t="s">
        <v>98</v>
      </c>
      <c r="AD311" s="75" t="s">
        <v>71</v>
      </c>
      <c r="AE311" s="75" t="s">
        <v>71</v>
      </c>
      <c r="AF311" s="75" t="s">
        <v>71</v>
      </c>
      <c r="AG311" s="75" t="s">
        <v>76</v>
      </c>
      <c r="AH311" s="75" t="s">
        <v>76</v>
      </c>
      <c r="AI311" s="75" t="s">
        <v>76</v>
      </c>
      <c r="AJ311" s="75" t="s">
        <v>76</v>
      </c>
    </row>
    <row r="312" spans="1:36" ht="38.25" x14ac:dyDescent="0.25">
      <c r="A312" s="75" t="s">
        <v>1570</v>
      </c>
      <c r="B312" s="75" t="s">
        <v>60</v>
      </c>
      <c r="C312" s="75" t="s">
        <v>1526</v>
      </c>
      <c r="D312" s="75" t="s">
        <v>62</v>
      </c>
      <c r="E312" s="75" t="s">
        <v>62</v>
      </c>
      <c r="F312" s="75" t="s">
        <v>1571</v>
      </c>
      <c r="G312" s="75" t="s">
        <v>1572</v>
      </c>
      <c r="H312" s="75" t="s">
        <v>65</v>
      </c>
      <c r="I312" s="75" t="s">
        <v>66</v>
      </c>
      <c r="J312" s="75" t="s">
        <v>226</v>
      </c>
      <c r="K312" s="75" t="s">
        <v>154</v>
      </c>
      <c r="L312" s="75" t="s">
        <v>69</v>
      </c>
      <c r="M312" s="75" t="s">
        <v>186</v>
      </c>
      <c r="N312" s="75" t="s">
        <v>253</v>
      </c>
      <c r="O312" s="75" t="s">
        <v>254</v>
      </c>
      <c r="P312" s="75" t="s">
        <v>272</v>
      </c>
      <c r="Q312" s="75" t="s">
        <v>90</v>
      </c>
      <c r="R312" s="75" t="s">
        <v>248</v>
      </c>
      <c r="S312" s="75" t="s">
        <v>74</v>
      </c>
      <c r="T312" s="75" t="s">
        <v>189</v>
      </c>
      <c r="U312" s="75" t="s">
        <v>62</v>
      </c>
      <c r="V312" s="75" t="s">
        <v>248</v>
      </c>
      <c r="W312" s="200">
        <v>44817</v>
      </c>
      <c r="X312" s="75" t="s">
        <v>190</v>
      </c>
      <c r="Y312" s="75" t="s">
        <v>1532</v>
      </c>
      <c r="Z312" s="75" t="s">
        <v>173</v>
      </c>
      <c r="AA312" s="75" t="s">
        <v>163</v>
      </c>
      <c r="AB312" s="200">
        <v>44817</v>
      </c>
      <c r="AC312" s="75" t="s">
        <v>98</v>
      </c>
      <c r="AD312" s="75" t="s">
        <v>71</v>
      </c>
      <c r="AE312" s="75" t="s">
        <v>71</v>
      </c>
      <c r="AF312" s="75" t="s">
        <v>71</v>
      </c>
      <c r="AG312" s="75" t="s">
        <v>76</v>
      </c>
      <c r="AH312" s="75" t="s">
        <v>76</v>
      </c>
      <c r="AI312" s="75" t="s">
        <v>76</v>
      </c>
      <c r="AJ312" s="75" t="s">
        <v>76</v>
      </c>
    </row>
    <row r="313" spans="1:36" ht="38.25" x14ac:dyDescent="0.25">
      <c r="A313" s="75" t="s">
        <v>1573</v>
      </c>
      <c r="B313" s="75" t="s">
        <v>60</v>
      </c>
      <c r="C313" s="75" t="s">
        <v>1526</v>
      </c>
      <c r="D313" s="75" t="s">
        <v>62</v>
      </c>
      <c r="E313" s="75" t="s">
        <v>62</v>
      </c>
      <c r="F313" s="75" t="s">
        <v>1574</v>
      </c>
      <c r="G313" s="75" t="s">
        <v>1575</v>
      </c>
      <c r="H313" s="75" t="s">
        <v>65</v>
      </c>
      <c r="I313" s="75" t="s">
        <v>66</v>
      </c>
      <c r="J313" s="75" t="s">
        <v>226</v>
      </c>
      <c r="K313" s="75" t="s">
        <v>154</v>
      </c>
      <c r="L313" s="75" t="s">
        <v>69</v>
      </c>
      <c r="M313" s="75" t="s">
        <v>186</v>
      </c>
      <c r="N313" s="75" t="s">
        <v>253</v>
      </c>
      <c r="O313" s="75" t="s">
        <v>254</v>
      </c>
      <c r="P313" s="75" t="s">
        <v>272</v>
      </c>
      <c r="Q313" s="75" t="s">
        <v>90</v>
      </c>
      <c r="R313" s="75" t="s">
        <v>248</v>
      </c>
      <c r="S313" s="75" t="s">
        <v>74</v>
      </c>
      <c r="T313" s="75" t="s">
        <v>189</v>
      </c>
      <c r="U313" s="75" t="s">
        <v>62</v>
      </c>
      <c r="V313" s="75" t="s">
        <v>248</v>
      </c>
      <c r="W313" s="200">
        <v>44817</v>
      </c>
      <c r="X313" s="75" t="s">
        <v>190</v>
      </c>
      <c r="Y313" s="75" t="s">
        <v>1532</v>
      </c>
      <c r="Z313" s="75" t="s">
        <v>173</v>
      </c>
      <c r="AA313" s="75" t="s">
        <v>163</v>
      </c>
      <c r="AB313" s="200">
        <v>44817</v>
      </c>
      <c r="AC313" s="75" t="s">
        <v>98</v>
      </c>
      <c r="AD313" s="75" t="s">
        <v>71</v>
      </c>
      <c r="AE313" s="75" t="s">
        <v>71</v>
      </c>
      <c r="AF313" s="75" t="s">
        <v>71</v>
      </c>
      <c r="AG313" s="75" t="s">
        <v>76</v>
      </c>
      <c r="AH313" s="75" t="s">
        <v>76</v>
      </c>
      <c r="AI313" s="75" t="s">
        <v>76</v>
      </c>
      <c r="AJ313" s="75" t="s">
        <v>76</v>
      </c>
    </row>
    <row r="314" spans="1:36" ht="38.25" x14ac:dyDescent="0.25">
      <c r="A314" s="75" t="s">
        <v>1576</v>
      </c>
      <c r="B314" s="75" t="s">
        <v>60</v>
      </c>
      <c r="C314" s="75" t="s">
        <v>1526</v>
      </c>
      <c r="D314" s="75" t="s">
        <v>62</v>
      </c>
      <c r="E314" s="75" t="s">
        <v>62</v>
      </c>
      <c r="F314" s="75" t="s">
        <v>1577</v>
      </c>
      <c r="G314" s="75" t="s">
        <v>1578</v>
      </c>
      <c r="H314" s="75" t="s">
        <v>65</v>
      </c>
      <c r="I314" s="75" t="s">
        <v>66</v>
      </c>
      <c r="J314" s="75" t="s">
        <v>226</v>
      </c>
      <c r="K314" s="75" t="s">
        <v>154</v>
      </c>
      <c r="L314" s="75" t="s">
        <v>69</v>
      </c>
      <c r="M314" s="75" t="s">
        <v>186</v>
      </c>
      <c r="N314" s="75" t="s">
        <v>253</v>
      </c>
      <c r="O314" s="75" t="s">
        <v>254</v>
      </c>
      <c r="P314" s="75" t="s">
        <v>272</v>
      </c>
      <c r="Q314" s="75" t="s">
        <v>90</v>
      </c>
      <c r="R314" s="75" t="s">
        <v>248</v>
      </c>
      <c r="S314" s="75" t="s">
        <v>74</v>
      </c>
      <c r="T314" s="75" t="s">
        <v>189</v>
      </c>
      <c r="U314" s="75" t="s">
        <v>62</v>
      </c>
      <c r="V314" s="75" t="s">
        <v>248</v>
      </c>
      <c r="W314" s="200">
        <v>44817</v>
      </c>
      <c r="X314" s="75" t="s">
        <v>190</v>
      </c>
      <c r="Y314" s="75" t="s">
        <v>1532</v>
      </c>
      <c r="Z314" s="75" t="s">
        <v>173</v>
      </c>
      <c r="AA314" s="75" t="s">
        <v>163</v>
      </c>
      <c r="AB314" s="200">
        <v>44817</v>
      </c>
      <c r="AC314" s="75" t="s">
        <v>98</v>
      </c>
      <c r="AD314" s="75" t="s">
        <v>71</v>
      </c>
      <c r="AE314" s="75" t="s">
        <v>71</v>
      </c>
      <c r="AF314" s="75" t="s">
        <v>71</v>
      </c>
      <c r="AG314" s="75" t="s">
        <v>76</v>
      </c>
      <c r="AH314" s="75" t="s">
        <v>76</v>
      </c>
      <c r="AI314" s="75" t="s">
        <v>76</v>
      </c>
      <c r="AJ314" s="75" t="s">
        <v>76</v>
      </c>
    </row>
    <row r="315" spans="1:36" ht="38.25" x14ac:dyDescent="0.25">
      <c r="A315" s="75" t="s">
        <v>1579</v>
      </c>
      <c r="B315" s="75" t="s">
        <v>60</v>
      </c>
      <c r="C315" s="75" t="s">
        <v>1526</v>
      </c>
      <c r="D315" s="75" t="s">
        <v>62</v>
      </c>
      <c r="E315" s="75" t="s">
        <v>62</v>
      </c>
      <c r="F315" s="75" t="s">
        <v>1580</v>
      </c>
      <c r="G315" s="75" t="s">
        <v>1581</v>
      </c>
      <c r="H315" s="75" t="s">
        <v>65</v>
      </c>
      <c r="I315" s="75" t="s">
        <v>66</v>
      </c>
      <c r="J315" s="75" t="s">
        <v>226</v>
      </c>
      <c r="K315" s="75" t="s">
        <v>154</v>
      </c>
      <c r="L315" s="75" t="s">
        <v>69</v>
      </c>
      <c r="M315" s="75" t="s">
        <v>186</v>
      </c>
      <c r="N315" s="75" t="s">
        <v>253</v>
      </c>
      <c r="O315" s="75" t="s">
        <v>254</v>
      </c>
      <c r="P315" s="75" t="s">
        <v>272</v>
      </c>
      <c r="Q315" s="75" t="s">
        <v>90</v>
      </c>
      <c r="R315" s="75" t="s">
        <v>248</v>
      </c>
      <c r="S315" s="75" t="s">
        <v>74</v>
      </c>
      <c r="T315" s="75" t="s">
        <v>189</v>
      </c>
      <c r="U315" s="75" t="s">
        <v>62</v>
      </c>
      <c r="V315" s="75" t="s">
        <v>248</v>
      </c>
      <c r="W315" s="200">
        <v>44817</v>
      </c>
      <c r="X315" s="75" t="s">
        <v>190</v>
      </c>
      <c r="Y315" s="75" t="s">
        <v>1532</v>
      </c>
      <c r="Z315" s="75" t="s">
        <v>173</v>
      </c>
      <c r="AA315" s="75" t="s">
        <v>163</v>
      </c>
      <c r="AB315" s="200">
        <v>44817</v>
      </c>
      <c r="AC315" s="75" t="s">
        <v>98</v>
      </c>
      <c r="AD315" s="75" t="s">
        <v>71</v>
      </c>
      <c r="AE315" s="75" t="s">
        <v>71</v>
      </c>
      <c r="AF315" s="75" t="s">
        <v>71</v>
      </c>
      <c r="AG315" s="75" t="s">
        <v>76</v>
      </c>
      <c r="AH315" s="75" t="s">
        <v>76</v>
      </c>
      <c r="AI315" s="75" t="s">
        <v>76</v>
      </c>
      <c r="AJ315" s="75" t="s">
        <v>76</v>
      </c>
    </row>
    <row r="316" spans="1:36" ht="38.25" x14ac:dyDescent="0.25">
      <c r="A316" s="75" t="s">
        <v>1582</v>
      </c>
      <c r="B316" s="75" t="s">
        <v>60</v>
      </c>
      <c r="C316" s="75" t="s">
        <v>1526</v>
      </c>
      <c r="D316" s="75" t="s">
        <v>62</v>
      </c>
      <c r="E316" s="75" t="s">
        <v>62</v>
      </c>
      <c r="F316" s="75" t="s">
        <v>1583</v>
      </c>
      <c r="G316" s="75" t="s">
        <v>1584</v>
      </c>
      <c r="H316" s="75" t="s">
        <v>65</v>
      </c>
      <c r="I316" s="75" t="s">
        <v>66</v>
      </c>
      <c r="J316" s="75" t="s">
        <v>226</v>
      </c>
      <c r="K316" s="75" t="s">
        <v>154</v>
      </c>
      <c r="L316" s="75" t="s">
        <v>69</v>
      </c>
      <c r="M316" s="75" t="s">
        <v>186</v>
      </c>
      <c r="N316" s="75" t="s">
        <v>253</v>
      </c>
      <c r="O316" s="75" t="s">
        <v>254</v>
      </c>
      <c r="P316" s="75" t="s">
        <v>272</v>
      </c>
      <c r="Q316" s="75" t="s">
        <v>90</v>
      </c>
      <c r="R316" s="75" t="s">
        <v>248</v>
      </c>
      <c r="S316" s="75" t="s">
        <v>74</v>
      </c>
      <c r="T316" s="75" t="s">
        <v>189</v>
      </c>
      <c r="U316" s="75" t="s">
        <v>62</v>
      </c>
      <c r="V316" s="75" t="s">
        <v>248</v>
      </c>
      <c r="W316" s="200">
        <v>44817</v>
      </c>
      <c r="X316" s="75" t="s">
        <v>190</v>
      </c>
      <c r="Y316" s="75" t="s">
        <v>1532</v>
      </c>
      <c r="Z316" s="75" t="s">
        <v>173</v>
      </c>
      <c r="AA316" s="75" t="s">
        <v>163</v>
      </c>
      <c r="AB316" s="200">
        <v>44817</v>
      </c>
      <c r="AC316" s="75" t="s">
        <v>98</v>
      </c>
      <c r="AD316" s="75" t="s">
        <v>71</v>
      </c>
      <c r="AE316" s="75" t="s">
        <v>71</v>
      </c>
      <c r="AF316" s="75" t="s">
        <v>71</v>
      </c>
      <c r="AG316" s="75" t="s">
        <v>77</v>
      </c>
      <c r="AH316" s="75" t="s">
        <v>77</v>
      </c>
      <c r="AI316" s="75" t="s">
        <v>77</v>
      </c>
      <c r="AJ316" s="75" t="s">
        <v>77</v>
      </c>
    </row>
    <row r="317" spans="1:36" ht="38.25" x14ac:dyDescent="0.25">
      <c r="A317" s="75" t="s">
        <v>1585</v>
      </c>
      <c r="B317" s="75" t="s">
        <v>60</v>
      </c>
      <c r="C317" s="75" t="s">
        <v>1526</v>
      </c>
      <c r="D317" s="75" t="s">
        <v>1527</v>
      </c>
      <c r="E317" s="75" t="s">
        <v>62</v>
      </c>
      <c r="F317" s="75" t="s">
        <v>1586</v>
      </c>
      <c r="G317" s="75" t="s">
        <v>1587</v>
      </c>
      <c r="H317" s="75" t="s">
        <v>65</v>
      </c>
      <c r="I317" s="75" t="s">
        <v>66</v>
      </c>
      <c r="J317" s="75" t="s">
        <v>226</v>
      </c>
      <c r="K317" s="75" t="s">
        <v>154</v>
      </c>
      <c r="L317" s="75" t="s">
        <v>69</v>
      </c>
      <c r="M317" s="75" t="s">
        <v>186</v>
      </c>
      <c r="N317" s="75" t="s">
        <v>253</v>
      </c>
      <c r="O317" s="75" t="s">
        <v>254</v>
      </c>
      <c r="P317" s="75" t="s">
        <v>272</v>
      </c>
      <c r="Q317" s="75" t="s">
        <v>90</v>
      </c>
      <c r="R317" s="75" t="s">
        <v>248</v>
      </c>
      <c r="S317" s="75" t="s">
        <v>74</v>
      </c>
      <c r="T317" s="75" t="s">
        <v>189</v>
      </c>
      <c r="U317" s="75" t="s">
        <v>62</v>
      </c>
      <c r="V317" s="75" t="s">
        <v>248</v>
      </c>
      <c r="W317" s="200">
        <v>44817</v>
      </c>
      <c r="X317" s="75" t="s">
        <v>190</v>
      </c>
      <c r="Y317" s="75" t="s">
        <v>1532</v>
      </c>
      <c r="Z317" s="75" t="s">
        <v>173</v>
      </c>
      <c r="AA317" s="75" t="s">
        <v>163</v>
      </c>
      <c r="AB317" s="200">
        <v>44817</v>
      </c>
      <c r="AC317" s="75" t="s">
        <v>98</v>
      </c>
      <c r="AD317" s="75" t="s">
        <v>71</v>
      </c>
      <c r="AE317" s="75" t="s">
        <v>71</v>
      </c>
      <c r="AF317" s="75" t="s">
        <v>71</v>
      </c>
      <c r="AG317" s="75" t="s">
        <v>76</v>
      </c>
      <c r="AH317" s="75" t="s">
        <v>76</v>
      </c>
      <c r="AI317" s="75" t="s">
        <v>76</v>
      </c>
      <c r="AJ317" s="75" t="s">
        <v>76</v>
      </c>
    </row>
    <row r="318" spans="1:36" ht="38.25" x14ac:dyDescent="0.25">
      <c r="A318" s="75" t="s">
        <v>1588</v>
      </c>
      <c r="B318" s="75" t="s">
        <v>60</v>
      </c>
      <c r="C318" s="75" t="s">
        <v>1526</v>
      </c>
      <c r="D318" s="75" t="s">
        <v>62</v>
      </c>
      <c r="E318" s="75" t="s">
        <v>62</v>
      </c>
      <c r="F318" s="75" t="s">
        <v>1589</v>
      </c>
      <c r="G318" s="75" t="s">
        <v>62</v>
      </c>
      <c r="H318" s="75" t="s">
        <v>65</v>
      </c>
      <c r="I318" s="75" t="s">
        <v>66</v>
      </c>
      <c r="J318" s="75" t="s">
        <v>226</v>
      </c>
      <c r="K318" s="75" t="s">
        <v>154</v>
      </c>
      <c r="L318" s="75" t="s">
        <v>69</v>
      </c>
      <c r="M318" s="75" t="s">
        <v>186</v>
      </c>
      <c r="N318" s="75" t="s">
        <v>253</v>
      </c>
      <c r="O318" s="75" t="s">
        <v>254</v>
      </c>
      <c r="P318" s="75" t="s">
        <v>272</v>
      </c>
      <c r="Q318" s="75" t="s">
        <v>90</v>
      </c>
      <c r="R318" s="75" t="s">
        <v>248</v>
      </c>
      <c r="S318" s="75" t="s">
        <v>74</v>
      </c>
      <c r="T318" s="75" t="s">
        <v>189</v>
      </c>
      <c r="U318" s="75" t="s">
        <v>62</v>
      </c>
      <c r="V318" s="75" t="s">
        <v>248</v>
      </c>
      <c r="W318" s="200">
        <v>44817</v>
      </c>
      <c r="X318" s="75" t="s">
        <v>190</v>
      </c>
      <c r="Y318" s="75" t="s">
        <v>1532</v>
      </c>
      <c r="Z318" s="75" t="s">
        <v>173</v>
      </c>
      <c r="AA318" s="75" t="s">
        <v>163</v>
      </c>
      <c r="AB318" s="200">
        <v>44817</v>
      </c>
      <c r="AC318" s="75" t="s">
        <v>98</v>
      </c>
      <c r="AD318" s="75" t="s">
        <v>71</v>
      </c>
      <c r="AE318" s="75" t="s">
        <v>71</v>
      </c>
      <c r="AF318" s="75" t="s">
        <v>71</v>
      </c>
      <c r="AG318" s="75" t="s">
        <v>77</v>
      </c>
      <c r="AH318" s="75" t="s">
        <v>77</v>
      </c>
      <c r="AI318" s="75" t="s">
        <v>77</v>
      </c>
      <c r="AJ318" s="75" t="s">
        <v>77</v>
      </c>
    </row>
    <row r="319" spans="1:36" ht="51" x14ac:dyDescent="0.25">
      <c r="A319" s="75" t="s">
        <v>1590</v>
      </c>
      <c r="B319" s="75" t="s">
        <v>60</v>
      </c>
      <c r="C319" s="75" t="s">
        <v>1526</v>
      </c>
      <c r="D319" s="75" t="s">
        <v>1527</v>
      </c>
      <c r="E319" s="75" t="s">
        <v>62</v>
      </c>
      <c r="F319" s="75" t="s">
        <v>1591</v>
      </c>
      <c r="G319" s="75" t="s">
        <v>1592</v>
      </c>
      <c r="H319" s="75" t="s">
        <v>65</v>
      </c>
      <c r="I319" s="75" t="s">
        <v>66</v>
      </c>
      <c r="J319" s="75" t="s">
        <v>226</v>
      </c>
      <c r="K319" s="75" t="s">
        <v>154</v>
      </c>
      <c r="L319" s="75" t="s">
        <v>69</v>
      </c>
      <c r="M319" s="75" t="s">
        <v>186</v>
      </c>
      <c r="N319" s="75" t="s">
        <v>253</v>
      </c>
      <c r="O319" s="75" t="s">
        <v>254</v>
      </c>
      <c r="P319" s="75" t="s">
        <v>272</v>
      </c>
      <c r="Q319" s="75" t="s">
        <v>90</v>
      </c>
      <c r="R319" s="75" t="s">
        <v>248</v>
      </c>
      <c r="S319" s="75" t="s">
        <v>74</v>
      </c>
      <c r="T319" s="75" t="s">
        <v>189</v>
      </c>
      <c r="U319" s="75" t="s">
        <v>62</v>
      </c>
      <c r="V319" s="75" t="s">
        <v>248</v>
      </c>
      <c r="W319" s="200">
        <v>44817</v>
      </c>
      <c r="X319" s="75" t="s">
        <v>190</v>
      </c>
      <c r="Y319" s="75" t="s">
        <v>1532</v>
      </c>
      <c r="Z319" s="75" t="s">
        <v>173</v>
      </c>
      <c r="AA319" s="75" t="s">
        <v>163</v>
      </c>
      <c r="AB319" s="200">
        <v>44817</v>
      </c>
      <c r="AC319" s="75" t="s">
        <v>98</v>
      </c>
      <c r="AD319" s="75" t="s">
        <v>71</v>
      </c>
      <c r="AE319" s="75" t="s">
        <v>71</v>
      </c>
      <c r="AF319" s="75" t="s">
        <v>71</v>
      </c>
      <c r="AG319" s="75" t="s">
        <v>76</v>
      </c>
      <c r="AH319" s="75" t="s">
        <v>76</v>
      </c>
      <c r="AI319" s="75" t="s">
        <v>76</v>
      </c>
      <c r="AJ319" s="75" t="s">
        <v>76</v>
      </c>
    </row>
    <row r="320" spans="1:36" ht="38.25" x14ac:dyDescent="0.25">
      <c r="A320" s="75" t="s">
        <v>1593</v>
      </c>
      <c r="B320" s="75" t="s">
        <v>60</v>
      </c>
      <c r="C320" s="75" t="s">
        <v>1526</v>
      </c>
      <c r="D320" s="75" t="s">
        <v>1594</v>
      </c>
      <c r="E320" s="75" t="s">
        <v>62</v>
      </c>
      <c r="F320" s="75" t="s">
        <v>1595</v>
      </c>
      <c r="G320" s="75" t="s">
        <v>1596</v>
      </c>
      <c r="H320" s="75" t="s">
        <v>65</v>
      </c>
      <c r="I320" s="75" t="s">
        <v>66</v>
      </c>
      <c r="J320" s="75" t="s">
        <v>226</v>
      </c>
      <c r="K320" s="75" t="s">
        <v>154</v>
      </c>
      <c r="L320" s="75" t="s">
        <v>69</v>
      </c>
      <c r="M320" s="75" t="s">
        <v>186</v>
      </c>
      <c r="N320" s="75" t="s">
        <v>253</v>
      </c>
      <c r="O320" s="75" t="s">
        <v>254</v>
      </c>
      <c r="P320" s="75" t="s">
        <v>272</v>
      </c>
      <c r="Q320" s="75" t="s">
        <v>90</v>
      </c>
      <c r="R320" s="75" t="s">
        <v>248</v>
      </c>
      <c r="S320" s="75" t="s">
        <v>74</v>
      </c>
      <c r="T320" s="75" t="s">
        <v>189</v>
      </c>
      <c r="U320" s="75" t="s">
        <v>62</v>
      </c>
      <c r="V320" s="75" t="s">
        <v>248</v>
      </c>
      <c r="W320" s="200">
        <v>44817</v>
      </c>
      <c r="X320" s="75" t="s">
        <v>190</v>
      </c>
      <c r="Y320" s="75" t="s">
        <v>1532</v>
      </c>
      <c r="Z320" s="75" t="s">
        <v>173</v>
      </c>
      <c r="AA320" s="75" t="s">
        <v>163</v>
      </c>
      <c r="AB320" s="200">
        <v>44817</v>
      </c>
      <c r="AC320" s="75" t="s">
        <v>98</v>
      </c>
      <c r="AD320" s="75" t="s">
        <v>71</v>
      </c>
      <c r="AE320" s="75" t="s">
        <v>71</v>
      </c>
      <c r="AF320" s="75" t="s">
        <v>71</v>
      </c>
      <c r="AG320" s="75" t="s">
        <v>76</v>
      </c>
      <c r="AH320" s="75" t="s">
        <v>76</v>
      </c>
      <c r="AI320" s="75" t="s">
        <v>76</v>
      </c>
      <c r="AJ320" s="75" t="s">
        <v>76</v>
      </c>
    </row>
    <row r="321" spans="1:36" ht="51" x14ac:dyDescent="0.25">
      <c r="A321" s="75" t="s">
        <v>1597</v>
      </c>
      <c r="B321" s="75" t="s">
        <v>60</v>
      </c>
      <c r="C321" s="75" t="s">
        <v>1526</v>
      </c>
      <c r="D321" s="75" t="s">
        <v>1527</v>
      </c>
      <c r="E321" s="75" t="s">
        <v>62</v>
      </c>
      <c r="F321" s="75" t="s">
        <v>1598</v>
      </c>
      <c r="G321" s="75" t="s">
        <v>1599</v>
      </c>
      <c r="H321" s="75" t="s">
        <v>65</v>
      </c>
      <c r="I321" s="75" t="s">
        <v>66</v>
      </c>
      <c r="J321" s="75" t="s">
        <v>226</v>
      </c>
      <c r="K321" s="75" t="s">
        <v>154</v>
      </c>
      <c r="L321" s="75" t="s">
        <v>69</v>
      </c>
      <c r="M321" s="75" t="s">
        <v>186</v>
      </c>
      <c r="N321" s="75" t="s">
        <v>253</v>
      </c>
      <c r="O321" s="75" t="s">
        <v>254</v>
      </c>
      <c r="P321" s="75" t="s">
        <v>272</v>
      </c>
      <c r="Q321" s="75" t="s">
        <v>90</v>
      </c>
      <c r="R321" s="75" t="s">
        <v>248</v>
      </c>
      <c r="S321" s="75" t="s">
        <v>74</v>
      </c>
      <c r="T321" s="75" t="s">
        <v>189</v>
      </c>
      <c r="U321" s="75" t="s">
        <v>62</v>
      </c>
      <c r="V321" s="75" t="s">
        <v>248</v>
      </c>
      <c r="W321" s="200">
        <v>44817</v>
      </c>
      <c r="X321" s="75" t="s">
        <v>190</v>
      </c>
      <c r="Y321" s="75" t="s">
        <v>1532</v>
      </c>
      <c r="Z321" s="75" t="s">
        <v>173</v>
      </c>
      <c r="AA321" s="75" t="s">
        <v>163</v>
      </c>
      <c r="AB321" s="200">
        <v>44817</v>
      </c>
      <c r="AC321" s="75" t="s">
        <v>98</v>
      </c>
      <c r="AD321" s="75" t="s">
        <v>71</v>
      </c>
      <c r="AE321" s="75" t="s">
        <v>71</v>
      </c>
      <c r="AF321" s="75" t="s">
        <v>71</v>
      </c>
      <c r="AG321" s="75" t="s">
        <v>76</v>
      </c>
      <c r="AH321" s="75" t="s">
        <v>76</v>
      </c>
      <c r="AI321" s="75" t="s">
        <v>76</v>
      </c>
      <c r="AJ321" s="75" t="s">
        <v>76</v>
      </c>
    </row>
    <row r="322" spans="1:36" ht="51" x14ac:dyDescent="0.25">
      <c r="A322" s="75" t="s">
        <v>1600</v>
      </c>
      <c r="B322" s="75" t="s">
        <v>60</v>
      </c>
      <c r="C322" s="75" t="s">
        <v>1526</v>
      </c>
      <c r="D322" s="75" t="s">
        <v>1527</v>
      </c>
      <c r="E322" s="75" t="s">
        <v>62</v>
      </c>
      <c r="F322" s="75" t="s">
        <v>1601</v>
      </c>
      <c r="G322" s="75" t="s">
        <v>1602</v>
      </c>
      <c r="H322" s="75" t="s">
        <v>65</v>
      </c>
      <c r="I322" s="75" t="s">
        <v>66</v>
      </c>
      <c r="J322" s="75" t="s">
        <v>226</v>
      </c>
      <c r="K322" s="75" t="s">
        <v>154</v>
      </c>
      <c r="L322" s="75" t="s">
        <v>244</v>
      </c>
      <c r="M322" s="75" t="s">
        <v>186</v>
      </c>
      <c r="N322" s="75" t="s">
        <v>253</v>
      </c>
      <c r="O322" s="75" t="s">
        <v>254</v>
      </c>
      <c r="P322" s="75" t="s">
        <v>272</v>
      </c>
      <c r="Q322" s="75" t="s">
        <v>90</v>
      </c>
      <c r="R322" s="75" t="s">
        <v>248</v>
      </c>
      <c r="S322" s="75" t="s">
        <v>74</v>
      </c>
      <c r="T322" s="75" t="s">
        <v>189</v>
      </c>
      <c r="U322" s="75" t="s">
        <v>62</v>
      </c>
      <c r="V322" s="75" t="s">
        <v>248</v>
      </c>
      <c r="W322" s="200">
        <v>44817</v>
      </c>
      <c r="X322" s="75" t="s">
        <v>190</v>
      </c>
      <c r="Y322" s="75" t="s">
        <v>1532</v>
      </c>
      <c r="Z322" s="75" t="s">
        <v>173</v>
      </c>
      <c r="AA322" s="75" t="s">
        <v>163</v>
      </c>
      <c r="AB322" s="200">
        <v>44817</v>
      </c>
      <c r="AC322" s="75" t="s">
        <v>98</v>
      </c>
      <c r="AD322" s="75" t="s">
        <v>71</v>
      </c>
      <c r="AE322" s="75" t="s">
        <v>71</v>
      </c>
      <c r="AF322" s="75" t="s">
        <v>71</v>
      </c>
      <c r="AG322" s="75" t="s">
        <v>76</v>
      </c>
      <c r="AH322" s="75" t="s">
        <v>76</v>
      </c>
      <c r="AI322" s="75" t="s">
        <v>76</v>
      </c>
      <c r="AJ322" s="75" t="s">
        <v>76</v>
      </c>
    </row>
    <row r="323" spans="1:36" ht="38.25" x14ac:dyDescent="0.25">
      <c r="A323" s="75" t="s">
        <v>1603</v>
      </c>
      <c r="B323" s="75" t="s">
        <v>60</v>
      </c>
      <c r="C323" s="75" t="s">
        <v>1526</v>
      </c>
      <c r="D323" s="75" t="s">
        <v>1527</v>
      </c>
      <c r="E323" s="75" t="s">
        <v>62</v>
      </c>
      <c r="F323" s="75" t="s">
        <v>1604</v>
      </c>
      <c r="G323" s="75" t="s">
        <v>1605</v>
      </c>
      <c r="H323" s="75" t="s">
        <v>65</v>
      </c>
      <c r="I323" s="75" t="s">
        <v>66</v>
      </c>
      <c r="J323" s="75" t="s">
        <v>226</v>
      </c>
      <c r="K323" s="75" t="s">
        <v>154</v>
      </c>
      <c r="L323" s="75" t="s">
        <v>69</v>
      </c>
      <c r="M323" s="75" t="s">
        <v>186</v>
      </c>
      <c r="N323" s="75" t="s">
        <v>253</v>
      </c>
      <c r="O323" s="75" t="s">
        <v>254</v>
      </c>
      <c r="P323" s="75" t="s">
        <v>272</v>
      </c>
      <c r="Q323" s="75" t="s">
        <v>90</v>
      </c>
      <c r="R323" s="75" t="s">
        <v>248</v>
      </c>
      <c r="S323" s="75" t="s">
        <v>74</v>
      </c>
      <c r="T323" s="75" t="s">
        <v>189</v>
      </c>
      <c r="U323" s="75" t="s">
        <v>62</v>
      </c>
      <c r="V323" s="75" t="s">
        <v>248</v>
      </c>
      <c r="W323" s="200">
        <v>44817</v>
      </c>
      <c r="X323" s="75" t="s">
        <v>190</v>
      </c>
      <c r="Y323" s="75" t="s">
        <v>1532</v>
      </c>
      <c r="Z323" s="75" t="s">
        <v>173</v>
      </c>
      <c r="AA323" s="75" t="s">
        <v>163</v>
      </c>
      <c r="AB323" s="200">
        <v>44817</v>
      </c>
      <c r="AC323" s="75" t="s">
        <v>98</v>
      </c>
      <c r="AD323" s="75" t="s">
        <v>71</v>
      </c>
      <c r="AE323" s="75" t="s">
        <v>71</v>
      </c>
      <c r="AF323" s="75" t="s">
        <v>71</v>
      </c>
      <c r="AG323" s="75" t="s">
        <v>76</v>
      </c>
      <c r="AH323" s="75" t="s">
        <v>76</v>
      </c>
      <c r="AI323" s="75" t="s">
        <v>76</v>
      </c>
      <c r="AJ323" s="75" t="s">
        <v>76</v>
      </c>
    </row>
    <row r="324" spans="1:36" ht="63.75" x14ac:dyDescent="0.25">
      <c r="A324" s="75" t="s">
        <v>1606</v>
      </c>
      <c r="B324" s="75" t="s">
        <v>60</v>
      </c>
      <c r="C324" s="75" t="s">
        <v>1526</v>
      </c>
      <c r="D324" s="75" t="s">
        <v>1594</v>
      </c>
      <c r="E324" s="75" t="s">
        <v>62</v>
      </c>
      <c r="F324" s="75" t="s">
        <v>1607</v>
      </c>
      <c r="G324" s="75" t="s">
        <v>1608</v>
      </c>
      <c r="H324" s="75" t="s">
        <v>65</v>
      </c>
      <c r="I324" s="75" t="s">
        <v>66</v>
      </c>
      <c r="J324" s="75" t="s">
        <v>226</v>
      </c>
      <c r="K324" s="75" t="s">
        <v>154</v>
      </c>
      <c r="L324" s="75" t="s">
        <v>69</v>
      </c>
      <c r="M324" s="75" t="s">
        <v>186</v>
      </c>
      <c r="N324" s="75" t="s">
        <v>253</v>
      </c>
      <c r="O324" s="75" t="s">
        <v>254</v>
      </c>
      <c r="P324" s="75" t="s">
        <v>272</v>
      </c>
      <c r="Q324" s="75" t="s">
        <v>90</v>
      </c>
      <c r="R324" s="75" t="s">
        <v>248</v>
      </c>
      <c r="S324" s="75" t="s">
        <v>74</v>
      </c>
      <c r="T324" s="75" t="s">
        <v>189</v>
      </c>
      <c r="U324" s="75" t="s">
        <v>62</v>
      </c>
      <c r="V324" s="75" t="s">
        <v>248</v>
      </c>
      <c r="W324" s="200">
        <v>44817</v>
      </c>
      <c r="X324" s="75" t="s">
        <v>190</v>
      </c>
      <c r="Y324" s="75" t="s">
        <v>1532</v>
      </c>
      <c r="Z324" s="75" t="s">
        <v>173</v>
      </c>
      <c r="AA324" s="75" t="s">
        <v>163</v>
      </c>
      <c r="AB324" s="200">
        <v>44817</v>
      </c>
      <c r="AC324" s="75" t="s">
        <v>98</v>
      </c>
      <c r="AD324" s="75" t="s">
        <v>71</v>
      </c>
      <c r="AE324" s="75" t="s">
        <v>71</v>
      </c>
      <c r="AF324" s="75" t="s">
        <v>71</v>
      </c>
      <c r="AG324" s="75" t="s">
        <v>76</v>
      </c>
      <c r="AH324" s="75" t="s">
        <v>76</v>
      </c>
      <c r="AI324" s="75" t="s">
        <v>76</v>
      </c>
      <c r="AJ324" s="75" t="s">
        <v>76</v>
      </c>
    </row>
    <row r="325" spans="1:36" ht="38.25" x14ac:dyDescent="0.25">
      <c r="A325" s="75" t="s">
        <v>1609</v>
      </c>
      <c r="B325" s="75" t="s">
        <v>60</v>
      </c>
      <c r="C325" s="75" t="s">
        <v>1526</v>
      </c>
      <c r="D325" s="75" t="s">
        <v>1610</v>
      </c>
      <c r="E325" s="75" t="s">
        <v>1611</v>
      </c>
      <c r="F325" s="75" t="s">
        <v>1612</v>
      </c>
      <c r="G325" s="75" t="s">
        <v>1613</v>
      </c>
      <c r="H325" s="75" t="s">
        <v>65</v>
      </c>
      <c r="I325" s="75" t="s">
        <v>66</v>
      </c>
      <c r="J325" s="75" t="s">
        <v>226</v>
      </c>
      <c r="K325" s="75" t="s">
        <v>154</v>
      </c>
      <c r="L325" s="75" t="s">
        <v>69</v>
      </c>
      <c r="M325" s="75" t="s">
        <v>186</v>
      </c>
      <c r="N325" s="75" t="s">
        <v>253</v>
      </c>
      <c r="O325" s="75" t="s">
        <v>254</v>
      </c>
      <c r="P325" s="75" t="s">
        <v>272</v>
      </c>
      <c r="Q325" s="75" t="s">
        <v>90</v>
      </c>
      <c r="R325" s="75" t="s">
        <v>248</v>
      </c>
      <c r="S325" s="75" t="s">
        <v>74</v>
      </c>
      <c r="T325" s="75" t="s">
        <v>189</v>
      </c>
      <c r="U325" s="75" t="s">
        <v>62</v>
      </c>
      <c r="V325" s="75" t="s">
        <v>248</v>
      </c>
      <c r="W325" s="200">
        <v>44817</v>
      </c>
      <c r="X325" s="75" t="s">
        <v>190</v>
      </c>
      <c r="Y325" s="75" t="s">
        <v>1532</v>
      </c>
      <c r="Z325" s="75" t="s">
        <v>173</v>
      </c>
      <c r="AA325" s="75" t="s">
        <v>163</v>
      </c>
      <c r="AB325" s="200">
        <v>44817</v>
      </c>
      <c r="AC325" s="75" t="s">
        <v>98</v>
      </c>
      <c r="AD325" s="75" t="s">
        <v>71</v>
      </c>
      <c r="AE325" s="75" t="s">
        <v>71</v>
      </c>
      <c r="AF325" s="75" t="s">
        <v>71</v>
      </c>
      <c r="AG325" s="75" t="s">
        <v>76</v>
      </c>
      <c r="AH325" s="75" t="s">
        <v>76</v>
      </c>
      <c r="AI325" s="75" t="s">
        <v>76</v>
      </c>
      <c r="AJ325" s="75" t="s">
        <v>76</v>
      </c>
    </row>
    <row r="326" spans="1:36" ht="38.25" x14ac:dyDescent="0.25">
      <c r="A326" s="75" t="s">
        <v>1614</v>
      </c>
      <c r="B326" s="75" t="s">
        <v>60</v>
      </c>
      <c r="C326" s="75" t="s">
        <v>1526</v>
      </c>
      <c r="D326" s="75" t="s">
        <v>1615</v>
      </c>
      <c r="E326" s="75" t="s">
        <v>62</v>
      </c>
      <c r="F326" s="75" t="s">
        <v>1616</v>
      </c>
      <c r="G326" s="75" t="s">
        <v>1617</v>
      </c>
      <c r="H326" s="75" t="s">
        <v>65</v>
      </c>
      <c r="I326" s="75" t="s">
        <v>66</v>
      </c>
      <c r="J326" s="75" t="s">
        <v>226</v>
      </c>
      <c r="K326" s="75" t="s">
        <v>154</v>
      </c>
      <c r="L326" s="75" t="s">
        <v>244</v>
      </c>
      <c r="M326" s="75" t="s">
        <v>186</v>
      </c>
      <c r="N326" s="75" t="s">
        <v>253</v>
      </c>
      <c r="O326" s="75" t="s">
        <v>254</v>
      </c>
      <c r="P326" s="75" t="s">
        <v>272</v>
      </c>
      <c r="Q326" s="75" t="s">
        <v>90</v>
      </c>
      <c r="R326" s="75" t="s">
        <v>248</v>
      </c>
      <c r="S326" s="75" t="s">
        <v>74</v>
      </c>
      <c r="T326" s="75" t="s">
        <v>189</v>
      </c>
      <c r="U326" s="75" t="s">
        <v>62</v>
      </c>
      <c r="V326" s="75" t="s">
        <v>248</v>
      </c>
      <c r="W326" s="200">
        <v>44817</v>
      </c>
      <c r="X326" s="75" t="s">
        <v>190</v>
      </c>
      <c r="Y326" s="75" t="s">
        <v>1532</v>
      </c>
      <c r="Z326" s="75" t="s">
        <v>173</v>
      </c>
      <c r="AA326" s="75" t="s">
        <v>163</v>
      </c>
      <c r="AB326" s="200">
        <v>44817</v>
      </c>
      <c r="AC326" s="75" t="s">
        <v>98</v>
      </c>
      <c r="AD326" s="75" t="s">
        <v>71</v>
      </c>
      <c r="AE326" s="75" t="s">
        <v>71</v>
      </c>
      <c r="AF326" s="75" t="s">
        <v>71</v>
      </c>
      <c r="AG326" s="75" t="s">
        <v>77</v>
      </c>
      <c r="AH326" s="75" t="s">
        <v>77</v>
      </c>
      <c r="AI326" s="75" t="s">
        <v>77</v>
      </c>
      <c r="AJ326" s="75" t="s">
        <v>77</v>
      </c>
    </row>
    <row r="327" spans="1:36" ht="38.25" x14ac:dyDescent="0.25">
      <c r="A327" s="75" t="s">
        <v>1618</v>
      </c>
      <c r="B327" s="75" t="s">
        <v>60</v>
      </c>
      <c r="C327" s="75" t="s">
        <v>1526</v>
      </c>
      <c r="D327" s="75" t="s">
        <v>291</v>
      </c>
      <c r="E327" s="75" t="s">
        <v>62</v>
      </c>
      <c r="F327" s="75" t="s">
        <v>1619</v>
      </c>
      <c r="G327" s="75" t="s">
        <v>1620</v>
      </c>
      <c r="H327" s="75" t="s">
        <v>65</v>
      </c>
      <c r="I327" s="75" t="s">
        <v>66</v>
      </c>
      <c r="J327" s="75" t="s">
        <v>226</v>
      </c>
      <c r="K327" s="75" t="s">
        <v>154</v>
      </c>
      <c r="L327" s="75" t="s">
        <v>69</v>
      </c>
      <c r="M327" s="75" t="s">
        <v>186</v>
      </c>
      <c r="N327" s="75" t="s">
        <v>253</v>
      </c>
      <c r="O327" s="75" t="s">
        <v>254</v>
      </c>
      <c r="P327" s="75" t="s">
        <v>272</v>
      </c>
      <c r="Q327" s="75" t="s">
        <v>90</v>
      </c>
      <c r="R327" s="75" t="s">
        <v>248</v>
      </c>
      <c r="S327" s="75" t="s">
        <v>74</v>
      </c>
      <c r="T327" s="75" t="s">
        <v>189</v>
      </c>
      <c r="U327" s="75" t="s">
        <v>62</v>
      </c>
      <c r="V327" s="75" t="s">
        <v>248</v>
      </c>
      <c r="W327" s="200">
        <v>44817</v>
      </c>
      <c r="X327" s="75" t="s">
        <v>190</v>
      </c>
      <c r="Y327" s="75" t="s">
        <v>1532</v>
      </c>
      <c r="Z327" s="75" t="s">
        <v>173</v>
      </c>
      <c r="AA327" s="75" t="s">
        <v>163</v>
      </c>
      <c r="AB327" s="200">
        <v>44817</v>
      </c>
      <c r="AC327" s="75" t="s">
        <v>98</v>
      </c>
      <c r="AD327" s="75" t="s">
        <v>71</v>
      </c>
      <c r="AE327" s="75" t="s">
        <v>71</v>
      </c>
      <c r="AF327" s="75" t="s">
        <v>71</v>
      </c>
      <c r="AG327" s="75" t="s">
        <v>77</v>
      </c>
      <c r="AH327" s="75" t="s">
        <v>77</v>
      </c>
      <c r="AI327" s="75" t="s">
        <v>77</v>
      </c>
      <c r="AJ327" s="75" t="s">
        <v>77</v>
      </c>
    </row>
    <row r="328" spans="1:36" ht="51" x14ac:dyDescent="0.25">
      <c r="A328" s="75" t="s">
        <v>1621</v>
      </c>
      <c r="B328" s="75" t="s">
        <v>60</v>
      </c>
      <c r="C328" s="75" t="s">
        <v>1526</v>
      </c>
      <c r="D328" s="75" t="s">
        <v>62</v>
      </c>
      <c r="E328" s="75" t="s">
        <v>62</v>
      </c>
      <c r="F328" s="75" t="s">
        <v>1622</v>
      </c>
      <c r="G328" s="75" t="s">
        <v>62</v>
      </c>
      <c r="H328" s="75" t="s">
        <v>65</v>
      </c>
      <c r="I328" s="75" t="s">
        <v>66</v>
      </c>
      <c r="J328" s="75" t="s">
        <v>226</v>
      </c>
      <c r="K328" s="75" t="s">
        <v>154</v>
      </c>
      <c r="L328" s="75" t="s">
        <v>69</v>
      </c>
      <c r="M328" s="75" t="s">
        <v>186</v>
      </c>
      <c r="N328" s="75" t="s">
        <v>253</v>
      </c>
      <c r="O328" s="75" t="s">
        <v>254</v>
      </c>
      <c r="P328" s="75" t="s">
        <v>272</v>
      </c>
      <c r="Q328" s="75" t="s">
        <v>90</v>
      </c>
      <c r="R328" s="75" t="s">
        <v>248</v>
      </c>
      <c r="S328" s="75" t="s">
        <v>74</v>
      </c>
      <c r="T328" s="75" t="s">
        <v>189</v>
      </c>
      <c r="U328" s="75" t="s">
        <v>62</v>
      </c>
      <c r="V328" s="75" t="s">
        <v>248</v>
      </c>
      <c r="W328" s="200">
        <v>44817</v>
      </c>
      <c r="X328" s="75" t="s">
        <v>190</v>
      </c>
      <c r="Y328" s="75" t="s">
        <v>1532</v>
      </c>
      <c r="Z328" s="75" t="s">
        <v>173</v>
      </c>
      <c r="AA328" s="75" t="s">
        <v>163</v>
      </c>
      <c r="AB328" s="200">
        <v>44817</v>
      </c>
      <c r="AC328" s="75" t="s">
        <v>98</v>
      </c>
      <c r="AD328" s="75" t="s">
        <v>71</v>
      </c>
      <c r="AE328" s="75" t="s">
        <v>71</v>
      </c>
      <c r="AF328" s="75" t="s">
        <v>71</v>
      </c>
      <c r="AG328" s="75" t="s">
        <v>77</v>
      </c>
      <c r="AH328" s="75" t="s">
        <v>77</v>
      </c>
      <c r="AI328" s="75" t="s">
        <v>77</v>
      </c>
      <c r="AJ328" s="75" t="s">
        <v>77</v>
      </c>
    </row>
    <row r="329" spans="1:36" ht="63.75" x14ac:dyDescent="0.25">
      <c r="A329" s="75" t="s">
        <v>1623</v>
      </c>
      <c r="B329" s="75" t="s">
        <v>60</v>
      </c>
      <c r="C329" s="75" t="s">
        <v>1526</v>
      </c>
      <c r="D329" s="75" t="s">
        <v>1594</v>
      </c>
      <c r="E329" s="75" t="s">
        <v>62</v>
      </c>
      <c r="F329" s="75" t="s">
        <v>1624</v>
      </c>
      <c r="G329" s="75" t="s">
        <v>1625</v>
      </c>
      <c r="H329" s="75" t="s">
        <v>65</v>
      </c>
      <c r="I329" s="75" t="s">
        <v>66</v>
      </c>
      <c r="J329" s="75" t="s">
        <v>226</v>
      </c>
      <c r="K329" s="75" t="s">
        <v>154</v>
      </c>
      <c r="L329" s="75" t="s">
        <v>244</v>
      </c>
      <c r="M329" s="75" t="s">
        <v>186</v>
      </c>
      <c r="N329" s="75" t="s">
        <v>1626</v>
      </c>
      <c r="O329" s="75" t="s">
        <v>254</v>
      </c>
      <c r="P329" s="75" t="s">
        <v>272</v>
      </c>
      <c r="Q329" s="75" t="s">
        <v>90</v>
      </c>
      <c r="R329" s="75" t="s">
        <v>248</v>
      </c>
      <c r="S329" s="75" t="s">
        <v>74</v>
      </c>
      <c r="T329" s="75" t="s">
        <v>189</v>
      </c>
      <c r="U329" s="75" t="s">
        <v>62</v>
      </c>
      <c r="V329" s="75" t="s">
        <v>248</v>
      </c>
      <c r="W329" s="200">
        <v>44817</v>
      </c>
      <c r="X329" s="75" t="s">
        <v>190</v>
      </c>
      <c r="Y329" s="75" t="s">
        <v>1532</v>
      </c>
      <c r="Z329" s="75" t="s">
        <v>173</v>
      </c>
      <c r="AA329" s="75" t="s">
        <v>163</v>
      </c>
      <c r="AB329" s="200">
        <v>44817</v>
      </c>
      <c r="AC329" s="75" t="s">
        <v>98</v>
      </c>
      <c r="AD329" s="75" t="s">
        <v>71</v>
      </c>
      <c r="AE329" s="75" t="s">
        <v>71</v>
      </c>
      <c r="AF329" s="75" t="s">
        <v>71</v>
      </c>
      <c r="AG329" s="75" t="s">
        <v>77</v>
      </c>
      <c r="AH329" s="75" t="s">
        <v>77</v>
      </c>
      <c r="AI329" s="75" t="s">
        <v>77</v>
      </c>
      <c r="AJ329" s="75" t="s">
        <v>77</v>
      </c>
    </row>
    <row r="330" spans="1:36" ht="51" x14ac:dyDescent="0.25">
      <c r="A330" s="75" t="s">
        <v>1627</v>
      </c>
      <c r="B330" s="75" t="s">
        <v>60</v>
      </c>
      <c r="C330" s="75" t="s">
        <v>1526</v>
      </c>
      <c r="D330" s="75" t="s">
        <v>1527</v>
      </c>
      <c r="E330" s="75" t="s">
        <v>1628</v>
      </c>
      <c r="F330" s="75" t="s">
        <v>1629</v>
      </c>
      <c r="G330" s="75" t="s">
        <v>1630</v>
      </c>
      <c r="H330" s="75" t="s">
        <v>65</v>
      </c>
      <c r="I330" s="75" t="s">
        <v>66</v>
      </c>
      <c r="J330" s="75" t="s">
        <v>226</v>
      </c>
      <c r="K330" s="75" t="s">
        <v>154</v>
      </c>
      <c r="L330" s="75" t="s">
        <v>69</v>
      </c>
      <c r="M330" s="75" t="s">
        <v>445</v>
      </c>
      <c r="N330" s="75" t="s">
        <v>512</v>
      </c>
      <c r="O330" s="75" t="s">
        <v>1631</v>
      </c>
      <c r="P330" s="75" t="s">
        <v>272</v>
      </c>
      <c r="Q330" s="75" t="s">
        <v>90</v>
      </c>
      <c r="R330" s="75" t="s">
        <v>248</v>
      </c>
      <c r="S330" s="75" t="s">
        <v>74</v>
      </c>
      <c r="T330" s="75" t="s">
        <v>189</v>
      </c>
      <c r="U330" s="75" t="s">
        <v>62</v>
      </c>
      <c r="V330" s="75" t="s">
        <v>248</v>
      </c>
      <c r="W330" s="200">
        <v>44817</v>
      </c>
      <c r="X330" s="75" t="s">
        <v>190</v>
      </c>
      <c r="Y330" s="75" t="s">
        <v>1532</v>
      </c>
      <c r="Z330" s="75" t="s">
        <v>173</v>
      </c>
      <c r="AA330" s="75" t="s">
        <v>163</v>
      </c>
      <c r="AB330" s="200">
        <v>44817</v>
      </c>
      <c r="AC330" s="75" t="s">
        <v>98</v>
      </c>
      <c r="AD330" s="75" t="s">
        <v>71</v>
      </c>
      <c r="AE330" s="75" t="s">
        <v>71</v>
      </c>
      <c r="AF330" s="75" t="s">
        <v>71</v>
      </c>
      <c r="AG330" s="75" t="s">
        <v>76</v>
      </c>
      <c r="AH330" s="75" t="s">
        <v>76</v>
      </c>
      <c r="AI330" s="75" t="s">
        <v>76</v>
      </c>
      <c r="AJ330" s="75" t="s">
        <v>76</v>
      </c>
    </row>
    <row r="331" spans="1:36" ht="51" x14ac:dyDescent="0.25">
      <c r="A331" s="75" t="s">
        <v>1632</v>
      </c>
      <c r="B331" s="75" t="s">
        <v>60</v>
      </c>
      <c r="C331" s="75" t="s">
        <v>1526</v>
      </c>
      <c r="D331" s="75" t="s">
        <v>1610</v>
      </c>
      <c r="E331" s="75" t="s">
        <v>62</v>
      </c>
      <c r="F331" s="75" t="s">
        <v>1633</v>
      </c>
      <c r="G331" s="75" t="s">
        <v>1634</v>
      </c>
      <c r="H331" s="75" t="s">
        <v>65</v>
      </c>
      <c r="I331" s="75" t="s">
        <v>66</v>
      </c>
      <c r="J331" s="75" t="s">
        <v>226</v>
      </c>
      <c r="K331" s="75" t="s">
        <v>154</v>
      </c>
      <c r="L331" s="75" t="s">
        <v>244</v>
      </c>
      <c r="M331" s="75" t="s">
        <v>445</v>
      </c>
      <c r="N331" s="75" t="s">
        <v>512</v>
      </c>
      <c r="O331" s="75" t="s">
        <v>1635</v>
      </c>
      <c r="P331" s="75" t="s">
        <v>272</v>
      </c>
      <c r="Q331" s="75" t="s">
        <v>90</v>
      </c>
      <c r="R331" s="75" t="s">
        <v>248</v>
      </c>
      <c r="S331" s="75" t="s">
        <v>74</v>
      </c>
      <c r="T331" s="75" t="s">
        <v>189</v>
      </c>
      <c r="U331" s="75" t="s">
        <v>62</v>
      </c>
      <c r="V331" s="75" t="s">
        <v>248</v>
      </c>
      <c r="W331" s="200">
        <v>44817</v>
      </c>
      <c r="X331" s="75" t="s">
        <v>190</v>
      </c>
      <c r="Y331" s="75" t="s">
        <v>1532</v>
      </c>
      <c r="Z331" s="75" t="s">
        <v>173</v>
      </c>
      <c r="AA331" s="75" t="s">
        <v>163</v>
      </c>
      <c r="AB331" s="200">
        <v>44817</v>
      </c>
      <c r="AC331" s="75" t="s">
        <v>98</v>
      </c>
      <c r="AD331" s="75" t="s">
        <v>71</v>
      </c>
      <c r="AE331" s="75" t="s">
        <v>71</v>
      </c>
      <c r="AF331" s="75" t="s">
        <v>71</v>
      </c>
      <c r="AG331" s="75" t="s">
        <v>77</v>
      </c>
      <c r="AH331" s="75" t="s">
        <v>77</v>
      </c>
      <c r="AI331" s="75" t="s">
        <v>77</v>
      </c>
      <c r="AJ331" s="75" t="s">
        <v>77</v>
      </c>
    </row>
    <row r="332" spans="1:36" ht="51" x14ac:dyDescent="0.25">
      <c r="A332" s="75" t="s">
        <v>1636</v>
      </c>
      <c r="B332" s="75" t="s">
        <v>60</v>
      </c>
      <c r="C332" s="75" t="s">
        <v>1526</v>
      </c>
      <c r="D332" s="75" t="s">
        <v>62</v>
      </c>
      <c r="E332" s="75" t="s">
        <v>62</v>
      </c>
      <c r="F332" s="75" t="s">
        <v>1637</v>
      </c>
      <c r="G332" s="75" t="s">
        <v>1638</v>
      </c>
      <c r="H332" s="75" t="s">
        <v>65</v>
      </c>
      <c r="I332" s="75" t="s">
        <v>66</v>
      </c>
      <c r="J332" s="75" t="s">
        <v>226</v>
      </c>
      <c r="K332" s="75" t="s">
        <v>154</v>
      </c>
      <c r="L332" s="75" t="s">
        <v>244</v>
      </c>
      <c r="M332" s="75" t="s">
        <v>445</v>
      </c>
      <c r="N332" s="75" t="s">
        <v>512</v>
      </c>
      <c r="O332" s="75" t="s">
        <v>1639</v>
      </c>
      <c r="P332" s="75" t="s">
        <v>272</v>
      </c>
      <c r="Q332" s="75" t="s">
        <v>90</v>
      </c>
      <c r="R332" s="75" t="s">
        <v>248</v>
      </c>
      <c r="S332" s="75" t="s">
        <v>74</v>
      </c>
      <c r="T332" s="75" t="s">
        <v>189</v>
      </c>
      <c r="U332" s="75" t="s">
        <v>62</v>
      </c>
      <c r="V332" s="75" t="s">
        <v>248</v>
      </c>
      <c r="W332" s="200">
        <v>44817</v>
      </c>
      <c r="X332" s="75" t="s">
        <v>190</v>
      </c>
      <c r="Y332" s="75" t="s">
        <v>1532</v>
      </c>
      <c r="Z332" s="75" t="s">
        <v>173</v>
      </c>
      <c r="AA332" s="75" t="s">
        <v>163</v>
      </c>
      <c r="AB332" s="200">
        <v>44817</v>
      </c>
      <c r="AC332" s="75" t="s">
        <v>98</v>
      </c>
      <c r="AD332" s="75" t="s">
        <v>71</v>
      </c>
      <c r="AE332" s="75" t="s">
        <v>71</v>
      </c>
      <c r="AF332" s="75" t="s">
        <v>71</v>
      </c>
      <c r="AG332" s="75" t="s">
        <v>77</v>
      </c>
      <c r="AH332" s="75" t="s">
        <v>77</v>
      </c>
      <c r="AI332" s="75" t="s">
        <v>77</v>
      </c>
      <c r="AJ332" s="75" t="s">
        <v>77</v>
      </c>
    </row>
    <row r="333" spans="1:36" ht="76.5" x14ac:dyDescent="0.25">
      <c r="A333" s="75" t="s">
        <v>1640</v>
      </c>
      <c r="B333" s="75" t="s">
        <v>60</v>
      </c>
      <c r="C333" s="75" t="s">
        <v>1526</v>
      </c>
      <c r="D333" s="75" t="s">
        <v>291</v>
      </c>
      <c r="E333" s="75" t="s">
        <v>62</v>
      </c>
      <c r="F333" s="75" t="s">
        <v>1641</v>
      </c>
      <c r="G333" s="75" t="s">
        <v>1642</v>
      </c>
      <c r="H333" s="75" t="s">
        <v>65</v>
      </c>
      <c r="I333" s="75" t="s">
        <v>66</v>
      </c>
      <c r="J333" s="75" t="s">
        <v>226</v>
      </c>
      <c r="K333" s="75" t="s">
        <v>154</v>
      </c>
      <c r="L333" s="75" t="s">
        <v>244</v>
      </c>
      <c r="M333" s="75" t="s">
        <v>1643</v>
      </c>
      <c r="N333" s="75" t="s">
        <v>70</v>
      </c>
      <c r="O333" s="75" t="s">
        <v>1644</v>
      </c>
      <c r="P333" s="75" t="s">
        <v>272</v>
      </c>
      <c r="Q333" s="75" t="s">
        <v>90</v>
      </c>
      <c r="R333" s="75" t="s">
        <v>248</v>
      </c>
      <c r="S333" s="75" t="s">
        <v>74</v>
      </c>
      <c r="T333" s="75" t="s">
        <v>189</v>
      </c>
      <c r="U333" s="75" t="s">
        <v>62</v>
      </c>
      <c r="V333" s="75" t="s">
        <v>248</v>
      </c>
      <c r="W333" s="200">
        <v>44817</v>
      </c>
      <c r="X333" s="75" t="s">
        <v>190</v>
      </c>
      <c r="Y333" s="75" t="s">
        <v>1532</v>
      </c>
      <c r="Z333" s="75" t="s">
        <v>173</v>
      </c>
      <c r="AA333" s="75" t="s">
        <v>163</v>
      </c>
      <c r="AB333" s="200">
        <v>44817</v>
      </c>
      <c r="AC333" s="75" t="s">
        <v>98</v>
      </c>
      <c r="AD333" s="75" t="s">
        <v>71</v>
      </c>
      <c r="AE333" s="75" t="s">
        <v>71</v>
      </c>
      <c r="AF333" s="75" t="s">
        <v>71</v>
      </c>
      <c r="AG333" s="75" t="s">
        <v>77</v>
      </c>
      <c r="AH333" s="75" t="s">
        <v>77</v>
      </c>
      <c r="AI333" s="75" t="s">
        <v>77</v>
      </c>
      <c r="AJ333" s="75" t="s">
        <v>77</v>
      </c>
    </row>
    <row r="334" spans="1:36" ht="38.25" x14ac:dyDescent="0.25">
      <c r="A334" s="75" t="s">
        <v>1645</v>
      </c>
      <c r="B334" s="75" t="s">
        <v>60</v>
      </c>
      <c r="C334" s="75" t="s">
        <v>1526</v>
      </c>
      <c r="D334" s="75" t="s">
        <v>1527</v>
      </c>
      <c r="E334" s="75" t="s">
        <v>62</v>
      </c>
      <c r="F334" s="75" t="s">
        <v>1646</v>
      </c>
      <c r="G334" s="75" t="s">
        <v>1647</v>
      </c>
      <c r="H334" s="75" t="s">
        <v>65</v>
      </c>
      <c r="I334" s="75" t="s">
        <v>66</v>
      </c>
      <c r="J334" s="75" t="s">
        <v>226</v>
      </c>
      <c r="K334" s="75" t="s">
        <v>154</v>
      </c>
      <c r="L334" s="75" t="s">
        <v>69</v>
      </c>
      <c r="M334" s="75" t="s">
        <v>308</v>
      </c>
      <c r="N334" s="75" t="s">
        <v>1646</v>
      </c>
      <c r="O334" s="75" t="s">
        <v>1648</v>
      </c>
      <c r="P334" s="75" t="s">
        <v>272</v>
      </c>
      <c r="Q334" s="75" t="s">
        <v>90</v>
      </c>
      <c r="R334" s="75" t="s">
        <v>248</v>
      </c>
      <c r="S334" s="75" t="s">
        <v>74</v>
      </c>
      <c r="T334" s="75" t="s">
        <v>189</v>
      </c>
      <c r="U334" s="75" t="s">
        <v>62</v>
      </c>
      <c r="V334" s="75" t="s">
        <v>248</v>
      </c>
      <c r="W334" s="200">
        <v>44817</v>
      </c>
      <c r="X334" s="75" t="s">
        <v>190</v>
      </c>
      <c r="Y334" s="75" t="s">
        <v>1532</v>
      </c>
      <c r="Z334" s="75" t="s">
        <v>173</v>
      </c>
      <c r="AA334" s="75" t="s">
        <v>163</v>
      </c>
      <c r="AB334" s="200">
        <v>44817</v>
      </c>
      <c r="AC334" s="75" t="s">
        <v>98</v>
      </c>
      <c r="AD334" s="75" t="s">
        <v>71</v>
      </c>
      <c r="AE334" s="75" t="s">
        <v>71</v>
      </c>
      <c r="AF334" s="75" t="s">
        <v>71</v>
      </c>
      <c r="AG334" s="75" t="s">
        <v>76</v>
      </c>
      <c r="AH334" s="75" t="s">
        <v>76</v>
      </c>
      <c r="AI334" s="75" t="s">
        <v>76</v>
      </c>
      <c r="AJ334" s="75" t="s">
        <v>76</v>
      </c>
    </row>
    <row r="335" spans="1:36" ht="63.75" x14ac:dyDescent="0.25">
      <c r="A335" s="75" t="s">
        <v>1649</v>
      </c>
      <c r="B335" s="75" t="s">
        <v>60</v>
      </c>
      <c r="C335" s="75" t="s">
        <v>1650</v>
      </c>
      <c r="D335" s="75" t="s">
        <v>1651</v>
      </c>
      <c r="E335" s="75" t="s">
        <v>62</v>
      </c>
      <c r="F335" s="75" t="s">
        <v>1652</v>
      </c>
      <c r="G335" s="75" t="s">
        <v>1653</v>
      </c>
      <c r="H335" s="75" t="s">
        <v>65</v>
      </c>
      <c r="I335" s="75" t="s">
        <v>66</v>
      </c>
      <c r="J335" s="75" t="s">
        <v>87</v>
      </c>
      <c r="K335" s="75" t="s">
        <v>154</v>
      </c>
      <c r="L335" s="75" t="s">
        <v>69</v>
      </c>
      <c r="M335" s="75" t="s">
        <v>70</v>
      </c>
      <c r="N335" s="75" t="s">
        <v>70</v>
      </c>
      <c r="O335" s="75" t="s">
        <v>70</v>
      </c>
      <c r="P335" s="75" t="s">
        <v>171</v>
      </c>
      <c r="Q335" s="75" t="s">
        <v>72</v>
      </c>
      <c r="R335" s="75" t="s">
        <v>1654</v>
      </c>
      <c r="S335" s="75" t="s">
        <v>74</v>
      </c>
      <c r="T335" s="75" t="s">
        <v>92</v>
      </c>
      <c r="U335" s="75" t="s">
        <v>1655</v>
      </c>
      <c r="V335" s="75" t="s">
        <v>1654</v>
      </c>
      <c r="W335" s="75" t="s">
        <v>62</v>
      </c>
      <c r="X335" s="75" t="s">
        <v>62</v>
      </c>
      <c r="Y335" s="75" t="s">
        <v>62</v>
      </c>
      <c r="Z335" s="75" t="s">
        <v>62</v>
      </c>
      <c r="AA335" s="75" t="s">
        <v>62</v>
      </c>
      <c r="AB335" s="75" t="s">
        <v>62</v>
      </c>
      <c r="AC335" s="75" t="s">
        <v>62</v>
      </c>
      <c r="AD335" s="75" t="s">
        <v>71</v>
      </c>
      <c r="AE335" s="75" t="s">
        <v>71</v>
      </c>
      <c r="AF335" s="75" t="s">
        <v>71</v>
      </c>
      <c r="AG335" s="75" t="s">
        <v>77</v>
      </c>
      <c r="AH335" s="75" t="s">
        <v>77</v>
      </c>
      <c r="AI335" s="75" t="s">
        <v>99</v>
      </c>
      <c r="AJ335" s="75" t="s">
        <v>77</v>
      </c>
    </row>
    <row r="336" spans="1:36" ht="63.75" x14ac:dyDescent="0.25">
      <c r="A336" s="75" t="s">
        <v>1656</v>
      </c>
      <c r="B336" s="75" t="s">
        <v>60</v>
      </c>
      <c r="C336" s="75" t="s">
        <v>1650</v>
      </c>
      <c r="D336" s="75" t="s">
        <v>62</v>
      </c>
      <c r="E336" s="75" t="s">
        <v>62</v>
      </c>
      <c r="F336" s="75" t="s">
        <v>1657</v>
      </c>
      <c r="G336" s="75" t="s">
        <v>1658</v>
      </c>
      <c r="H336" s="75" t="s">
        <v>65</v>
      </c>
      <c r="I336" s="75" t="s">
        <v>66</v>
      </c>
      <c r="J336" s="75" t="s">
        <v>153</v>
      </c>
      <c r="K336" s="75" t="s">
        <v>233</v>
      </c>
      <c r="L336" s="75" t="s">
        <v>69</v>
      </c>
      <c r="M336" s="75" t="s">
        <v>70</v>
      </c>
      <c r="N336" s="75" t="s">
        <v>70</v>
      </c>
      <c r="O336" s="75" t="s">
        <v>70</v>
      </c>
      <c r="P336" s="75" t="s">
        <v>71</v>
      </c>
      <c r="Q336" s="75" t="s">
        <v>158</v>
      </c>
      <c r="R336" s="75" t="s">
        <v>1654</v>
      </c>
      <c r="S336" s="75" t="s">
        <v>74</v>
      </c>
      <c r="T336" s="75" t="s">
        <v>75</v>
      </c>
      <c r="U336" s="75" t="s">
        <v>1659</v>
      </c>
      <c r="V336" s="75" t="s">
        <v>1654</v>
      </c>
      <c r="W336" s="200">
        <v>43831</v>
      </c>
      <c r="X336" s="75" t="s">
        <v>255</v>
      </c>
      <c r="Y336" s="75" t="s">
        <v>1660</v>
      </c>
      <c r="Z336" s="75" t="s">
        <v>173</v>
      </c>
      <c r="AA336" s="75" t="s">
        <v>163</v>
      </c>
      <c r="AB336" s="200">
        <v>44874</v>
      </c>
      <c r="AC336" s="75" t="s">
        <v>98</v>
      </c>
      <c r="AD336" s="75" t="s">
        <v>71</v>
      </c>
      <c r="AE336" s="75" t="s">
        <v>71</v>
      </c>
      <c r="AF336" s="75" t="s">
        <v>71</v>
      </c>
      <c r="AG336" s="75" t="s">
        <v>77</v>
      </c>
      <c r="AH336" s="75" t="s">
        <v>99</v>
      </c>
      <c r="AI336" s="75" t="s">
        <v>77</v>
      </c>
      <c r="AJ336" s="75" t="s">
        <v>77</v>
      </c>
    </row>
    <row r="337" spans="1:36" ht="51" x14ac:dyDescent="0.25">
      <c r="A337" s="75" t="s">
        <v>1661</v>
      </c>
      <c r="B337" s="75" t="s">
        <v>609</v>
      </c>
      <c r="C337" s="75" t="s">
        <v>1650</v>
      </c>
      <c r="D337" s="75" t="s">
        <v>62</v>
      </c>
      <c r="E337" s="75" t="s">
        <v>62</v>
      </c>
      <c r="F337" s="75" t="s">
        <v>566</v>
      </c>
      <c r="G337" s="75" t="s">
        <v>1662</v>
      </c>
      <c r="H337" s="75" t="s">
        <v>65</v>
      </c>
      <c r="I337" s="75" t="s">
        <v>66</v>
      </c>
      <c r="J337" s="75" t="s">
        <v>185</v>
      </c>
      <c r="K337" s="75" t="s">
        <v>68</v>
      </c>
      <c r="L337" s="75" t="s">
        <v>69</v>
      </c>
      <c r="M337" s="75" t="s">
        <v>566</v>
      </c>
      <c r="N337" s="75" t="s">
        <v>1663</v>
      </c>
      <c r="O337" s="75" t="s">
        <v>1664</v>
      </c>
      <c r="P337" s="75" t="s">
        <v>171</v>
      </c>
      <c r="Q337" s="75" t="s">
        <v>158</v>
      </c>
      <c r="R337" s="75" t="s">
        <v>650</v>
      </c>
      <c r="S337" s="75" t="s">
        <v>74</v>
      </c>
      <c r="T337" s="75" t="s">
        <v>108</v>
      </c>
      <c r="U337" s="75" t="s">
        <v>1665</v>
      </c>
      <c r="V337" s="75" t="s">
        <v>650</v>
      </c>
      <c r="W337" s="200">
        <v>42711</v>
      </c>
      <c r="X337" s="75" t="s">
        <v>160</v>
      </c>
      <c r="Y337" s="75" t="s">
        <v>1666</v>
      </c>
      <c r="Z337" s="75" t="s">
        <v>173</v>
      </c>
      <c r="AA337" s="75" t="s">
        <v>62</v>
      </c>
      <c r="AB337" s="200">
        <v>44823</v>
      </c>
      <c r="AC337" s="75" t="s">
        <v>236</v>
      </c>
      <c r="AD337" s="75" t="s">
        <v>171</v>
      </c>
      <c r="AE337" s="75" t="s">
        <v>71</v>
      </c>
      <c r="AF337" s="75" t="s">
        <v>71</v>
      </c>
      <c r="AG337" s="75" t="s">
        <v>76</v>
      </c>
      <c r="AH337" s="75" t="s">
        <v>77</v>
      </c>
      <c r="AI337" s="75" t="s">
        <v>76</v>
      </c>
      <c r="AJ337" s="75" t="s">
        <v>77</v>
      </c>
    </row>
    <row r="338" spans="1:36" ht="38.25" x14ac:dyDescent="0.25">
      <c r="A338" s="75" t="s">
        <v>1667</v>
      </c>
      <c r="B338" s="75" t="s">
        <v>609</v>
      </c>
      <c r="C338" s="75" t="s">
        <v>1650</v>
      </c>
      <c r="D338" s="75" t="s">
        <v>62</v>
      </c>
      <c r="E338" s="75" t="s">
        <v>62</v>
      </c>
      <c r="F338" s="75" t="s">
        <v>1668</v>
      </c>
      <c r="G338" s="75" t="s">
        <v>1669</v>
      </c>
      <c r="H338" s="75" t="s">
        <v>65</v>
      </c>
      <c r="I338" s="75" t="s">
        <v>66</v>
      </c>
      <c r="J338" s="75" t="s">
        <v>185</v>
      </c>
      <c r="K338" s="75" t="s">
        <v>68</v>
      </c>
      <c r="L338" s="75" t="s">
        <v>69</v>
      </c>
      <c r="M338" s="75" t="s">
        <v>1668</v>
      </c>
      <c r="N338" s="75" t="s">
        <v>1670</v>
      </c>
      <c r="O338" s="75" t="s">
        <v>1671</v>
      </c>
      <c r="P338" s="75" t="s">
        <v>71</v>
      </c>
      <c r="Q338" s="75" t="s">
        <v>72</v>
      </c>
      <c r="R338" s="75" t="s">
        <v>650</v>
      </c>
      <c r="S338" s="75" t="s">
        <v>74</v>
      </c>
      <c r="T338" s="75" t="s">
        <v>108</v>
      </c>
      <c r="U338" s="75" t="s">
        <v>1665</v>
      </c>
      <c r="V338" s="75" t="s">
        <v>650</v>
      </c>
      <c r="W338" s="75" t="s">
        <v>62</v>
      </c>
      <c r="X338" s="75" t="s">
        <v>62</v>
      </c>
      <c r="Y338" s="75" t="s">
        <v>62</v>
      </c>
      <c r="Z338" s="75" t="s">
        <v>62</v>
      </c>
      <c r="AA338" s="75" t="s">
        <v>62</v>
      </c>
      <c r="AB338" s="75" t="s">
        <v>62</v>
      </c>
      <c r="AC338" s="75" t="s">
        <v>62</v>
      </c>
      <c r="AD338" s="75" t="s">
        <v>171</v>
      </c>
      <c r="AE338" s="75" t="s">
        <v>71</v>
      </c>
      <c r="AF338" s="75" t="s">
        <v>71</v>
      </c>
      <c r="AG338" s="75" t="s">
        <v>77</v>
      </c>
      <c r="AH338" s="75" t="s">
        <v>77</v>
      </c>
      <c r="AI338" s="75" t="s">
        <v>77</v>
      </c>
      <c r="AJ338" s="75" t="s">
        <v>77</v>
      </c>
    </row>
    <row r="339" spans="1:36" ht="78.75" customHeight="1" x14ac:dyDescent="0.25">
      <c r="A339" s="75" t="s">
        <v>1672</v>
      </c>
      <c r="B339" s="75" t="s">
        <v>609</v>
      </c>
      <c r="C339" s="75" t="s">
        <v>1650</v>
      </c>
      <c r="D339" s="75" t="s">
        <v>62</v>
      </c>
      <c r="E339" s="75" t="s">
        <v>62</v>
      </c>
      <c r="F339" s="75" t="s">
        <v>201</v>
      </c>
      <c r="G339" s="75" t="s">
        <v>1673</v>
      </c>
      <c r="H339" s="75" t="s">
        <v>65</v>
      </c>
      <c r="I339" s="75" t="s">
        <v>66</v>
      </c>
      <c r="J339" s="75" t="s">
        <v>185</v>
      </c>
      <c r="K339" s="75" t="s">
        <v>68</v>
      </c>
      <c r="L339" s="75" t="s">
        <v>244</v>
      </c>
      <c r="M339" s="75" t="s">
        <v>1674</v>
      </c>
      <c r="N339" s="75" t="s">
        <v>1673</v>
      </c>
      <c r="O339" s="75" t="s">
        <v>1673</v>
      </c>
      <c r="P339" s="75" t="s">
        <v>171</v>
      </c>
      <c r="Q339" s="75" t="s">
        <v>90</v>
      </c>
      <c r="R339" s="75" t="s">
        <v>650</v>
      </c>
      <c r="S339" s="75" t="s">
        <v>74</v>
      </c>
      <c r="T339" s="75" t="s">
        <v>189</v>
      </c>
      <c r="U339" s="75" t="s">
        <v>62</v>
      </c>
      <c r="V339" s="75" t="s">
        <v>650</v>
      </c>
      <c r="W339" s="75" t="s">
        <v>1675</v>
      </c>
      <c r="X339" s="75" t="s">
        <v>1676</v>
      </c>
      <c r="Y339" s="75" t="s">
        <v>1677</v>
      </c>
      <c r="Z339" s="75" t="s">
        <v>1677</v>
      </c>
      <c r="AA339" s="75" t="s">
        <v>97</v>
      </c>
      <c r="AB339" s="200">
        <v>44823</v>
      </c>
      <c r="AC339" s="75" t="s">
        <v>98</v>
      </c>
      <c r="AD339" s="75" t="s">
        <v>171</v>
      </c>
      <c r="AE339" s="75" t="s">
        <v>71</v>
      </c>
      <c r="AF339" s="75" t="s">
        <v>71</v>
      </c>
      <c r="AG339" s="75" t="s">
        <v>99</v>
      </c>
      <c r="AH339" s="75" t="s">
        <v>99</v>
      </c>
      <c r="AI339" s="75" t="s">
        <v>99</v>
      </c>
      <c r="AJ339" s="75" t="s">
        <v>99</v>
      </c>
    </row>
  </sheetData>
  <autoFilter ref="A7:AJ339" xr:uid="{00000000-0009-0000-0000-000001000000}">
    <filterColumn colId="0" showButton="0"/>
    <filterColumn colId="1" showButton="0"/>
    <filterColumn colId="2" showButton="0"/>
    <filterColumn colId="3" showButton="0"/>
    <filterColumn colId="5" showButton="0"/>
    <filterColumn colId="6" showButton="0"/>
    <filterColumn colId="8" showButton="0"/>
    <filterColumn colId="9"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filterColumn colId="26" showButton="0"/>
    <filterColumn colId="27" showButton="0"/>
    <filterColumn colId="29" showButton="0"/>
    <filterColumn colId="30" showButton="0"/>
    <filterColumn colId="32" showButton="0"/>
    <filterColumn colId="33" showButton="0"/>
    <filterColumn colId="34" showButton="0"/>
  </autoFilter>
  <dataConsolidate/>
  <mergeCells count="13">
    <mergeCell ref="W7:AC7"/>
    <mergeCell ref="AD7:AF7"/>
    <mergeCell ref="AG7:AJ7"/>
    <mergeCell ref="A1:C5"/>
    <mergeCell ref="D1:AH5"/>
    <mergeCell ref="AI1:AJ5"/>
    <mergeCell ref="A6:AJ6"/>
    <mergeCell ref="A7:E7"/>
    <mergeCell ref="F7:H7"/>
    <mergeCell ref="I7:K7"/>
    <mergeCell ref="L7:L8"/>
    <mergeCell ref="M7:O7"/>
    <mergeCell ref="P7:V7"/>
  </mergeCells>
  <conditionalFormatting sqref="AG9:AG87 AI9:AI87">
    <cfRule type="expression" dxfId="49" priority="4">
      <formula>#REF!=1</formula>
    </cfRule>
    <cfRule type="expression" dxfId="48" priority="5">
      <formula>#REF!=2</formula>
    </cfRule>
    <cfRule type="expression" dxfId="47" priority="6">
      <formula>#REF!=3</formula>
    </cfRule>
  </conditionalFormatting>
  <conditionalFormatting sqref="AH9:AH87">
    <cfRule type="expression" dxfId="46" priority="7">
      <formula>#REF!=1</formula>
    </cfRule>
    <cfRule type="expression" dxfId="45" priority="8">
      <formula>#REF!=3</formula>
    </cfRule>
    <cfRule type="expression" dxfId="44" priority="9">
      <formula>#REF!=2</formula>
    </cfRule>
  </conditionalFormatting>
  <conditionalFormatting sqref="AJ9:AJ340">
    <cfRule type="expression" dxfId="43" priority="1">
      <formula>AJ9="Media"</formula>
    </cfRule>
    <cfRule type="expression" dxfId="42" priority="2">
      <formula>AJ9="Baja"</formula>
    </cfRule>
    <cfRule type="expression" dxfId="41" priority="3">
      <formula>AJ9="Alta"</formula>
    </cfRule>
  </conditionalFormatting>
  <dataValidations count="1">
    <dataValidation type="list" allowBlank="1" showInputMessage="1" showErrorMessage="1" sqref="X9:X87" xr:uid="{00000000-0002-0000-0100-000000000000}">
      <formula1>INDIRECT(Q9)</formula1>
    </dataValidation>
  </dataValidations>
  <pageMargins left="0.7" right="0.7" top="0.75" bottom="0.75" header="0.3" footer="0.3"/>
  <pageSetup scale="1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'https://scjgovcol-my.sharepoint.com/personal/diego_usme_scj_gov_co/Documents/riesgos matriz 2024/[F-GD-1081_V (1).xlsx]Listas'!#REF!</xm:f>
          </x14:formula1>
          <xm:sqref>AA9:AA87 V9:V87 P9:R87 T9:T87 H9:L1048576 B9:C1048576 P88:Q1048576 S9:S1048576 AD9:AI1048576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tabColor theme="1" tint="4.9989318521683403E-2"/>
    <pageSetUpPr fitToPage="1"/>
  </sheetPr>
  <dimension ref="A1:M40"/>
  <sheetViews>
    <sheetView view="pageBreakPreview" zoomScale="70" zoomScaleNormal="70" zoomScaleSheetLayoutView="70" workbookViewId="0">
      <pane xSplit="1" ySplit="6" topLeftCell="B37" activePane="bottomRight" state="frozen"/>
      <selection pane="topRight" activeCell="B1" sqref="B1"/>
      <selection pane="bottomLeft" activeCell="A8" sqref="A8"/>
      <selection pane="bottomRight" activeCell="G7" sqref="G7"/>
    </sheetView>
  </sheetViews>
  <sheetFormatPr baseColWidth="10" defaultColWidth="11.42578125" defaultRowHeight="12.75" x14ac:dyDescent="0.25"/>
  <cols>
    <col min="1" max="1" width="14.7109375" style="76" customWidth="1"/>
    <col min="2" max="2" width="27.42578125" style="76" customWidth="1"/>
    <col min="3" max="3" width="35" style="76" customWidth="1"/>
    <col min="4" max="4" width="19.42578125" style="76" customWidth="1"/>
    <col min="5" max="5" width="42.140625" style="76" customWidth="1"/>
    <col min="6" max="6" width="23.140625" style="76" customWidth="1"/>
    <col min="7" max="7" width="77.28515625" style="76" customWidth="1"/>
    <col min="8" max="10" width="33" style="76" customWidth="1"/>
    <col min="11" max="11" width="34.7109375" style="76" bestFit="1" customWidth="1"/>
    <col min="12" max="12" width="19.140625" style="76" customWidth="1"/>
    <col min="13" max="13" width="58.42578125" style="76" customWidth="1"/>
    <col min="14" max="16384" width="11.42578125" style="76"/>
  </cols>
  <sheetData>
    <row r="1" spans="1:13" s="81" customFormat="1" ht="163.5" customHeight="1" thickBot="1" x14ac:dyDescent="0.35">
      <c r="A1" s="279"/>
      <c r="B1" s="280"/>
      <c r="C1" s="280"/>
      <c r="D1" s="278" t="s">
        <v>0</v>
      </c>
      <c r="E1" s="278"/>
      <c r="F1" s="278"/>
      <c r="G1" s="278"/>
      <c r="H1" s="278"/>
      <c r="I1" s="278"/>
      <c r="J1" s="278"/>
      <c r="K1" s="278"/>
      <c r="L1" s="278"/>
      <c r="M1" s="205" t="s">
        <v>1</v>
      </c>
    </row>
    <row r="2" spans="1:13" ht="25.5" customHeight="1" thickBot="1" x14ac:dyDescent="0.3">
      <c r="C2" s="143"/>
      <c r="D2" s="143"/>
      <c r="E2" s="143"/>
      <c r="F2" s="143"/>
      <c r="G2" s="143"/>
      <c r="H2" s="143"/>
      <c r="I2" s="143"/>
      <c r="J2" s="143"/>
      <c r="K2" s="143"/>
      <c r="L2" s="143"/>
      <c r="M2" s="140"/>
    </row>
    <row r="3" spans="1:13" ht="33.75" customHeight="1" thickBot="1" x14ac:dyDescent="0.3">
      <c r="A3" s="281" t="s">
        <v>1678</v>
      </c>
      <c r="B3" s="282"/>
      <c r="C3" s="282"/>
      <c r="D3" s="282"/>
      <c r="E3" s="282"/>
      <c r="F3" s="282"/>
      <c r="G3" s="282"/>
      <c r="H3" s="282"/>
      <c r="I3" s="282"/>
      <c r="J3" s="282"/>
      <c r="K3" s="282"/>
      <c r="L3" s="282"/>
      <c r="M3" s="283"/>
    </row>
    <row r="4" spans="1:13" ht="15" customHeight="1" x14ac:dyDescent="0.25">
      <c r="A4" s="272" t="s">
        <v>1679</v>
      </c>
      <c r="B4" s="273"/>
      <c r="C4" s="273"/>
      <c r="D4" s="273"/>
      <c r="E4" s="273"/>
      <c r="F4" s="273"/>
      <c r="G4" s="273"/>
      <c r="H4" s="273"/>
      <c r="I4" s="273"/>
      <c r="J4" s="273"/>
      <c r="K4" s="273"/>
      <c r="L4" s="273"/>
      <c r="M4" s="274"/>
    </row>
    <row r="5" spans="1:13" ht="15.75" customHeight="1" thickBot="1" x14ac:dyDescent="0.3">
      <c r="A5" s="275"/>
      <c r="B5" s="276"/>
      <c r="C5" s="276"/>
      <c r="D5" s="276"/>
      <c r="E5" s="276"/>
      <c r="F5" s="276"/>
      <c r="G5" s="276"/>
      <c r="H5" s="276"/>
      <c r="I5" s="276"/>
      <c r="J5" s="276"/>
      <c r="K5" s="276"/>
      <c r="L5" s="276"/>
      <c r="M5" s="277"/>
    </row>
    <row r="6" spans="1:13" ht="61.5" thickBot="1" x14ac:dyDescent="0.3">
      <c r="A6" s="149" t="s">
        <v>1680</v>
      </c>
      <c r="B6" s="150" t="s">
        <v>1681</v>
      </c>
      <c r="C6" s="150" t="s">
        <v>26</v>
      </c>
      <c r="D6" s="150" t="s">
        <v>1682</v>
      </c>
      <c r="E6" s="150" t="s">
        <v>1683</v>
      </c>
      <c r="F6" s="150" t="s">
        <v>1684</v>
      </c>
      <c r="G6" s="150" t="s">
        <v>1685</v>
      </c>
      <c r="H6" s="150" t="s">
        <v>1686</v>
      </c>
      <c r="I6" s="150" t="s">
        <v>1687</v>
      </c>
      <c r="J6" s="150" t="s">
        <v>1688</v>
      </c>
      <c r="K6" s="151" t="s">
        <v>1689</v>
      </c>
      <c r="L6" s="150" t="s">
        <v>1690</v>
      </c>
      <c r="M6" s="152" t="s">
        <v>1691</v>
      </c>
    </row>
    <row r="7" spans="1:13" s="75" customFormat="1" ht="123" customHeight="1" x14ac:dyDescent="0.25">
      <c r="A7" s="87">
        <f>'RIESGO INHERENTE'!A5</f>
        <v>1</v>
      </c>
      <c r="B7" s="87" t="str">
        <f>'RIESGO INHERENTE'!E5</f>
        <v>Pérdida de la Confidencialidad</v>
      </c>
      <c r="C7" s="87" t="str">
        <f>'RIESGO INHERENTE'!B5</f>
        <v>Acceso y Fortalecimiento a la Justicia.</v>
      </c>
      <c r="D7" s="87" t="str">
        <f>'RIESGO INHERENTE'!M5</f>
        <v>MODERADO</v>
      </c>
      <c r="E7" s="87" t="str">
        <f>'TRATAMIENTO DE RIESGO'!E6</f>
        <v>Ausencia de documentación.</v>
      </c>
      <c r="F7" s="87" t="str">
        <f>'TRATAMIENTO DE RIESGO'!D6</f>
        <v>Reducir el riesgo</v>
      </c>
      <c r="G7" s="87" t="str">
        <f>'TRATAMIENTO DE RIESGO'!G6</f>
        <v>Los responsables de la generación de información (funcionarios públicos y/o contratistas) verifican de forma cuatrimestral la entrega de soportes relacionados con el cumplimiento de metas relacionadas al Plan de Acceso a la Justicia de acuerdo con la naturaleza de los documentos (mensual - trimestral -semestral y anual) a la Dirección de Acceso a la Justicia. En caso de incumplimiento de la entrega de los documentos en los plazos establecidos, el Director o su equipo delegado de DAJ solicita a los responsables la entrega oportuna de la información, sopena del incumplimiento de metas, requerimientos internos y externos; como evidencia se entrega los soportes de la documentación entregada en los repositorios SharePoint disponibles para el área.</v>
      </c>
      <c r="H7" s="191" t="s">
        <v>1692</v>
      </c>
      <c r="I7" s="201" t="str">
        <f>'TRATAMIENTO DE RIESGO RESIDUAL'!E6</f>
        <v>Responsable de generacion de informacion</v>
      </c>
      <c r="J7" s="201" t="s">
        <v>1697</v>
      </c>
      <c r="K7" s="87">
        <f>'TRATAMIENTO DE RIESGO'!P6</f>
        <v>100</v>
      </c>
      <c r="L7" s="87" t="str">
        <f>'VALORACIÓN CON CONTROLES'!H6</f>
        <v>BAJO</v>
      </c>
      <c r="M7" s="203" t="str">
        <f>'TRATAMIENTO DE RIESGO'!O6</f>
        <v>N/A</v>
      </c>
    </row>
    <row r="8" spans="1:13" s="75" customFormat="1" ht="123" customHeight="1" x14ac:dyDescent="0.25">
      <c r="A8" s="87">
        <f>'RIESGO INHERENTE'!A6</f>
        <v>2</v>
      </c>
      <c r="B8" s="87" t="str">
        <f>'RIESGO INHERENTE'!E6</f>
        <v>Pérdida de la Integridad</v>
      </c>
      <c r="C8" s="87" t="str">
        <f>'RIESGO INHERENTE'!B6</f>
        <v>Acceso y Fortalecimiento a la Justicia.</v>
      </c>
      <c r="D8" s="87" t="str">
        <f>'RIESGO INHERENTE'!M6</f>
        <v>MODERADO</v>
      </c>
      <c r="E8" s="87" t="str">
        <f>'TRATAMIENTO DE RIESGO'!E7</f>
        <v>Asignación errada de los derechos de acceso.</v>
      </c>
      <c r="F8" s="87" t="str">
        <f>'TRATAMIENTO DE RIESGO'!D7</f>
        <v>Reducir el riesgo</v>
      </c>
      <c r="G8" s="87" t="str">
        <f>'TRATAMIENTO DE RIESGO'!G7</f>
        <v>El profesional y/o los profesionales de la dirección de acceso designados para esta actividad 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v>
      </c>
      <c r="H8" s="191" t="s">
        <v>1694</v>
      </c>
      <c r="I8" s="201" t="str">
        <f>'TRATAMIENTO DE RIESGO RESIDUAL'!E7</f>
        <v>El profesional y/o los profesionales de la direccion de acceso</v>
      </c>
      <c r="J8" s="201" t="s">
        <v>1695</v>
      </c>
      <c r="K8" s="87">
        <f>'TRATAMIENTO DE RIESGO'!P7</f>
        <v>100</v>
      </c>
      <c r="L8" s="87" t="str">
        <f>'VALORACIÓN CON CONTROLES'!H7</f>
        <v>BAJO</v>
      </c>
      <c r="M8" s="203" t="str">
        <f>'TRATAMIENTO DE RIESGO'!O7</f>
        <v>N/A</v>
      </c>
    </row>
    <row r="9" spans="1:13" s="75" customFormat="1" ht="123" customHeight="1" x14ac:dyDescent="0.25">
      <c r="A9" s="87">
        <f>'RIESGO INHERENTE'!A7</f>
        <v>3</v>
      </c>
      <c r="B9" s="87" t="str">
        <f>'RIESGO INHERENTE'!E7</f>
        <v>"Pérdida de la Disponibilidad
Perdida de Confidencialidad"</v>
      </c>
      <c r="C9" s="87" t="str">
        <f>'RIESGO INHERENTE'!B7</f>
        <v>Acceso y Fortalecimiento a la Justicia.</v>
      </c>
      <c r="D9" s="87" t="str">
        <f>'RIESGO INHERENTE'!M7</f>
        <v>MODERADO</v>
      </c>
      <c r="E9" s="87" t="str">
        <f>'TRATAMIENTO DE RIESGO'!E8</f>
        <v>Ausencia de mecanismos de monitoreo.</v>
      </c>
      <c r="F9" s="87" t="str">
        <f>'TRATAMIENTO DE RIESGO'!D8</f>
        <v>Reducir el riesgo</v>
      </c>
      <c r="G9" s="87" t="str">
        <f>'TRATAMIENTO DE RIESGO'!G8</f>
        <v>El Secretario del Centro Especial de Reclusión, registra y valida cuando se requiera las solicitudes de acceso a información archivada, validando previamente que las mismas hayan sido autorizadas por la Dirección del C.E.R a través de memorando y/o correo electrónico; a su vez tendrá a su cargo las llaves del archivador de documentos ubicado en el área administrativa del Centro, en caso de no contar con solicitud o requerimiento previo se debe solicitar esta autorización a la dirección del CER, una vez sea autorizada, se debe dejar este soporte para efectos de trazabilidad, la evidencia se reportara de forma Cuatrimestral</v>
      </c>
      <c r="H9" s="191" t="s">
        <v>1694</v>
      </c>
      <c r="I9" s="201" t="str">
        <f>'TRATAMIENTO DE RIESGO RESIDUAL'!E8</f>
        <v>El profesional especializado encargado del area administrativa del CER</v>
      </c>
      <c r="J9" s="201" t="s">
        <v>1697</v>
      </c>
      <c r="K9" s="87">
        <f>'TRATAMIENTO DE RIESGO'!P8</f>
        <v>100</v>
      </c>
      <c r="L9" s="87" t="str">
        <f>'VALORACIÓN CON CONTROLES'!H8</f>
        <v>BAJO</v>
      </c>
      <c r="M9" s="203" t="str">
        <f>'TRATAMIENTO DE RIESGO'!O8</f>
        <v>N/A</v>
      </c>
    </row>
    <row r="10" spans="1:13" s="75" customFormat="1" ht="123" customHeight="1" x14ac:dyDescent="0.25">
      <c r="A10" s="87">
        <f>'RIESGO INHERENTE'!A8</f>
        <v>4</v>
      </c>
      <c r="B10" s="87" t="str">
        <f>'RIESGO INHERENTE'!E8</f>
        <v>Pérdida de la Integridad
 Perdida de Confidencialidad</v>
      </c>
      <c r="C10" s="87" t="str">
        <f>'RIESGO INHERENTE'!B8</f>
        <v>Atención y Relación con el Ciudadano.</v>
      </c>
      <c r="D10" s="87" t="str">
        <f>'RIESGO INHERENTE'!M8</f>
        <v>MODERADO</v>
      </c>
      <c r="E10" s="87" t="str">
        <f>'TRATAMIENTO DE RIESGO'!E9</f>
        <v xml:space="preserve">Datos provenientes de fuentes no confiables </v>
      </c>
      <c r="F10" s="87" t="str">
        <f>'TRATAMIENTO DE RIESGO'!D9</f>
        <v>Reducir el riesgo</v>
      </c>
      <c r="G10" s="87" t="str">
        <f>'TRATAMIENTO DE RIESGO'!G9</f>
        <v>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v>
      </c>
      <c r="H10" s="191" t="s">
        <v>1694</v>
      </c>
      <c r="I10" s="201" t="str">
        <f>'TRATAMIENTO DE RIESGO RESIDUAL'!E9</f>
        <v>Responsable del registro documentaL</v>
      </c>
      <c r="J10" s="201" t="s">
        <v>1697</v>
      </c>
      <c r="K10" s="87">
        <f>'TRATAMIENTO DE RIESGO'!P9</f>
        <v>100</v>
      </c>
      <c r="L10" s="87" t="str">
        <f>'VALORACIÓN CON CONTROLES'!H9</f>
        <v>BAJO</v>
      </c>
      <c r="M10" s="203" t="str">
        <f>'TRATAMIENTO DE RIESGO'!O9</f>
        <v>N/A</v>
      </c>
    </row>
    <row r="11" spans="1:13" s="75" customFormat="1" ht="123" customHeight="1" x14ac:dyDescent="0.25">
      <c r="A11" s="87">
        <f>'RIESGO INHERENTE'!A9</f>
        <v>5</v>
      </c>
      <c r="B11" s="87" t="str">
        <f>'RIESGO INHERENTE'!E9</f>
        <v>Pérdida de la Integridad
 Perdida de Confidencialidad</v>
      </c>
      <c r="C11" s="87" t="str">
        <f>'RIESGO INHERENTE'!B9</f>
        <v>Atención y Relación con el Ciudadano.</v>
      </c>
      <c r="D11" s="87" t="str">
        <f>'RIESGO INHERENTE'!M9</f>
        <v>MODERADO</v>
      </c>
      <c r="E11" s="87" t="str">
        <f>'TRATAMIENTO DE RIESGO'!E10</f>
        <v>Asignación errada de los derechos de acceso.</v>
      </c>
      <c r="F11" s="87" t="str">
        <f>'TRATAMIENTO DE RIESGO'!D10</f>
        <v>Reducir el riesgo</v>
      </c>
      <c r="G11" s="87" t="str">
        <f>'TRATAMIENTO DE RIESGO'!G10</f>
        <v>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v>
      </c>
      <c r="H11" s="191" t="s">
        <v>1694</v>
      </c>
      <c r="I11" s="201" t="str">
        <f>'TRATAMIENTO DE RIESGO RESIDUAL'!E10</f>
        <v>Responsable de la oficina de cobro persuasivo</v>
      </c>
      <c r="J11" s="201" t="s">
        <v>1698</v>
      </c>
      <c r="K11" s="87">
        <f>'TRATAMIENTO DE RIESGO'!P10</f>
        <v>100</v>
      </c>
      <c r="L11" s="87" t="str">
        <f>'VALORACIÓN CON CONTROLES'!H10</f>
        <v>BAJO</v>
      </c>
      <c r="M11" s="203" t="str">
        <f>'TRATAMIENTO DE RIESGO'!O10</f>
        <v>N/A</v>
      </c>
    </row>
    <row r="12" spans="1:13" s="75" customFormat="1" ht="123" customHeight="1" x14ac:dyDescent="0.25">
      <c r="A12" s="87">
        <f>'RIESGO INHERENTE'!A10</f>
        <v>6</v>
      </c>
      <c r="B12" s="87" t="str">
        <f>'RIESGO INHERENTE'!E10</f>
        <v xml:space="preserve">Pérdida de la Integridad </v>
      </c>
      <c r="C12" s="87" t="str">
        <f>'RIESGO INHERENTE'!B10</f>
        <v>Control Disciplinario.</v>
      </c>
      <c r="D12" s="87" t="str">
        <f>'RIESGO INHERENTE'!M10</f>
        <v>MODERADO</v>
      </c>
      <c r="E12" s="87" t="str">
        <f>'TRATAMIENTO DE RIESGO'!E11</f>
        <v>Almacenamiento sin protección.</v>
      </c>
      <c r="F12" s="87" t="str">
        <f>'TRATAMIENTO DE RIESGO'!D11</f>
        <v>Reducir el riesgo</v>
      </c>
      <c r="G12" s="87" t="str">
        <f>'TRATAMIENTO DE RIESGO'!G11</f>
        <v>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v>
      </c>
      <c r="H12" s="191" t="s">
        <v>1699</v>
      </c>
      <c r="I12" s="201" t="str">
        <f>'TRATAMIENTO DE RIESGO RESIDUAL'!E11</f>
        <v>El auxiliar administrativo de la oficina de Control Disciplinario interno designado</v>
      </c>
      <c r="J12" s="201" t="s">
        <v>1693</v>
      </c>
      <c r="K12" s="87">
        <f>'TRATAMIENTO DE RIESGO'!P11</f>
        <v>100</v>
      </c>
      <c r="L12" s="87" t="str">
        <f>'VALORACIÓN CON CONTROLES'!H11</f>
        <v>BAJO</v>
      </c>
      <c r="M12" s="203" t="str">
        <f>'TRATAMIENTO DE RIESGO'!O11</f>
        <v>N/A</v>
      </c>
    </row>
    <row r="13" spans="1:13" s="75" customFormat="1" ht="123" customHeight="1" x14ac:dyDescent="0.25">
      <c r="A13" s="87">
        <f>'RIESGO INHERENTE'!A11</f>
        <v>7</v>
      </c>
      <c r="B13" s="87" t="str">
        <f>'RIESGO INHERENTE'!E11</f>
        <v>Pérdida de la Confidencialidad</v>
      </c>
      <c r="C13" s="87" t="str">
        <f>'RIESGO INHERENTE'!B11</f>
        <v>Control Disciplinario.</v>
      </c>
      <c r="D13" s="87" t="str">
        <f>'RIESGO INHERENTE'!M11</f>
        <v>MODERADO</v>
      </c>
      <c r="E13" s="87" t="str">
        <f>'TRATAMIENTO DE RIESGO'!E12</f>
        <v>Asignación errada de los derechos de acceso.</v>
      </c>
      <c r="F13" s="87" t="str">
        <f>'TRATAMIENTO DE RIESGO'!D12</f>
        <v>Reducir el riesgo</v>
      </c>
      <c r="G13" s="87" t="str">
        <f>'TRATAMIENTO DE RIESGO'!G12</f>
        <v>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v>
      </c>
      <c r="H13" s="191" t="s">
        <v>1694</v>
      </c>
      <c r="I13" s="201" t="str">
        <f>'TRATAMIENTO DE RIESGO RESIDUAL'!E12</f>
        <v>El auxiliar administrativo de la oficina de Control Disciplinario interno designado</v>
      </c>
      <c r="J13" s="201" t="s">
        <v>1697</v>
      </c>
      <c r="K13" s="87">
        <f>'TRATAMIENTO DE RIESGO'!P12</f>
        <v>100</v>
      </c>
      <c r="L13" s="87" t="str">
        <f>'VALORACIÓN CON CONTROLES'!H12</f>
        <v>BAJO</v>
      </c>
      <c r="M13" s="203" t="str">
        <f>'TRATAMIENTO DE RIESGO'!O12</f>
        <v>N/A</v>
      </c>
    </row>
    <row r="14" spans="1:13" s="75" customFormat="1" ht="123" customHeight="1" x14ac:dyDescent="0.25">
      <c r="A14" s="87">
        <f>'RIESGO INHERENTE'!A12</f>
        <v>8</v>
      </c>
      <c r="B14" s="87" t="str">
        <f>'RIESGO INHERENTE'!E12</f>
        <v>Pérdida de la Disponibilidad</v>
      </c>
      <c r="C14" s="87" t="str">
        <f>'RIESGO INHERENTE'!B12</f>
        <v>Fortalecimiento Institucional.</v>
      </c>
      <c r="D14" s="87" t="str">
        <f>'RIESGO INHERENTE'!M12</f>
        <v>ALTO</v>
      </c>
      <c r="E14" s="87" t="str">
        <f>'TRATAMIENTO DE RIESGO'!E13</f>
        <v>Ausencia de mecanismos de monitoreo.</v>
      </c>
      <c r="F14" s="87" t="str">
        <f>'TRATAMIENTO DE RIESGO'!D13</f>
        <v>Reducir el riesgo</v>
      </c>
      <c r="G14" s="87" t="str">
        <f>'TRATAMIENTO DE RIESGO'!G13</f>
        <v>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v>
      </c>
      <c r="H14" s="191" t="s">
        <v>1696</v>
      </c>
      <c r="I14" s="201" t="str">
        <f>'TRATAMIENTO DE RIESGO RESIDUAL'!E13</f>
        <v>Profesional asignado por la Oficina Asesora de Planeacion para las publicaciones en el sitio web</v>
      </c>
      <c r="J14" s="201" t="s">
        <v>1695</v>
      </c>
      <c r="K14" s="87">
        <f>'TRATAMIENTO DE RIESGO'!P13</f>
        <v>100</v>
      </c>
      <c r="L14" s="87" t="str">
        <f>'VALORACIÓN CON CONTROLES'!H13</f>
        <v>BAJO</v>
      </c>
      <c r="M14" s="203" t="str">
        <f>'TRATAMIENTO DE RIESGO'!O13</f>
        <v>N/A</v>
      </c>
    </row>
    <row r="15" spans="1:13" s="75" customFormat="1" ht="123" customHeight="1" x14ac:dyDescent="0.25">
      <c r="A15" s="87">
        <f>'RIESGO INHERENTE'!A13</f>
        <v>9</v>
      </c>
      <c r="B15" s="87" t="str">
        <f>'RIESGO INHERENTE'!E13</f>
        <v xml:space="preserve">Pérdida de la Integridad </v>
      </c>
      <c r="C15" s="87" t="str">
        <f>'RIESGO INHERENTE'!B13</f>
        <v>Gestión Estratégica del Talento Humano.</v>
      </c>
      <c r="D15" s="87" t="str">
        <f>'RIESGO INHERENTE'!M13</f>
        <v>MODERADO</v>
      </c>
      <c r="E15" s="87" t="str">
        <f>'TRATAMIENTO DE RIESGO'!E14</f>
        <v>Ausencia de mecanismos de identificación y autentificación, como la autentificación de usuario.</v>
      </c>
      <c r="F15" s="87" t="str">
        <f>'TRATAMIENTO DE RIESGO'!D14</f>
        <v>Reducir el riesgo</v>
      </c>
      <c r="G15" s="87" t="str">
        <f>'TRATAMIENTO DE RIESGO'!G14</f>
        <v>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v>
      </c>
      <c r="H15" s="191" t="s">
        <v>1700</v>
      </c>
      <c r="I15" s="201" t="str">
        <f>'TRATAMIENTO DE RIESGO RESIDUAL'!E14</f>
        <v>El Profesional especializado responsable de nómina</v>
      </c>
      <c r="J15" s="201" t="s">
        <v>1697</v>
      </c>
      <c r="K15" s="87">
        <f>'TRATAMIENTO DE RIESGO'!P14</f>
        <v>100</v>
      </c>
      <c r="L15" s="87" t="str">
        <f>'VALORACIÓN CON CONTROLES'!H14</f>
        <v>BAJO</v>
      </c>
      <c r="M15" s="203" t="str">
        <f>'TRATAMIENTO DE RIESGO'!O14</f>
        <v>N/A</v>
      </c>
    </row>
    <row r="16" spans="1:13" s="75" customFormat="1" ht="120" customHeight="1" x14ac:dyDescent="0.25">
      <c r="A16" s="87">
        <f>'RIESGO INHERENTE'!A14</f>
        <v>10</v>
      </c>
      <c r="B16" s="87" t="str">
        <f>'RIESGO INHERENTE'!E14</f>
        <v>Pérdida de la Confidencialidad</v>
      </c>
      <c r="C16" s="87" t="str">
        <f>'RIESGO INHERENTE'!B14</f>
        <v>Gestión Estratégica del Talento Humano.</v>
      </c>
      <c r="D16" s="87" t="str">
        <f>'RIESGO INHERENTE'!M14</f>
        <v>MODERADO</v>
      </c>
      <c r="E16" s="87" t="str">
        <f>'TRATAMIENTO DE RIESGO'!E15</f>
        <v>Ausencia de mecanismos de identificación y autentificación, como la autentificación de usuario.</v>
      </c>
      <c r="F16" s="87" t="str">
        <f>'TRATAMIENTO DE RIESGO'!D15</f>
        <v>Reducir el riesgo</v>
      </c>
      <c r="G16" s="87" t="str">
        <f>'TRATAMIENTO DE RIESGO'!G15</f>
        <v>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v>
      </c>
      <c r="H16" s="191" t="s">
        <v>1701</v>
      </c>
      <c r="I16" s="201" t="str">
        <f>'TRATAMIENTO DE RIESGO RESIDUAL'!E15</f>
        <v xml:space="preserve">Dirección de Gestión Humana </v>
      </c>
      <c r="J16" s="202" t="s">
        <v>1698</v>
      </c>
      <c r="K16" s="87">
        <f>'TRATAMIENTO DE RIESGO'!P15</f>
        <v>100</v>
      </c>
      <c r="L16" s="87" t="str">
        <f>'VALORACIÓN CON CONTROLES'!H15</f>
        <v>BAJO</v>
      </c>
      <c r="M16" s="203" t="str">
        <f>'TRATAMIENTO DE RIESGO'!O15</f>
        <v>N/A</v>
      </c>
    </row>
    <row r="17" spans="1:13" ht="86.25" customHeight="1" x14ac:dyDescent="0.25">
      <c r="A17" s="87">
        <f>'RIESGO INHERENTE'!A15</f>
        <v>11</v>
      </c>
      <c r="B17" s="87" t="str">
        <f>'RIESGO INHERENTE'!E15</f>
        <v>"Pérdida de la Disponibilidad
Perdida de la Confidencialidad
Perdida de la Integridad"</v>
      </c>
      <c r="C17" s="87" t="str">
        <f>'RIESGO INHERENTE'!B15</f>
        <v>Gestión Jurídica.</v>
      </c>
      <c r="D17" s="87" t="str">
        <f>'RIESGO INHERENTE'!M15</f>
        <v>MODERADO</v>
      </c>
      <c r="E17" s="87" t="str">
        <f>'TRATAMIENTO DE RIESGO'!E16</f>
        <v>Ausencia y/o alteracion de documentación.</v>
      </c>
      <c r="F17" s="87" t="str">
        <f>'TRATAMIENTO DE RIESGO'!D16</f>
        <v>Reducir el riesgo</v>
      </c>
      <c r="G17" s="87" t="str">
        <f>'TRATAMIENTO DE RIESGO'!G16</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17" s="191" t="s">
        <v>1702</v>
      </c>
      <c r="I17" s="201" t="str">
        <f>'TRATAMIENTO DE RIESGO RESIDUAL'!E16</f>
        <v>Responsable del equipo de Archivo documental</v>
      </c>
      <c r="J17" s="202" t="s">
        <v>1703</v>
      </c>
      <c r="K17" s="87" t="e">
        <f>'TRATAMIENTO DE RIESGO'!#REF!</f>
        <v>#REF!</v>
      </c>
      <c r="L17" s="87" t="str">
        <f>'VALORACIÓN CON CONTROLES'!H16</f>
        <v>BAJO</v>
      </c>
      <c r="M17" s="203" t="e">
        <f>'TRATAMIENTO DE RIESGO'!#REF!</f>
        <v>#REF!</v>
      </c>
    </row>
    <row r="18" spans="1:13" ht="105.75" customHeight="1" x14ac:dyDescent="0.25">
      <c r="A18" s="87">
        <v>12</v>
      </c>
      <c r="B18" s="87" t="str">
        <f>'RIESGO INHERENTE'!E16</f>
        <v>"Pérdida de la Disponibilidad
Perdida de la Integridad"</v>
      </c>
      <c r="C18" s="87" t="str">
        <f>'RIESGO INHERENTE'!B16</f>
        <v xml:space="preserve">Gestión Contractual. </v>
      </c>
      <c r="D18" s="87" t="str">
        <f>'RIESGO INHERENTE'!M15</f>
        <v>MODERADO</v>
      </c>
      <c r="E18" s="87" t="str">
        <f>'TRATAMIENTO DE RIESGO'!E16</f>
        <v>Ausencia y/o alteracion de documentación.</v>
      </c>
      <c r="F18" s="87" t="str">
        <f>'TRATAMIENTO DE RIESGO'!D16</f>
        <v>Reducir el riesgo</v>
      </c>
      <c r="G18" s="87" t="str">
        <f>'TRATAMIENTO DE RIESGO'!G17</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18" s="191" t="s">
        <v>1702</v>
      </c>
      <c r="I18" s="201" t="str">
        <f>'TRATAMIENTO DE RIESGO RESIDUAL'!E17</f>
        <v>Responsable del equipo de Archivo documental</v>
      </c>
      <c r="J18" s="202" t="s">
        <v>1703</v>
      </c>
      <c r="K18" s="87">
        <f>'TRATAMIENTO DE RIESGO'!P16</f>
        <v>100</v>
      </c>
      <c r="L18" s="87" t="str">
        <f>'VALORACIÓN CON CONTROLES'!H17</f>
        <v>BAJO</v>
      </c>
      <c r="M18" s="203" t="str">
        <f>'TRATAMIENTO DE RIESGO'!O16</f>
        <v>N/A</v>
      </c>
    </row>
    <row r="19" spans="1:13" ht="99.75" customHeight="1" x14ac:dyDescent="0.25">
      <c r="A19" s="87">
        <v>13</v>
      </c>
      <c r="B19" s="87" t="str">
        <f>'RIESGO INHERENTE'!E17</f>
        <v xml:space="preserve">Pérdida de Confidencialidad, Integridad y/o disponibilidad de la información </v>
      </c>
      <c r="C19" s="87" t="str">
        <f>'RIESGO INHERENTE'!B17</f>
        <v>Gestión de Emergencias.</v>
      </c>
      <c r="D19" s="87" t="str">
        <f>'RIESGO INHERENTE'!M17</f>
        <v>MODERADO</v>
      </c>
      <c r="E19" s="87" t="str">
        <f>'TRATAMIENTO DE RIESGO'!E18</f>
        <v>Ausencia de mecanismos de monitoreo establecidos para las brechas en la seguridad.</v>
      </c>
      <c r="F19" s="87" t="str">
        <f>'TRATAMIENTO DE RIESGO'!D18</f>
        <v>Reducir el riesgo</v>
      </c>
      <c r="G19" s="87" t="str">
        <f>'TRATAMIENTO DE RIESGO'!G18</f>
        <v xml:space="preserve">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en caso de no contar con las evidencias del último mes de cada cuatrimestre, estas se cargarán en las evidencias del corte del próximo cuatrimestre. El cargue de las evidencias se hará de forma cuatrimestral. </v>
      </c>
      <c r="H19" s="191" t="s">
        <v>1704</v>
      </c>
      <c r="I19" s="201" t="str">
        <f>'TRATAMIENTO DE RIESGO RESIDUAL'!E18</f>
        <v>Responsable del proyecto NUSE123, Grupo Operaciones C-4, grupo de entrenamiento C-4</v>
      </c>
      <c r="J19" s="202" t="s">
        <v>1705</v>
      </c>
      <c r="K19" s="87">
        <f>'TRATAMIENTO DE RIESGO'!P17</f>
        <v>100</v>
      </c>
      <c r="L19" s="87" t="str">
        <f>'VALORACIÓN CON CONTROLES'!H18</f>
        <v>BAJO</v>
      </c>
      <c r="M19" s="203" t="str">
        <f>'TRATAMIENTO DE RIESGO'!O17</f>
        <v>N/A</v>
      </c>
    </row>
    <row r="20" spans="1:13" ht="109.5" customHeight="1" x14ac:dyDescent="0.25">
      <c r="A20" s="87">
        <v>13</v>
      </c>
      <c r="B20" s="87" t="str">
        <f>'RIESGO INHERENTE'!E17</f>
        <v xml:space="preserve">Pérdida de Confidencialidad, Integridad y/o disponibilidad de la información </v>
      </c>
      <c r="C20" s="87" t="str">
        <f>'RIESGO INHERENTE'!B17</f>
        <v>Gestión de Emergencias.</v>
      </c>
      <c r="D20" s="87" t="str">
        <f>'RIESGO INHERENTE'!M17</f>
        <v>MODERADO</v>
      </c>
      <c r="E20" s="87" t="str">
        <f>'TRATAMIENTO DE RIESGO'!E19</f>
        <v>Ausencia de personal</v>
      </c>
      <c r="F20" s="87" t="str">
        <f>'TRATAMIENTO DE RIESGO'!D19</f>
        <v>Reducir el riesgo</v>
      </c>
      <c r="G20" s="87" t="str">
        <f>'TRATAMIENTO DE RIESGO'!G19</f>
        <v>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v>
      </c>
      <c r="H20" s="191" t="s">
        <v>1706</v>
      </c>
      <c r="I20" s="201" t="str">
        <f>'TRATAMIENTO DE RIESGO RESIDUAL'!E19</f>
        <v>Grupo de seguimiento de infraestructura tecnologica del C-4</v>
      </c>
      <c r="J20" s="202" t="s">
        <v>1705</v>
      </c>
      <c r="K20" s="87">
        <f>'TRATAMIENTO DE RIESGO'!P18</f>
        <v>100</v>
      </c>
      <c r="L20" s="87" t="str">
        <f>'VALORACIÓN CON CONTROLES'!H19</f>
        <v>BAJO</v>
      </c>
      <c r="M20" s="203" t="str">
        <f>'TRATAMIENTO DE RIESGO'!O18</f>
        <v>N/A</v>
      </c>
    </row>
    <row r="21" spans="1:13" ht="96.75" customHeight="1" x14ac:dyDescent="0.25">
      <c r="A21" s="87">
        <v>13</v>
      </c>
      <c r="B21" s="87" t="str">
        <f>'RIESGO INHERENTE'!E17</f>
        <v xml:space="preserve">Pérdida de Confidencialidad, Integridad y/o disponibilidad de la información </v>
      </c>
      <c r="C21" s="87" t="str">
        <f>'RIESGO INHERENTE'!B17</f>
        <v>Gestión de Emergencias.</v>
      </c>
      <c r="D21" s="87" t="str">
        <f>'RIESGO INHERENTE'!M17</f>
        <v>MODERADO</v>
      </c>
      <c r="E21" s="87" t="str">
        <f>'TRATAMIENTO DE RIESGO'!E20</f>
        <v>Gestion deficiente de contraseñas</v>
      </c>
      <c r="F21" s="87" t="str">
        <f>'TRATAMIENTO DE RIESGO'!D20</f>
        <v>Reducir el riesgo</v>
      </c>
      <c r="G21" s="87" t="str">
        <f>'TRATAMIENTO DE RIESGO'!G20</f>
        <v>El grupo de entrenamiento C-4, semestralmente, realiza capacitación y /o sensibilización a funcionarios y contratistas sobre el correcto uso de contraseñas de acuerdo a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v>
      </c>
      <c r="H21" s="191" t="s">
        <v>1707</v>
      </c>
      <c r="I21" s="201" t="str">
        <f>'TRATAMIENTO DE RIESGO RESIDUAL'!E19</f>
        <v>Grupo de seguimiento de infraestructura tecnologica del C-4</v>
      </c>
      <c r="J21" s="202" t="s">
        <v>1698</v>
      </c>
      <c r="K21" s="87">
        <f>'TRATAMIENTO DE RIESGO'!P19</f>
        <v>100</v>
      </c>
      <c r="L21" s="87" t="str">
        <f>'VALORACIÓN CON CONTROLES'!H19</f>
        <v>BAJO</v>
      </c>
      <c r="M21" s="203" t="str">
        <f>'TRATAMIENTO DE RIESGO'!O19</f>
        <v>N/A</v>
      </c>
    </row>
    <row r="22" spans="1:13" ht="105" customHeight="1" x14ac:dyDescent="0.25">
      <c r="A22" s="87">
        <v>14</v>
      </c>
      <c r="B22" s="87" t="str">
        <f>'RIESGO INHERENTE'!E18</f>
        <v>Pérdida de la Disponibilidad</v>
      </c>
      <c r="C22" s="87" t="str">
        <f>'RIESGO INHERENTE'!B18</f>
        <v>Gestión de Emergencias.</v>
      </c>
      <c r="D22" s="87" t="str">
        <f>'RIESGO INHERENTE'!M18</f>
        <v>MODERADO</v>
      </c>
      <c r="E22" s="87" t="str">
        <f>'TRATAMIENTO DE RIESGO'!E21</f>
        <v>Respuesta inadecuada de mantenimiento del servicio.</v>
      </c>
      <c r="F22" s="87" t="str">
        <f>'TRATAMIENTO DE RIESGO'!D21</f>
        <v>Reducir el riesgo</v>
      </c>
      <c r="G22" s="87" t="str">
        <f>'TRATAMIENTO DE RIESGO'!G21</f>
        <v>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generan las actas del contratista del mantenimiento y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v>
      </c>
      <c r="H22" s="191" t="s">
        <v>1708</v>
      </c>
      <c r="I22" s="201" t="str">
        <f>'TRATAMIENTO DE RIESGO RESIDUAL'!E19</f>
        <v>Grupo de seguimiento de infraestructura tecnologica del C-4</v>
      </c>
      <c r="J22" s="202" t="s">
        <v>1695</v>
      </c>
      <c r="K22" s="87">
        <f>'TRATAMIENTO DE RIESGO'!P20</f>
        <v>100</v>
      </c>
      <c r="L22" s="87" t="str">
        <f>'VALORACIÓN CON CONTROLES'!H19</f>
        <v>BAJO</v>
      </c>
      <c r="M22" s="203" t="str">
        <f>'TRATAMIENTO DE RIESGO'!O20</f>
        <v>N/A</v>
      </c>
    </row>
    <row r="23" spans="1:13" ht="118.5" customHeight="1" x14ac:dyDescent="0.25">
      <c r="A23" s="87">
        <v>15</v>
      </c>
      <c r="B23" s="87" t="str">
        <f>'RIESGO INHERENTE'!E19</f>
        <v xml:space="preserve">Pérdida de Confidencialidad, Integridad y/o disponibilidad de la información </v>
      </c>
      <c r="C23" s="87" t="str">
        <f>'RIESGO INHERENTE'!B19</f>
        <v>Gestión de Emergencias.</v>
      </c>
      <c r="D23" s="87" t="str">
        <f>'RIESGO INHERENTE'!M19</f>
        <v>MODERADO</v>
      </c>
      <c r="E23" s="87" t="str">
        <f>'TRATAMIENTO DE RIESGO'!E22</f>
        <v>Trabajo no supervisado del personal externo o de limpieza.</v>
      </c>
      <c r="F23" s="87" t="str">
        <f>'TRATAMIENTO DE RIESGO'!D22</f>
        <v>Reducir el riesgo</v>
      </c>
      <c r="G23" s="87" t="str">
        <f>'TRATAMIENTO DE RIESGO'!G22</f>
        <v xml:space="preserve">El responsable del seguimiento del contrato de mantenimiento de video vigilancia, supervisa los mantenimientos externos a los equipos activos del sistema de video vigilancia, como evidencia se debe presentar la conciliación técnica mensual provista por la empresa contratista y el responsable del seguimiento (Interventoría - supervisión SDSCJ), para los casos de mantenimiento en C-4 (instalaciones C-4 y DataCenter Bomberos), en caso de no contar con las conciliaciones técnicas del último mes de cada cuatrimestre, este se cargara en las evidencias del corte del próximo cuatrimestre. El cargue de las evidencias se hará de forma cuatrimestral. </v>
      </c>
      <c r="H23" s="191" t="s">
        <v>1709</v>
      </c>
      <c r="I23" s="201" t="str">
        <f>'TRATAMIENTO DE RIESGO RESIDUAL'!E20</f>
        <v>El responsable del seguimiento del contrato de mantenimiento de videovigilancia, jefe del C4</v>
      </c>
      <c r="J23" s="202" t="s">
        <v>1697</v>
      </c>
      <c r="K23" s="87">
        <f>'TRATAMIENTO DE RIESGO'!P21</f>
        <v>100</v>
      </c>
      <c r="L23" s="87" t="str">
        <f>'VALORACIÓN CON CONTROLES'!H20</f>
        <v>BAJO</v>
      </c>
      <c r="M23" s="203" t="str">
        <f>'TRATAMIENTO DE RIESGO'!O21</f>
        <v>N/A</v>
      </c>
    </row>
    <row r="24" spans="1:13" ht="132" customHeight="1" x14ac:dyDescent="0.25">
      <c r="A24" s="87">
        <v>15</v>
      </c>
      <c r="B24" s="87" t="str">
        <f>'RIESGO INHERENTE'!E19</f>
        <v xml:space="preserve">Pérdida de Confidencialidad, Integridad y/o disponibilidad de la información </v>
      </c>
      <c r="C24" s="87" t="str">
        <f>'RIESGO INHERENTE'!B19</f>
        <v>Gestión de Emergencias.</v>
      </c>
      <c r="D24" s="87" t="str">
        <f>'RIESGO INHERENTE'!M19</f>
        <v>MODERADO</v>
      </c>
      <c r="E24" s="87" t="str">
        <f>'TRATAMIENTO DE RIESGO'!E23</f>
        <v>Ausencia de acuerdos de nivel de servicio, o insuficiencia en los mismos.</v>
      </c>
      <c r="F24" s="87" t="str">
        <f>'TRATAMIENTO DE RIESGO'!D23</f>
        <v>Reducir el riesgo</v>
      </c>
      <c r="G24" s="87" t="str">
        <f>'TRATAMIENTO DE RIESGO'!G23</f>
        <v>El jefe del C4 supervisa a la empresa contratista del mantenimiento del sistema de video vigilancia y garantías extendidas del Centro de Computo. Estas actividades se registran en los informes de gestión de la empresa contratista, los cuales son recibidos y evidencian la operación del sistema de video vigilancia controlada por ANS, que en caso de estar por debajo de umbral se penaliza económicamente. las Evidencias corresponde al Informe mensual de la empresa contratista e informe de seguimiento mensual del contrato. El cargue de las evidencias se hará de forma cuatrimestral.</v>
      </c>
      <c r="H24" s="191" t="s">
        <v>1710</v>
      </c>
      <c r="I24" s="201" t="str">
        <f>'TRATAMIENTO DE RIESGO RESIDUAL'!E21</f>
        <v xml:space="preserve">Jefe del C4 </v>
      </c>
      <c r="J24" s="202" t="s">
        <v>1697</v>
      </c>
      <c r="K24" s="87">
        <f>'TRATAMIENTO DE RIESGO'!P22</f>
        <v>100</v>
      </c>
      <c r="L24" s="87" t="str">
        <f>'VALORACIÓN CON CONTROLES'!H21</f>
        <v>BAJO</v>
      </c>
      <c r="M24" s="203" t="str">
        <f>'TRATAMIENTO DE RIESGO'!O22</f>
        <v>N/A</v>
      </c>
    </row>
    <row r="25" spans="1:13" ht="113.25" customHeight="1" x14ac:dyDescent="0.25">
      <c r="A25" s="87">
        <v>16</v>
      </c>
      <c r="B25" s="87" t="str">
        <f>'RIESGO INHERENTE'!E20</f>
        <v xml:space="preserve">Pérdida de Confidencialidad, Integridad y/o disponibilidad de la información </v>
      </c>
      <c r="C25" s="87" t="str">
        <f>'RIESGO INHERENTE'!B20</f>
        <v>Gestión de Emergencias.</v>
      </c>
      <c r="D25" s="87" t="str">
        <f>'RIESGO INHERENTE'!M20</f>
        <v>MODERADO</v>
      </c>
      <c r="E25" s="87" t="str">
        <f>'TRATAMIENTO DE RIESGO'!E24</f>
        <v>Uso incorrecto de software y hardware.</v>
      </c>
      <c r="F25" s="87" t="str">
        <f>'TRATAMIENTO DE RIESGO'!D24</f>
        <v>Reducir el riesgo</v>
      </c>
      <c r="G25" s="87" t="str">
        <f>'TRATAMIENTO DE RIESGO'!G24</f>
        <v>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v>
      </c>
      <c r="H25" s="191" t="s">
        <v>1710</v>
      </c>
      <c r="I25" s="201" t="str">
        <f>'TRATAMIENTO DE RIESGO RESIDUAL'!E21</f>
        <v xml:space="preserve">Jefe del C4 </v>
      </c>
      <c r="J25" s="202" t="s">
        <v>1695</v>
      </c>
      <c r="K25" s="87">
        <f>'TRATAMIENTO DE RIESGO'!P23</f>
        <v>100</v>
      </c>
      <c r="L25" s="87" t="str">
        <f>'VALORACIÓN CON CONTROLES'!H21</f>
        <v>BAJO</v>
      </c>
      <c r="M25" s="203" t="str">
        <f>'TRATAMIENTO DE RIESGO'!O23</f>
        <v>N/A</v>
      </c>
    </row>
    <row r="26" spans="1:13" ht="87.75" customHeight="1" x14ac:dyDescent="0.25">
      <c r="A26" s="87">
        <v>17</v>
      </c>
      <c r="B26" s="87" t="str">
        <f>'RIESGO INHERENTE'!E21</f>
        <v>Pérdida de la Confidencialidad</v>
      </c>
      <c r="C26" s="87" t="str">
        <f>'RIESGO INHERENTE'!B21</f>
        <v xml:space="preserve">Gestión de Seguridad y Convivencia. </v>
      </c>
      <c r="D26" s="87" t="str">
        <f>'RIESGO INHERENTE'!M21</f>
        <v>MODERADO</v>
      </c>
      <c r="E26" s="87" t="str">
        <f>'TRATAMIENTO DE RIESGO'!E25</f>
        <v>Almacenamiento sin protección.</v>
      </c>
      <c r="F26" s="87" t="str">
        <f>'TRATAMIENTO DE RIESGO'!D25</f>
        <v>Reducir el riesgo</v>
      </c>
      <c r="G26" s="87" t="str">
        <f>'TRATAMIENTO DE RIESGO'!G25</f>
        <v>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v>
      </c>
      <c r="H26" s="191" t="s">
        <v>1696</v>
      </c>
      <c r="I26" s="201" t="str">
        <f>'TRATAMIENTO DE RIESGO RESIDUAL'!E22</f>
        <v xml:space="preserve">El responsable de almacenamiento de las actas </v>
      </c>
      <c r="J26" s="202" t="s">
        <v>1698</v>
      </c>
      <c r="K26" s="87">
        <f>'TRATAMIENTO DE RIESGO'!P24</f>
        <v>100</v>
      </c>
      <c r="L26" s="87" t="str">
        <f>'VALORACIÓN CON CONTROLES'!H22</f>
        <v>BAJO</v>
      </c>
      <c r="M26" s="203" t="str">
        <f>'TRATAMIENTO DE RIESGO'!O24</f>
        <v>N/A</v>
      </c>
    </row>
    <row r="27" spans="1:13" ht="114.75" x14ac:dyDescent="0.25">
      <c r="A27" s="87">
        <v>18</v>
      </c>
      <c r="B27" s="87" t="str">
        <f>'RIESGO INHERENTE'!E22</f>
        <v>Pérdida de la Integridad y Disponibidad</v>
      </c>
      <c r="C27" s="87" t="str">
        <f>'RIESGO INHERENTE'!B22</f>
        <v xml:space="preserve">Gestión de Seguridad y Convivencia. </v>
      </c>
      <c r="D27" s="87" t="str">
        <f>'RIESGO INHERENTE'!M22</f>
        <v>MODERADO</v>
      </c>
      <c r="E27" s="87" t="str">
        <f>'TRATAMIENTO DE RIESGO'!E26</f>
        <v xml:space="preserve">Falta de control periodico sobre los derechos de acceso.
</v>
      </c>
      <c r="F27" s="87" t="str">
        <f>'TRATAMIENTO DE RIESGO'!D26</f>
        <v>Reducir el riesgo</v>
      </c>
      <c r="G27" s="87" t="str">
        <f>'TRATAMIENTO DE RIESGO'!G26</f>
        <v>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v>
      </c>
      <c r="H27" s="191" t="s">
        <v>1696</v>
      </c>
      <c r="I27" s="201" t="str">
        <f>'TRATAMIENTO DE RIESGO RESIDUAL'!E23</f>
        <v>El responsable de gestion de la información de Subsecretaría de seguridad y convivencia</v>
      </c>
      <c r="J27" s="202" t="s">
        <v>1697</v>
      </c>
      <c r="K27" s="87">
        <f>'TRATAMIENTO DE RIESGO'!P26</f>
        <v>100</v>
      </c>
      <c r="L27" s="87" t="str">
        <f>'VALORACIÓN CON CONTROLES'!H23</f>
        <v>BAJO</v>
      </c>
      <c r="M27" s="203" t="str">
        <f>'TRATAMIENTO DE RIESGO'!O26</f>
        <v>N/A</v>
      </c>
    </row>
    <row r="28" spans="1:13" ht="89.25" x14ac:dyDescent="0.25">
      <c r="A28" s="87">
        <f>'RIESGO INHERENTE'!A22</f>
        <v>18</v>
      </c>
      <c r="B28" s="87" t="str">
        <f>'RIESGO INHERENTE'!E22</f>
        <v>Pérdida de la Integridad y Disponibidad</v>
      </c>
      <c r="C28" s="87" t="str">
        <f>'RIESGO INHERENTE'!B22</f>
        <v xml:space="preserve">Gestión de Seguridad y Convivencia. </v>
      </c>
      <c r="D28" s="87" t="str">
        <f>'RIESGO INHERENTE'!M22</f>
        <v>MODERADO</v>
      </c>
      <c r="E28" s="87" t="str">
        <f>'TRATAMIENTO DE RIESGO'!E27</f>
        <v>Ausencia de guías para el adecuado uso de la plataforma.</v>
      </c>
      <c r="F28" s="87" t="str">
        <f>'TRATAMIENTO DE RIESGO'!D27</f>
        <v>Reducir el riesgo</v>
      </c>
      <c r="G28" s="87" t="str">
        <f>'TRATAMIENTO DE RIESGO'!G27</f>
        <v>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v>
      </c>
      <c r="H28" s="191" t="s">
        <v>1696</v>
      </c>
      <c r="I28" s="201" t="str">
        <f>'TRATAMIENTO DE RIESGO RESIDUAL'!E23</f>
        <v>El responsable de gestion de la información de Subsecretaría de seguridad y convivencia</v>
      </c>
      <c r="J28" s="202" t="s">
        <v>1697</v>
      </c>
      <c r="K28" s="87">
        <f>'TRATAMIENTO DE RIESGO'!P27</f>
        <v>100</v>
      </c>
      <c r="L28" s="87" t="str">
        <f>'VALORACIÓN CON CONTROLES'!H23</f>
        <v>BAJO</v>
      </c>
      <c r="M28" s="203" t="str">
        <f>'TRATAMIENTO DE RIESGO'!O27</f>
        <v>N/A</v>
      </c>
    </row>
    <row r="29" spans="1:13" ht="96.75" customHeight="1" x14ac:dyDescent="0.25">
      <c r="A29" s="87">
        <f>'RIESGO INHERENTE'!A23</f>
        <v>19</v>
      </c>
      <c r="B29" s="87" t="str">
        <f>'RIESGO INHERENTE'!E23</f>
        <v>Pérdida de la Confidencialidad</v>
      </c>
      <c r="C29" s="87" t="str">
        <f>'RIESGO INHERENTE'!B23</f>
        <v xml:space="preserve">Gestión de Seguridad y Convivencia. </v>
      </c>
      <c r="D29" s="87" t="str">
        <f>'RIESGO INHERENTE'!M23</f>
        <v>MODERADO</v>
      </c>
      <c r="E29" s="87" t="str">
        <f>'TRATAMIENTO DE RIESGO'!E28</f>
        <v xml:space="preserve">Acceso y uso inadecuado de la información </v>
      </c>
      <c r="F29" s="87" t="str">
        <f>'TRATAMIENTO DE RIESGO'!D28</f>
        <v>Reducir el riesgo</v>
      </c>
      <c r="G29" s="87" t="str">
        <f>'TRATAMIENTO DE RIESGO'!G28</f>
        <v>El(a)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v>
      </c>
      <c r="H29" s="191" t="s">
        <v>1711</v>
      </c>
      <c r="I29" s="201" t="str">
        <f>'TRATAMIENTO DE RIESGO RESIDUAL'!E24</f>
        <v>El o La Directora de Seguridad</v>
      </c>
      <c r="J29" s="202" t="s">
        <v>1697</v>
      </c>
      <c r="K29" s="87">
        <f>'TRATAMIENTO DE RIESGO'!P28</f>
        <v>100</v>
      </c>
      <c r="L29" s="87" t="str">
        <f>'VALORACIÓN CON CONTROLES'!H24</f>
        <v>BAJO</v>
      </c>
      <c r="M29" s="203" t="str">
        <f>'TRATAMIENTO DE RIESGO'!O28</f>
        <v>N/A</v>
      </c>
    </row>
    <row r="30" spans="1:13" ht="102.75" customHeight="1" x14ac:dyDescent="0.25">
      <c r="A30" s="87">
        <f>'RIESGO INHERENTE'!A24</f>
        <v>20</v>
      </c>
      <c r="B30" s="87" t="str">
        <f>'RIESGO INHERENTE'!E24</f>
        <v>Pérdida de la Disponibidad</v>
      </c>
      <c r="C30" s="87" t="str">
        <f>'RIESGO INHERENTE'!B24</f>
        <v xml:space="preserve">Gestión de Seguridad y Convivencia. </v>
      </c>
      <c r="D30" s="87" t="str">
        <f>'RIESGO INHERENTE'!M24</f>
        <v>MODERADO</v>
      </c>
      <c r="E30" s="87" t="str">
        <f>'TRATAMIENTO DE RIESGO'!E29</f>
        <v xml:space="preserve">Acceso y uso inadecuado de la información </v>
      </c>
      <c r="F30" s="87" t="str">
        <f>'TRATAMIENTO DE RIESGO'!D29</f>
        <v>Reducir el riesgo</v>
      </c>
      <c r="G30" s="87" t="str">
        <f>'TRATAMIENTO DE RIESGO'!G29</f>
        <v>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v>
      </c>
      <c r="H30" s="191" t="s">
        <v>1696</v>
      </c>
      <c r="I30" s="201" t="str">
        <f>'TRATAMIENTO DE RIESGO RESIDUAL'!E25</f>
        <v>El responsable de validar las Actas de los Consejos Locales de Seguridad</v>
      </c>
      <c r="J30" s="202" t="s">
        <v>1697</v>
      </c>
      <c r="K30" s="87">
        <f>'TRATAMIENTO DE RIESGO'!P29</f>
        <v>100</v>
      </c>
      <c r="L30" s="87" t="str">
        <f>'VALORACIÓN CON CONTROLES'!H25</f>
        <v>BAJO</v>
      </c>
      <c r="M30" s="203" t="str">
        <f>'TRATAMIENTO DE RIESGO'!O29</f>
        <v>N/A</v>
      </c>
    </row>
    <row r="31" spans="1:13" ht="84" customHeight="1" x14ac:dyDescent="0.25">
      <c r="A31" s="87">
        <f>'RIESGO INHERENTE'!A25</f>
        <v>21</v>
      </c>
      <c r="B31" s="87" t="str">
        <f>'RIESGO INHERENTE'!E25</f>
        <v>Pérdida de la Confidencialidad</v>
      </c>
      <c r="C31" s="87" t="str">
        <f>'RIESGO INHERENTE'!B25</f>
        <v xml:space="preserve">Gestión de Seguridad y Convivencia. </v>
      </c>
      <c r="D31" s="87" t="str">
        <f>'RIESGO INHERENTE'!M25</f>
        <v>MODERADO</v>
      </c>
      <c r="E31" s="87" t="str">
        <f>'TRATAMIENTO DE RIESGO'!E30</f>
        <v xml:space="preserve">Registro de información no verificada </v>
      </c>
      <c r="F31" s="87" t="str">
        <f>'TRATAMIENTO DE RIESGO'!D30</f>
        <v>Reducir el riesgo</v>
      </c>
      <c r="G31" s="87" t="str">
        <f>'TRATAMIENTO DE RIESGO'!G30</f>
        <v>El responsable de gestión de la información de la Subsecretaría de seguridad y convivencia garantiza que los registros del formulario sean verificados cuatrimestralmente, esto se evidenciará mediante la tabla de avance de las actualizaciones requeridas a cada localidad durante el periodo. En caso de no realizar la actualización completa, los registros pendientes se sumarán a la meta de actualización del siguiente periodo.</v>
      </c>
      <c r="H31" s="191" t="s">
        <v>1712</v>
      </c>
      <c r="I31" s="201" t="str">
        <f>'TRATAMIENTO DE RIESGO RESIDUAL'!E26</f>
        <v>El responsable de gestion de la información de Subsecretaría de seguridad y convivencia</v>
      </c>
      <c r="J31" s="202" t="s">
        <v>1697</v>
      </c>
      <c r="K31" s="87">
        <f>'TRATAMIENTO DE RIESGO'!P30</f>
        <v>100</v>
      </c>
      <c r="L31" s="87" t="str">
        <f>'VALORACIÓN CON CONTROLES'!H26</f>
        <v>BAJO</v>
      </c>
      <c r="M31" s="203" t="str">
        <f>'TRATAMIENTO DE RIESGO'!O30</f>
        <v>N/A</v>
      </c>
    </row>
    <row r="32" spans="1:13" ht="93" customHeight="1" x14ac:dyDescent="0.25">
      <c r="A32" s="87">
        <f>'RIESGO INHERENTE'!A26</f>
        <v>22</v>
      </c>
      <c r="B32" s="87" t="str">
        <f>'RIESGO INHERENTE'!E26</f>
        <v>Pérdida de la Integridad y Disponibidad</v>
      </c>
      <c r="C32" s="87" t="str">
        <f>'RIESGO INHERENTE'!B26</f>
        <v xml:space="preserve">Gestión de Seguridad y Convivencia. </v>
      </c>
      <c r="D32" s="87" t="str">
        <f>'RIESGO INHERENTE'!M26</f>
        <v>MODERADO</v>
      </c>
      <c r="E32" s="87" t="str">
        <f>'TRATAMIENTO DE RIESGO'!E31</f>
        <v xml:space="preserve">
Dificultad para la verificación de los datos registrados
</v>
      </c>
      <c r="F32" s="87" t="str">
        <f>'TRATAMIENTO DE RIESGO'!D31</f>
        <v>Reducir el riesgo</v>
      </c>
      <c r="G32" s="87" t="str">
        <f>'TRATAMIENTO DE RIESGO'!G31</f>
        <v>El responsable de gestión de la información de la Subsecretaría de Seguridad y Convivencia verifica de forma cuatrimestral que al menos el 80% de los registros del formulario correspondan con las evidencias de las actividades realizadas durante el periodo mediante la tabla de verificación de correspondencia de registros. En caso de no cumplir con el porcentaje establecido se requerirá por correo electrónico a los responsables de las actividades para realizar la verificación respectiva.</v>
      </c>
      <c r="H32" s="191" t="s">
        <v>1713</v>
      </c>
      <c r="I32" s="201" t="str">
        <f>'TRATAMIENTO DE RIESGO RESIDUAL'!E27</f>
        <v>El responsable de gestion de la información de Subsecretaría de seguridad y convivencia</v>
      </c>
      <c r="J32" s="202" t="s">
        <v>1697</v>
      </c>
      <c r="K32" s="87">
        <f>'TRATAMIENTO DE RIESGO'!P31</f>
        <v>100</v>
      </c>
      <c r="L32" s="87" t="str">
        <f>'VALORACIÓN CON CONTROLES'!H27</f>
        <v>BAJO</v>
      </c>
      <c r="M32" s="203" t="str">
        <f>'TRATAMIENTO DE RIESGO'!O31</f>
        <v>N/A</v>
      </c>
    </row>
    <row r="33" spans="1:13" ht="89.25" x14ac:dyDescent="0.25">
      <c r="A33" s="87">
        <f>'RIESGO INHERENTE'!A27</f>
        <v>23</v>
      </c>
      <c r="B33" s="87" t="str">
        <f>'RIESGO INHERENTE'!E27</f>
        <v xml:space="preserve">Pérdida de Cofidencilidad, integridad y/o disponibilidad de la información </v>
      </c>
      <c r="C33" s="87" t="str">
        <f>'RIESGO INHERENTE'!B27</f>
        <v>Gestión de Tecnologías de la Información.</v>
      </c>
      <c r="D33" s="87" t="str">
        <f>'RIESGO INHERENTE'!M27</f>
        <v>ALTO</v>
      </c>
      <c r="E33" s="87" t="str">
        <f>'TRATAMIENTO DE RIESGO'!E32</f>
        <v>Obsolescencia y brechas de seguridad por uso de versionamiento desactualizado  del entorno de desarrollo de los diferentes sistemas de información.</v>
      </c>
      <c r="F33" s="87" t="str">
        <f>'TRATAMIENTO DE RIESGO'!D32</f>
        <v>Reducir el riesgo</v>
      </c>
      <c r="G33" s="87" t="str">
        <f>'TRATAMIENTO DE RIESGO'!G32</f>
        <v>El responsable de sistema de información y/o  infraestructura Tecnológica verifica de forma cuatrimestral el seguimiento al plan de trabajo de versionamiento de los ambientes de pruebas y productivos asociados a los sistemas de información, en caso de no realizar el seguimiento se debe evidenciar las causas de no realizar las actividades del plan a través de actas, informes y/o correos electrónicos, como evidencia de la ejecución del control se contara con los avances de las actividades del plan mediante bitácoras de actividades, actas y/o comunicado oficial.</v>
      </c>
      <c r="H33" s="191" t="s">
        <v>1714</v>
      </c>
      <c r="I33" s="201" t="str">
        <f>'TRATAMIENTO DE RIESGO RESIDUAL'!E28</f>
        <v xml:space="preserve">Responsable de sistema de información y/o  infraestructura Tecnológica </v>
      </c>
      <c r="J33" s="202" t="s">
        <v>1697</v>
      </c>
      <c r="K33" s="87">
        <f>'TRATAMIENTO DE RIESGO'!P32</f>
        <v>100</v>
      </c>
      <c r="L33" s="87" t="str">
        <f>'VALORACIÓN CON CONTROLES'!H28</f>
        <v>BAJO</v>
      </c>
      <c r="M33" s="203" t="str">
        <f>'TRATAMIENTO DE RIESGO'!O32</f>
        <v>N/A</v>
      </c>
    </row>
    <row r="34" spans="1:13" ht="89.25" x14ac:dyDescent="0.25">
      <c r="A34" s="87">
        <v>23</v>
      </c>
      <c r="B34" s="87" t="str">
        <f>'RIESGO INHERENTE'!E27</f>
        <v xml:space="preserve">Pérdida de Cofidencilidad, integridad y/o disponibilidad de la información </v>
      </c>
      <c r="C34" s="87" t="str">
        <f>'RIESGO INHERENTE'!B27</f>
        <v>Gestión de Tecnologías de la Información.</v>
      </c>
      <c r="D34" s="87" t="str">
        <f>'RIESGO INHERENTE'!M27</f>
        <v>ALTO</v>
      </c>
      <c r="E34" s="87" t="str">
        <f>'TRATAMIENTO DE RIESGO'!E33</f>
        <v xml:space="preserve">Falta de Arquitectura de datos estandarizada para los sistemas de información </v>
      </c>
      <c r="F34" s="87" t="str">
        <f>'TRATAMIENTO DE RIESGO'!D33</f>
        <v>Reducir el riesgo</v>
      </c>
      <c r="G34" s="87" t="str">
        <f>'TRATAMIENTO DE RIESGO'!G33</f>
        <v xml:space="preserve">El responsable de sistema de información realiza seguimiento cuatrimestral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v>
      </c>
      <c r="H34" s="191" t="s">
        <v>1715</v>
      </c>
      <c r="I34" s="201" t="str">
        <f>'TRATAMIENTO DE RIESGO RESIDUAL'!E28</f>
        <v xml:space="preserve">Responsable de sistema de información y/o  infraestructura Tecnológica </v>
      </c>
      <c r="J34" s="202" t="s">
        <v>1697</v>
      </c>
      <c r="K34" s="87">
        <f>'TRATAMIENTO DE RIESGO'!P33</f>
        <v>100</v>
      </c>
      <c r="L34" s="87" t="str">
        <f>'VALORACIÓN CON CONTROLES'!H28</f>
        <v>BAJO</v>
      </c>
      <c r="M34" s="203" t="str">
        <f>'TRATAMIENTO DE RIESGO'!O33</f>
        <v>N/A</v>
      </c>
    </row>
    <row r="35" spans="1:13" ht="89.25" x14ac:dyDescent="0.25">
      <c r="A35" s="87">
        <v>24</v>
      </c>
      <c r="B35" s="87" t="str">
        <f>'RIESGO INHERENTE'!E28</f>
        <v xml:space="preserve">Pérdida de Cofidencilidad, integridad y/o disponibilidad de la información </v>
      </c>
      <c r="C35" s="87" t="str">
        <f>'RIESGO INHERENTE'!B28</f>
        <v>Gestión de Tecnologías de la Información.</v>
      </c>
      <c r="D35" s="87" t="str">
        <f>'RIESGO INHERENTE'!M28</f>
        <v>ALTO</v>
      </c>
      <c r="E35" s="87" t="str">
        <f>'TRATAMIENTO DE RIESGO'!E34</f>
        <v xml:space="preserve">No se cuenta con un mecanismo seguro y estandarizado de manejo de credenciales de administración a la infraestructura tecnologica </v>
      </c>
      <c r="F35" s="87" t="str">
        <f>'TRATAMIENTO DE RIESGO'!D34</f>
        <v>Reducir el riesgo</v>
      </c>
      <c r="G35" s="87" t="str">
        <f>'TRATAMIENTO DE RIESGO'!G34</f>
        <v>El responsable de infraestructura define el mecanismo seguro y estandarizado para la gestión segura de credenciales de administración en la infraestructura tecnológica, así como el seguimiento trimestral al cumplimiento de los mecanismos establecidos, en caso de no contar con el seguimiento trimestral a los mecanismos establecidos, se contará con comunicación formal al Director de Tecnologías informando las alternativas adoptadas. Como evidencia de la ejecución del control se contará con el mecanismo de gestión segura de contraseñas o comunicado formal.</v>
      </c>
      <c r="H35" s="191" t="s">
        <v>1716</v>
      </c>
      <c r="I35" s="201" t="str">
        <f>'TRATAMIENTO DE RIESGO RESIDUAL'!E29</f>
        <v xml:space="preserve">Líder o Coordinador de Infraestructura de TI  </v>
      </c>
      <c r="J35" s="202" t="s">
        <v>1695</v>
      </c>
      <c r="K35" s="87">
        <f>'TRATAMIENTO DE RIESGO'!P34</f>
        <v>100</v>
      </c>
      <c r="L35" s="87" t="str">
        <f>'VALORACIÓN CON CONTROLES'!H29</f>
        <v>BAJO</v>
      </c>
      <c r="M35" s="203" t="str">
        <f>'TRATAMIENTO DE RIESGO'!O34</f>
        <v>N/A</v>
      </c>
    </row>
    <row r="36" spans="1:13" ht="76.5" x14ac:dyDescent="0.25">
      <c r="A36" s="87">
        <f>'RIESGO INHERENTE'!A28</f>
        <v>24</v>
      </c>
      <c r="B36" s="87" t="str">
        <f>'RIESGO INHERENTE'!E28</f>
        <v xml:space="preserve">Pérdida de Cofidencilidad, integridad y/o disponibilidad de la información </v>
      </c>
      <c r="C36" s="87" t="str">
        <f>'RIESGO INHERENTE'!B28</f>
        <v>Gestión de Tecnologías de la Información.</v>
      </c>
      <c r="D36" s="87" t="str">
        <f>'RIESGO INHERENTE'!M28</f>
        <v>ALTO</v>
      </c>
      <c r="E36" s="87" t="str">
        <f>'TRATAMIENTO DE RIESGO'!E35</f>
        <v>Configuración incorrecta de parámetros.</v>
      </c>
      <c r="F36" s="87" t="str">
        <f>'TRATAMIENTO DE RIESGO'!D35</f>
        <v>Reducir el riesgo</v>
      </c>
      <c r="G36" s="87" t="str">
        <f>'TRATAMIENTO DE RIESGO'!G35</f>
        <v>El responsable de infraestructura tecnológica realiza seguimiento trimestral al funcionamiento de herramientas de seguridad informática que protegen la información de la SDSCJ, en caso de no hacer seguimiento al funcionamiento se contara con comunicación formal al Director de Tecnologías informando las alternativas adoptadas. Como evidencia de la ejecución del control se contará con el reporte de rendimiento de la infraestructura de seguridad o el comunicado formal.</v>
      </c>
      <c r="H36" s="191" t="s">
        <v>2229</v>
      </c>
      <c r="I36" s="201" t="str">
        <f>'TRATAMIENTO DE RIESGO RESIDUAL'!E29</f>
        <v xml:space="preserve">Líder o Coordinador de Infraestructura de TI  </v>
      </c>
      <c r="J36" s="202" t="s">
        <v>1695</v>
      </c>
      <c r="K36" s="87">
        <f>'TRATAMIENTO DE RIESGO'!P35</f>
        <v>100</v>
      </c>
      <c r="L36" s="87" t="str">
        <f>'VALORACIÓN CON CONTROLES'!H29</f>
        <v>BAJO</v>
      </c>
      <c r="M36" s="203" t="str">
        <f>'TRATAMIENTO DE RIESGO'!O35</f>
        <v>N/A</v>
      </c>
    </row>
    <row r="37" spans="1:13" ht="114.75" x14ac:dyDescent="0.25">
      <c r="A37" s="87">
        <f>'RIESGO INHERENTE'!A29</f>
        <v>25</v>
      </c>
      <c r="B37" s="87" t="str">
        <f>'RIESGO INHERENTE'!E29</f>
        <v xml:space="preserve">Pérdida de la Integridad </v>
      </c>
      <c r="C37" s="87" t="str">
        <f>'RIESGO INHERENTE'!B29</f>
        <v>Gestión y Análisis de la Información.</v>
      </c>
      <c r="D37" s="87" t="str">
        <f>'RIESGO INHERENTE'!M29</f>
        <v>ALTO</v>
      </c>
      <c r="E37" s="87" t="str">
        <f>'TRATAMIENTO DE RIESGO'!E36</f>
        <v>Uso incorrecto de software y hardware.</v>
      </c>
      <c r="F37" s="87" t="str">
        <f>'TRATAMIENTO DE RIESGO'!D36</f>
        <v>Reducir el riesgo</v>
      </c>
      <c r="G37" s="87" t="str">
        <f>'TRATAMIENTO DE RIESGO'!G36</f>
        <v>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v>
      </c>
      <c r="H37" s="191" t="s">
        <v>1717</v>
      </c>
      <c r="I37" s="201" t="str">
        <f>'TRATAMIENTO DE RIESGO RESIDUAL'!E30</f>
        <v xml:space="preserve">El Profesional Universitario, Especializado y/o Contratista de la Oficina de Análisis de Información y Estudios Estratégicos </v>
      </c>
      <c r="J37" s="202" t="s">
        <v>1705</v>
      </c>
      <c r="K37" s="87">
        <f>'TRATAMIENTO DE RIESGO'!P36</f>
        <v>100</v>
      </c>
      <c r="L37" s="87" t="str">
        <f>'VALORACIÓN CON CONTROLES'!H30</f>
        <v>BAJO</v>
      </c>
      <c r="M37" s="203" t="str">
        <f>'TRATAMIENTO DE RIESGO'!O36</f>
        <v>N/A</v>
      </c>
    </row>
    <row r="38" spans="1:13" ht="76.5" x14ac:dyDescent="0.25">
      <c r="A38" s="87">
        <v>26</v>
      </c>
      <c r="B38" s="87" t="str">
        <f>'RIESGO INHERENTE'!E30</f>
        <v xml:space="preserve">Pérdida de la Integridad </v>
      </c>
      <c r="C38" s="87" t="str">
        <f>'RIESGO INHERENTE'!B30</f>
        <v>Evaluación al Sistema de Control Interno.</v>
      </c>
      <c r="D38" s="87" t="str">
        <f>'RIESGO INHERENTE'!M30</f>
        <v>MODERADO</v>
      </c>
      <c r="E38" s="87" t="str">
        <f>'TRATAMIENTO DE RIESGO'!E37</f>
        <v>Ausencia de mecanismos de monitoreo.</v>
      </c>
      <c r="F38" s="87" t="str">
        <f>'TRATAMIENTO DE RIESGO'!D37</f>
        <v>Reducir el riesgo</v>
      </c>
      <c r="G38" s="87" t="str">
        <f>'TRATAMIENTO DE RIESGO'!G37</f>
        <v>El profesional de la oficina de control interno designado, realiza cada vez que se requiera la autorización de acceso a los usuarios a la información, otorgando los permisos de lectura y/o edición de acuerdo al requerimiento, como soporte se contara con el correo electrónico, en caso de no contar con solicitud o requerimiento previo se debe solicitar la autorización a la jefatura de control interno, una vez sea autorizada, se debe dejar correo electrónico para efectos de trazabilidad.</v>
      </c>
      <c r="H38" s="191" t="s">
        <v>1696</v>
      </c>
      <c r="I38" s="201" t="str">
        <f>'TRATAMIENTO DE RIESGO RESIDUAL'!E31</f>
        <v>El profesional de la oficina de control interno designado</v>
      </c>
      <c r="J38" s="202" t="s">
        <v>1693</v>
      </c>
      <c r="K38" s="87">
        <f>'TRATAMIENTO DE RIESGO'!P37</f>
        <v>100</v>
      </c>
      <c r="L38" s="87" t="str">
        <f>'VALORACIÓN CON CONTROLES'!H31</f>
        <v>BAJO</v>
      </c>
      <c r="M38" s="203" t="str">
        <f>'TRATAMIENTO DE RIESGO'!O37</f>
        <v>N/A</v>
      </c>
    </row>
    <row r="39" spans="1:13" ht="104.25" customHeight="1" x14ac:dyDescent="0.25">
      <c r="A39" s="87">
        <f>'RIESGO INHERENTE'!A30</f>
        <v>26</v>
      </c>
      <c r="B39" s="87" t="str">
        <f>'RIESGO INHERENTE'!E30</f>
        <v xml:space="preserve">Pérdida de la Integridad </v>
      </c>
      <c r="C39" s="87" t="str">
        <f>'RIESGO INHERENTE'!B30</f>
        <v>Evaluación al Sistema de Control Interno.</v>
      </c>
      <c r="D39" s="87" t="str">
        <f>'RIESGO INHERENTE'!M30</f>
        <v>MODERADO</v>
      </c>
      <c r="E39" s="87" t="str">
        <f>'TRATAMIENTO DE RIESGO'!E38</f>
        <v>Ausencia de mecanismos de monitoreo.</v>
      </c>
      <c r="F39" s="87" t="str">
        <f>'TRATAMIENTO DE RIESGO'!D38</f>
        <v>Reducir el riesgo</v>
      </c>
      <c r="G39" s="87" t="str">
        <f>'TRATAMIENTO DE RIESGO'!G38</f>
        <v>La Jefatura de la Oficina de Control Interno al inicio de cada vigencia solicitara a cada uno de los procesos y/o dependencias por escrito (Correo o Memorando), información de los enlaces responsables del diligenciamiento y reporte del avance del plan de mejoramiento institucional, en caso de no recibir respuesta del proceso y/o dependencias no se le autoriza acceso a la información. como evidencia se presenta el comunicado oficial enviado y las respuestas de los procesos y/o dependencias.</v>
      </c>
      <c r="H39" s="191" t="s">
        <v>1704</v>
      </c>
      <c r="I39" s="201" t="str">
        <f>'TRATAMIENTO DE RIESGO RESIDUAL'!E31</f>
        <v>El profesional de la oficina de control interno designado</v>
      </c>
      <c r="J39" s="202" t="s">
        <v>1703</v>
      </c>
      <c r="K39" s="87">
        <f>'TRATAMIENTO DE RIESGO'!P38</f>
        <v>100</v>
      </c>
      <c r="L39" s="87" t="str">
        <f>'VALORACIÓN CON CONTROLES'!H31</f>
        <v>BAJO</v>
      </c>
      <c r="M39" s="203" t="str">
        <f>'TRATAMIENTO DE RIESGO'!O38</f>
        <v>N/A</v>
      </c>
    </row>
    <row r="40" spans="1:13" ht="101.25" customHeight="1" x14ac:dyDescent="0.25">
      <c r="A40" s="87">
        <f>'RIESGO INHERENTE'!A31</f>
        <v>27</v>
      </c>
      <c r="B40" s="87" t="str">
        <f>'RIESGO INHERENTE'!E31</f>
        <v xml:space="preserve">Pérdida de la Integridad </v>
      </c>
      <c r="C40" s="87" t="str">
        <f>'RIESGO INHERENTE'!B31</f>
        <v>Evaluación al Sistema de Control Interno.</v>
      </c>
      <c r="D40" s="87" t="str">
        <f>'RIESGO INHERENTE'!M31</f>
        <v>MODERADO</v>
      </c>
      <c r="E40" s="87" t="str">
        <f>'TRATAMIENTO DE RIESGO'!E39</f>
        <v>Almacenamiento sin protección.
Defectos bien conocidos en el software
Asignación errada de los derechos de acceso.</v>
      </c>
      <c r="F40" s="87" t="str">
        <f>'TRATAMIENTO DE RIESGO'!D39</f>
        <v>Reducir el riesgo</v>
      </c>
      <c r="G40" s="87" t="str">
        <f>'TRATAMIENTO DE RIESGO'!G39</f>
        <v>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v>
      </c>
      <c r="H40" s="191" t="s">
        <v>1718</v>
      </c>
      <c r="I40" s="201" t="str">
        <f>'TRATAMIENTO DE RIESGO RESIDUAL'!E32</f>
        <v>El profesional de la oficina de control interno designado</v>
      </c>
      <c r="J40" s="202" t="s">
        <v>1695</v>
      </c>
      <c r="K40" s="87">
        <f>'TRATAMIENTO DE RIESGO'!P39</f>
        <v>100</v>
      </c>
      <c r="L40" s="87" t="str">
        <f>'VALORACIÓN CON CONTROLES'!H32</f>
        <v>BAJO</v>
      </c>
      <c r="M40" s="203" t="str">
        <f>'TRATAMIENTO DE RIESGO'!O39</f>
        <v>N/A</v>
      </c>
    </row>
  </sheetData>
  <mergeCells count="4">
    <mergeCell ref="A4:M5"/>
    <mergeCell ref="D1:L1"/>
    <mergeCell ref="A1:C1"/>
    <mergeCell ref="A3:M3"/>
  </mergeCells>
  <phoneticPr fontId="26" type="noConversion"/>
  <conditionalFormatting sqref="A2:B2 N2:XFD3 B21:B40">
    <cfRule type="containsText" dxfId="40" priority="29" operator="containsText" text="ZONA RIESGO BAJA">
      <formula>NOT(ISERROR(SEARCH("ZONA RIESGO BAJA",A2)))</formula>
    </cfRule>
    <cfRule type="containsText" dxfId="39" priority="30" operator="containsText" text="ZONA RIESGO MODERADO">
      <formula>NOT(ISERROR(SEARCH("ZONA RIESGO MODERADO",A2)))</formula>
    </cfRule>
    <cfRule type="containsText" dxfId="38" priority="31" operator="containsText" text="ZONA RIESGO ALTO">
      <formula>NOT(ISERROR(SEARCH("ZONA RIESGO ALTO",A2)))</formula>
    </cfRule>
    <cfRule type="containsText" dxfId="37" priority="32" operator="containsText" text="ZONA RIESGO EXTREMO">
      <formula>NOT(ISERROR(SEARCH("ZONA RIESGO EXTREMO",A2)))</formula>
    </cfRule>
  </conditionalFormatting>
  <conditionalFormatting sqref="D7:D40">
    <cfRule type="containsText" dxfId="36" priority="9" operator="containsText" text="BAJA">
      <formula>NOT(ISERROR(SEARCH("BAJA",D7)))</formula>
    </cfRule>
    <cfRule type="containsText" dxfId="35" priority="10" operator="containsText" text="MODERADO">
      <formula>NOT(ISERROR(SEARCH("MODERADO",D7)))</formula>
    </cfRule>
    <cfRule type="containsText" dxfId="34" priority="11" operator="containsText" text="ALTO">
      <formula>NOT(ISERROR(SEARCH("ALTO",D7)))</formula>
    </cfRule>
    <cfRule type="containsText" dxfId="33" priority="12" operator="containsText" text="EXTREMO">
      <formula>NOT(ISERROR(SEARCH("EXTREMO",D7)))</formula>
    </cfRule>
  </conditionalFormatting>
  <conditionalFormatting sqref="L7:L40">
    <cfRule type="containsText" dxfId="32" priority="5" operator="containsText" text="EXTREMO">
      <formula>NOT(ISERROR(SEARCH("EXTREMO",L7)))</formula>
    </cfRule>
    <cfRule type="containsText" dxfId="31" priority="6" operator="containsText" text="ALTO">
      <formula>NOT(ISERROR(SEARCH("ALTO",L7)))</formula>
    </cfRule>
    <cfRule type="containsText" dxfId="30" priority="7" operator="containsText" text="BAJO">
      <formula>NOT(ISERROR(SEARCH("BAJO",L7)))</formula>
    </cfRule>
    <cfRule type="containsText" dxfId="29" priority="8" operator="containsText" text="MODERADO">
      <formula>NOT(ISERROR(SEARCH("MODERADO",L7)))</formula>
    </cfRule>
  </conditionalFormatting>
  <conditionalFormatting sqref="M1:M2">
    <cfRule type="containsText" dxfId="28" priority="21" operator="containsText" text="ZONA RIESGO BAJA">
      <formula>NOT(ISERROR(SEARCH("ZONA RIESGO BAJA",M1)))</formula>
    </cfRule>
    <cfRule type="containsText" dxfId="27" priority="22" operator="containsText" text="ZONA RIESGO MODERADO">
      <formula>NOT(ISERROR(SEARCH("ZONA RIESGO MODERADO",M1)))</formula>
    </cfRule>
    <cfRule type="containsText" dxfId="26" priority="23" operator="containsText" text="ZONA RIESGO ALTO">
      <formula>NOT(ISERROR(SEARCH("ZONA RIESGO ALTO",M1)))</formula>
    </cfRule>
    <cfRule type="containsText" dxfId="25" priority="24" operator="containsText" text="ZONA RIESGO EXTREMO">
      <formula>NOT(ISERROR(SEARCH("ZONA RIESGO EXTREMO",M1)))</formula>
    </cfRule>
  </conditionalFormatting>
  <pageMargins left="0.70866141732283472" right="0.70866141732283472" top="0.74803149606299213" bottom="0.74803149606299213" header="0.31496062992125984" footer="0.31496062992125984"/>
  <pageSetup paperSize="9" scale="29"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0" tint="-0.499984740745262"/>
    <pageSetUpPr fitToPage="1"/>
  </sheetPr>
  <dimension ref="A1:BE118"/>
  <sheetViews>
    <sheetView showGridLines="0" view="pageBreakPreview" topLeftCell="A17" zoomScale="60" zoomScaleNormal="80" workbookViewId="0">
      <selection activeCell="C28" sqref="C28"/>
    </sheetView>
  </sheetViews>
  <sheetFormatPr baseColWidth="10" defaultColWidth="11.42578125" defaultRowHeight="12.75" x14ac:dyDescent="0.25"/>
  <cols>
    <col min="1" max="1" width="19.5703125" style="81" customWidth="1"/>
    <col min="2" max="2" width="30.42578125" style="81" customWidth="1"/>
    <col min="3" max="3" width="42.42578125" style="81" customWidth="1"/>
    <col min="4" max="4" width="34.42578125" style="81" customWidth="1"/>
    <col min="5" max="5" width="32.85546875" style="81" customWidth="1"/>
    <col min="6" max="6" width="49.85546875" style="81" customWidth="1"/>
    <col min="7" max="7" width="63.42578125" style="81" customWidth="1"/>
    <col min="8" max="8" width="52.85546875" style="81" customWidth="1"/>
    <col min="9" max="12" width="16.28515625" style="81" customWidth="1"/>
    <col min="13" max="13" width="42.42578125" style="81" bestFit="1" customWidth="1"/>
    <col min="14" max="14" width="23.85546875" style="81" bestFit="1" customWidth="1"/>
    <col min="15" max="15" width="23.85546875" style="81" customWidth="1"/>
    <col min="16" max="16" width="24.28515625" style="81" bestFit="1" customWidth="1"/>
    <col min="17" max="17" width="30.85546875" style="81" customWidth="1"/>
    <col min="18" max="18" width="24.7109375" style="81" bestFit="1" customWidth="1"/>
    <col min="19" max="19" width="22.42578125" style="81" bestFit="1" customWidth="1"/>
    <col min="20" max="20" width="22.42578125" style="81" customWidth="1"/>
    <col min="21" max="21" width="26.140625" style="81" bestFit="1" customWidth="1"/>
    <col min="22" max="23" width="26.140625" style="81" customWidth="1"/>
    <col min="24" max="25" width="14.140625" style="81" bestFit="1" customWidth="1"/>
    <col min="26" max="27" width="11.42578125" style="81"/>
    <col min="28" max="28" width="29.42578125" style="81" bestFit="1" customWidth="1"/>
    <col min="29" max="29" width="35.85546875" style="81" bestFit="1" customWidth="1"/>
    <col min="30" max="30" width="24.28515625" style="81" bestFit="1" customWidth="1"/>
    <col min="31" max="31" width="19.140625" style="81" bestFit="1" customWidth="1"/>
    <col min="32" max="32" width="23.42578125" style="81" bestFit="1" customWidth="1"/>
    <col min="33" max="33" width="13.42578125" style="81" bestFit="1" customWidth="1"/>
    <col min="34" max="34" width="27.28515625" style="81" bestFit="1" customWidth="1"/>
    <col min="35" max="35" width="13.42578125" style="81" bestFit="1" customWidth="1"/>
    <col min="36" max="36" width="27.28515625" style="81" bestFit="1" customWidth="1"/>
    <col min="37" max="37" width="17.140625" style="81" customWidth="1"/>
    <col min="38" max="38" width="25.140625" style="81" bestFit="1" customWidth="1"/>
    <col min="39" max="46" width="11.42578125" style="81"/>
    <col min="47" max="47" width="14" style="81" bestFit="1" customWidth="1"/>
    <col min="48" max="48" width="89.28515625" style="81" customWidth="1"/>
    <col min="49" max="16384" width="11.42578125" style="81"/>
  </cols>
  <sheetData>
    <row r="1" spans="1:57" s="76" customFormat="1" ht="115.5" customHeight="1" thickBot="1" x14ac:dyDescent="0.3">
      <c r="A1" s="287"/>
      <c r="B1" s="288"/>
      <c r="C1" s="289" t="s">
        <v>0</v>
      </c>
      <c r="D1" s="289"/>
      <c r="E1" s="289"/>
      <c r="F1" s="289"/>
      <c r="G1" s="289"/>
      <c r="H1" s="289"/>
      <c r="I1" s="289"/>
      <c r="J1" s="289"/>
      <c r="K1" s="289"/>
      <c r="L1" s="289"/>
      <c r="M1" s="206" t="s">
        <v>1</v>
      </c>
    </row>
    <row r="2" spans="1:57" s="76" customFormat="1" ht="15.75" customHeight="1" thickBot="1" x14ac:dyDescent="0.25">
      <c r="A2" s="145"/>
      <c r="B2" s="146"/>
      <c r="C2" s="141"/>
      <c r="D2" s="141"/>
      <c r="E2" s="141"/>
      <c r="F2" s="141"/>
      <c r="G2" s="141"/>
      <c r="H2" s="141"/>
      <c r="I2" s="141"/>
      <c r="J2" s="141"/>
      <c r="K2" s="141"/>
      <c r="L2" s="141"/>
      <c r="M2" s="144"/>
    </row>
    <row r="3" spans="1:57" ht="23.25" customHeight="1" thickBot="1" x14ac:dyDescent="0.3">
      <c r="A3" s="284" t="s">
        <v>1719</v>
      </c>
      <c r="B3" s="285"/>
      <c r="C3" s="285"/>
      <c r="D3" s="285"/>
      <c r="E3" s="285"/>
      <c r="F3" s="285"/>
      <c r="G3" s="285"/>
      <c r="H3" s="285"/>
      <c r="I3" s="285"/>
      <c r="J3" s="285"/>
      <c r="K3" s="285"/>
      <c r="L3" s="285"/>
      <c r="M3" s="286"/>
      <c r="N3" s="80"/>
      <c r="O3" s="80"/>
      <c r="P3" s="80"/>
      <c r="Q3" s="80"/>
      <c r="R3" s="80"/>
      <c r="S3" s="80"/>
      <c r="T3" s="80"/>
      <c r="U3" s="80"/>
      <c r="V3" s="80"/>
      <c r="W3" s="80"/>
      <c r="X3" s="80"/>
      <c r="Y3" s="80"/>
      <c r="Z3" s="80"/>
      <c r="AA3" s="80"/>
      <c r="AB3" s="80"/>
      <c r="AC3" s="80"/>
      <c r="AD3" s="80"/>
      <c r="AE3" s="80"/>
      <c r="AF3" s="80"/>
      <c r="AG3" s="80"/>
      <c r="AH3" s="80"/>
      <c r="AI3" s="80"/>
      <c r="AJ3" s="80"/>
      <c r="AW3" s="80"/>
      <c r="AX3" s="80"/>
      <c r="AY3" s="80"/>
      <c r="AZ3" s="80"/>
    </row>
    <row r="4" spans="1:57" ht="27" customHeight="1" thickBot="1" x14ac:dyDescent="0.3">
      <c r="A4" s="147" t="s">
        <v>1720</v>
      </c>
      <c r="B4" s="147" t="s">
        <v>1721</v>
      </c>
      <c r="C4" s="147" t="s">
        <v>1722</v>
      </c>
      <c r="D4" s="147" t="s">
        <v>1723</v>
      </c>
      <c r="E4" s="147" t="s">
        <v>1724</v>
      </c>
      <c r="F4" s="147" t="s">
        <v>1725</v>
      </c>
      <c r="G4" s="148" t="s">
        <v>1726</v>
      </c>
      <c r="H4" s="148" t="s">
        <v>1727</v>
      </c>
      <c r="I4" s="148" t="s">
        <v>1728</v>
      </c>
      <c r="J4" s="148" t="s">
        <v>1729</v>
      </c>
      <c r="K4" s="148" t="s">
        <v>1730</v>
      </c>
      <c r="L4" s="148" t="s">
        <v>1731</v>
      </c>
      <c r="M4" s="148" t="s">
        <v>1732</v>
      </c>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BB4" s="80"/>
      <c r="BC4" s="80"/>
      <c r="BD4" s="80"/>
      <c r="BE4" s="80"/>
    </row>
    <row r="5" spans="1:57" ht="117" customHeight="1" x14ac:dyDescent="0.25">
      <c r="A5" s="96">
        <v>1</v>
      </c>
      <c r="B5" s="88" t="s">
        <v>1733</v>
      </c>
      <c r="C5" s="176" t="s">
        <v>1734</v>
      </c>
      <c r="D5" s="99" t="s">
        <v>66</v>
      </c>
      <c r="E5" s="180" t="s">
        <v>1735</v>
      </c>
      <c r="F5" s="124" t="s">
        <v>1736</v>
      </c>
      <c r="G5" s="124" t="s">
        <v>1737</v>
      </c>
      <c r="H5" s="125" t="s">
        <v>1738</v>
      </c>
      <c r="I5" s="126" t="s">
        <v>1739</v>
      </c>
      <c r="J5" s="93"/>
      <c r="K5" s="93" t="s">
        <v>76</v>
      </c>
      <c r="L5" s="93" t="s">
        <v>1740</v>
      </c>
      <c r="M5" s="136" t="str">
        <f>IF(OR(AND(K5="Muy Baja",L5="Leve"),AND(K5="Baja",L5="Leve"),AND(K5="Muy Baja",L5="Menor")),"BAJA",IF(OR(AND(K5="Alta",L5="Leve"),AND(K5="Alta",L5="Menor"),AND(K5="Baja",L5="Menor"),AND(K5="Media",L5="Leve"),AND(K5="Media",L5="Menor"),AND(K5="Media",L5="Moderado"),AND(K5="Baja",L5="Moderado"),AND(K5="Muy Baja",L5="Moderado")),"MODERADO",IF(OR(AND(K5="Muy Alta",L5="Moderado"),AND(K5="Muy Alta",L5="Mayor"),AND(K5="Muy Alta",L5="Leve"),AND(K5="Media",L5="Mayor"),AND(K5="Muy Alta",L5="Menor"),AND(K5="Alta",L5="Moderado"),AND(K5="Alta",L5="Mayor"),AND(K5="Baja",L5="Mayor"),AND(K5="Muy Baja",L5="Mayor")),"ALTO",IF(OR(AND(K5="Muy Alta",L5="Catastrófico"),AND(K5="Alta",L5="Catastrófico"),AND(K5="Media",L5="Catastrófico"),AND(K5="Baja",L5="Catastrófico"),AND(K5="Muy Baja",L5="Catastrófico")),"EXTREMO",0))))</f>
        <v>MODERADO</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BB5" s="80"/>
      <c r="BC5" s="80"/>
      <c r="BD5" s="80"/>
      <c r="BE5" s="80"/>
    </row>
    <row r="6" spans="1:57" ht="83.1" customHeight="1" x14ac:dyDescent="0.25">
      <c r="A6" s="96">
        <v>2</v>
      </c>
      <c r="B6" s="88" t="s">
        <v>1733</v>
      </c>
      <c r="C6" s="177" t="s">
        <v>1741</v>
      </c>
      <c r="D6" s="99" t="s">
        <v>66</v>
      </c>
      <c r="E6" s="180" t="s">
        <v>1742</v>
      </c>
      <c r="F6" s="124" t="s">
        <v>1743</v>
      </c>
      <c r="G6" s="124" t="s">
        <v>1744</v>
      </c>
      <c r="H6" s="125" t="s">
        <v>1738</v>
      </c>
      <c r="I6" s="126" t="s">
        <v>1739</v>
      </c>
      <c r="J6" s="93"/>
      <c r="K6" s="93" t="s">
        <v>76</v>
      </c>
      <c r="L6" s="93" t="s">
        <v>1740</v>
      </c>
      <c r="M6" s="136" t="str">
        <f t="shared" ref="M6:M26" si="0">IF(OR(AND(K6="Muy Baja",L6="Leve"),AND(K6="Baja",L6="Leve"),AND(K6="Muy Baja",L6="Menor")),"BAJA",IF(OR(AND(K6="Alta",L6="Leve"),AND(K6="Alta",L6="Menor"),AND(K6="Baja",L6="Menor"),AND(K6="Media",L6="Leve"),AND(K6="Media",L6="Menor"),AND(K6="Media",L6="Moderado"),AND(K6="Baja",L6="Moderado"),AND(K6="Muy Baja",L6="Moderado")),"MODERADO",IF(OR(AND(K6="Muy Alta",L6="Moderado"),AND(K6="Muy Alta",L6="Mayor"),AND(K6="Muy Alta",L6="Leve"),AND(K6="Media",L6="Mayor"),AND(K6="Muy Alta",L6="Menor"),AND(K6="Alta",L6="Moderado"),AND(K6="Alta",L6="Mayor"),AND(K6="Baja",L6="Mayor"),AND(K6="Muy Baja",L6="Mayor")),"ALTO",IF(OR(AND(K6="Muy Alta",L6="Catastrófico"),AND(K6="Alta",L6="Catastrófico"),AND(K6="Media",L6="Catastrófico"),AND(K6="Baja",L6="Catastrófico"),AND(K6="Muy Baja",L6="Catastrófico")),"EXTREMO",0))))</f>
        <v>MODERADO</v>
      </c>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BB6" s="80"/>
      <c r="BC6" s="80"/>
      <c r="BD6" s="80"/>
      <c r="BE6" s="80"/>
    </row>
    <row r="7" spans="1:57" ht="42" customHeight="1" x14ac:dyDescent="0.25">
      <c r="A7" s="96">
        <v>3</v>
      </c>
      <c r="B7" s="88" t="s">
        <v>1733</v>
      </c>
      <c r="C7" s="177" t="s">
        <v>216</v>
      </c>
      <c r="D7" s="99" t="s">
        <v>66</v>
      </c>
      <c r="E7" s="180" t="s">
        <v>1745</v>
      </c>
      <c r="F7" s="124" t="s">
        <v>1746</v>
      </c>
      <c r="G7" s="124" t="s">
        <v>1747</v>
      </c>
      <c r="H7" s="183" t="s">
        <v>1748</v>
      </c>
      <c r="I7" s="126" t="s">
        <v>1739</v>
      </c>
      <c r="J7" s="93"/>
      <c r="K7" s="93" t="s">
        <v>76</v>
      </c>
      <c r="L7" s="93" t="s">
        <v>1740</v>
      </c>
      <c r="M7" s="136" t="str">
        <f t="shared" si="0"/>
        <v>MODERADO</v>
      </c>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BB7" s="80"/>
      <c r="BC7" s="80"/>
      <c r="BD7" s="80"/>
      <c r="BE7" s="80"/>
    </row>
    <row r="8" spans="1:57" ht="93.6" customHeight="1" x14ac:dyDescent="0.25">
      <c r="A8" s="96">
        <v>4</v>
      </c>
      <c r="B8" s="88" t="s">
        <v>1749</v>
      </c>
      <c r="C8" s="177" t="s">
        <v>1750</v>
      </c>
      <c r="D8" s="99" t="s">
        <v>66</v>
      </c>
      <c r="E8" s="124" t="s">
        <v>1751</v>
      </c>
      <c r="F8" s="124" t="s">
        <v>1736</v>
      </c>
      <c r="G8" s="180" t="s">
        <v>1752</v>
      </c>
      <c r="H8" s="125" t="s">
        <v>1753</v>
      </c>
      <c r="I8" s="126" t="s">
        <v>1739</v>
      </c>
      <c r="J8" s="93"/>
      <c r="K8" s="93" t="s">
        <v>77</v>
      </c>
      <c r="L8" s="93" t="s">
        <v>1754</v>
      </c>
      <c r="M8" s="136" t="str">
        <f t="shared" si="0"/>
        <v>MODERADO</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BB8" s="80"/>
      <c r="BC8" s="80"/>
      <c r="BD8" s="80"/>
      <c r="BE8" s="80"/>
    </row>
    <row r="9" spans="1:57" ht="42" customHeight="1" x14ac:dyDescent="0.25">
      <c r="A9" s="96">
        <v>5</v>
      </c>
      <c r="B9" s="88" t="s">
        <v>1749</v>
      </c>
      <c r="C9" s="178" t="s">
        <v>561</v>
      </c>
      <c r="D9" s="99" t="s">
        <v>66</v>
      </c>
      <c r="E9" s="124" t="s">
        <v>1751</v>
      </c>
      <c r="F9" s="124" t="s">
        <v>1746</v>
      </c>
      <c r="G9" s="180" t="s">
        <v>1744</v>
      </c>
      <c r="H9" s="125" t="s">
        <v>1755</v>
      </c>
      <c r="I9" s="126" t="s">
        <v>1739</v>
      </c>
      <c r="J9" s="93"/>
      <c r="K9" s="93" t="s">
        <v>1756</v>
      </c>
      <c r="L9" s="93" t="s">
        <v>1740</v>
      </c>
      <c r="M9" s="136" t="str">
        <f t="shared" si="0"/>
        <v>MODERADO</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BB9" s="80"/>
      <c r="BC9" s="80"/>
      <c r="BD9" s="80"/>
      <c r="BE9" s="80"/>
    </row>
    <row r="10" spans="1:57" ht="42" customHeight="1" x14ac:dyDescent="0.25">
      <c r="A10" s="96">
        <v>6</v>
      </c>
      <c r="B10" s="88" t="s">
        <v>1757</v>
      </c>
      <c r="C10" s="99" t="s">
        <v>576</v>
      </c>
      <c r="D10" s="99" t="s">
        <v>66</v>
      </c>
      <c r="E10" s="124" t="s">
        <v>1758</v>
      </c>
      <c r="F10" s="124" t="s">
        <v>1759</v>
      </c>
      <c r="G10" s="180" t="s">
        <v>1760</v>
      </c>
      <c r="H10" s="125" t="s">
        <v>1738</v>
      </c>
      <c r="I10" s="126" t="s">
        <v>1739</v>
      </c>
      <c r="J10" s="93"/>
      <c r="K10" s="93" t="s">
        <v>76</v>
      </c>
      <c r="L10" s="93" t="s">
        <v>1740</v>
      </c>
      <c r="M10" s="136" t="str">
        <f t="shared" si="0"/>
        <v>MODERADO</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BB10" s="80"/>
      <c r="BC10" s="80"/>
      <c r="BD10" s="80"/>
      <c r="BE10" s="80"/>
    </row>
    <row r="11" spans="1:57" ht="42" customHeight="1" x14ac:dyDescent="0.25">
      <c r="A11" s="96">
        <v>7</v>
      </c>
      <c r="B11" s="88" t="s">
        <v>1757</v>
      </c>
      <c r="C11" s="99" t="s">
        <v>589</v>
      </c>
      <c r="D11" s="99" t="s">
        <v>66</v>
      </c>
      <c r="E11" s="124" t="s">
        <v>1735</v>
      </c>
      <c r="F11" s="124" t="s">
        <v>1743</v>
      </c>
      <c r="G11" s="180" t="s">
        <v>1744</v>
      </c>
      <c r="H11" s="125" t="s">
        <v>1761</v>
      </c>
      <c r="I11" s="126" t="s">
        <v>1739</v>
      </c>
      <c r="J11" s="93"/>
      <c r="K11" s="93" t="s">
        <v>76</v>
      </c>
      <c r="L11" s="93" t="s">
        <v>1740</v>
      </c>
      <c r="M11" s="136" t="str">
        <f t="shared" si="0"/>
        <v>MODERADO</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BB11" s="80"/>
      <c r="BC11" s="80"/>
      <c r="BD11" s="80"/>
      <c r="BE11" s="80"/>
    </row>
    <row r="12" spans="1:57" ht="125.45" customHeight="1" x14ac:dyDescent="0.25">
      <c r="A12" s="96">
        <v>8</v>
      </c>
      <c r="B12" s="88" t="s">
        <v>1762</v>
      </c>
      <c r="C12" s="122" t="s">
        <v>1763</v>
      </c>
      <c r="D12" s="99" t="s">
        <v>66</v>
      </c>
      <c r="E12" s="124" t="s">
        <v>1764</v>
      </c>
      <c r="F12" s="124" t="s">
        <v>1765</v>
      </c>
      <c r="G12" s="124" t="s">
        <v>1747</v>
      </c>
      <c r="H12" s="125" t="s">
        <v>1766</v>
      </c>
      <c r="I12" s="126" t="s">
        <v>1739</v>
      </c>
      <c r="J12" s="93"/>
      <c r="K12" s="93" t="s">
        <v>76</v>
      </c>
      <c r="L12" s="93" t="s">
        <v>1767</v>
      </c>
      <c r="M12" s="136" t="str">
        <f t="shared" si="0"/>
        <v>ALTO</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BB12" s="80"/>
      <c r="BC12" s="80"/>
      <c r="BD12" s="80"/>
      <c r="BE12" s="80"/>
    </row>
    <row r="13" spans="1:57" ht="42" customHeight="1" x14ac:dyDescent="0.25">
      <c r="A13" s="96">
        <v>9</v>
      </c>
      <c r="B13" s="88" t="s">
        <v>1768</v>
      </c>
      <c r="C13" s="178" t="s">
        <v>1769</v>
      </c>
      <c r="D13" s="99" t="s">
        <v>66</v>
      </c>
      <c r="E13" s="124" t="s">
        <v>1758</v>
      </c>
      <c r="F13" s="124" t="s">
        <v>1770</v>
      </c>
      <c r="G13" s="180" t="s">
        <v>1771</v>
      </c>
      <c r="H13" s="125" t="s">
        <v>1738</v>
      </c>
      <c r="I13" s="126" t="s">
        <v>1739</v>
      </c>
      <c r="J13" s="93"/>
      <c r="K13" s="93" t="s">
        <v>76</v>
      </c>
      <c r="L13" s="93" t="s">
        <v>1740</v>
      </c>
      <c r="M13" s="136" t="str">
        <f t="shared" si="0"/>
        <v>MODERADO</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BB13" s="80"/>
      <c r="BC13" s="80"/>
      <c r="BD13" s="80"/>
      <c r="BE13" s="80"/>
    </row>
    <row r="14" spans="1:57" ht="42" customHeight="1" x14ac:dyDescent="0.25">
      <c r="A14" s="96">
        <v>10</v>
      </c>
      <c r="B14" s="88" t="s">
        <v>1768</v>
      </c>
      <c r="C14" s="178" t="s">
        <v>1772</v>
      </c>
      <c r="D14" s="99" t="s">
        <v>66</v>
      </c>
      <c r="E14" s="124" t="s">
        <v>1735</v>
      </c>
      <c r="F14" s="182" t="s">
        <v>1773</v>
      </c>
      <c r="G14" s="180" t="s">
        <v>1771</v>
      </c>
      <c r="H14" s="125" t="s">
        <v>1738</v>
      </c>
      <c r="I14" s="126" t="s">
        <v>1739</v>
      </c>
      <c r="J14" s="93"/>
      <c r="K14" s="93" t="s">
        <v>76</v>
      </c>
      <c r="L14" s="93" t="s">
        <v>1740</v>
      </c>
      <c r="M14" s="136" t="str">
        <f t="shared" si="0"/>
        <v>MODERADO</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BB14" s="80"/>
      <c r="BC14" s="80"/>
      <c r="BD14" s="80"/>
      <c r="BE14" s="80"/>
    </row>
    <row r="15" spans="1:57" ht="101.1" customHeight="1" x14ac:dyDescent="0.25">
      <c r="A15" s="96">
        <v>11</v>
      </c>
      <c r="B15" s="88" t="s">
        <v>1774</v>
      </c>
      <c r="C15" s="99" t="s">
        <v>1775</v>
      </c>
      <c r="D15" s="99" t="s">
        <v>66</v>
      </c>
      <c r="E15" s="124" t="s">
        <v>1776</v>
      </c>
      <c r="F15" s="124" t="s">
        <v>1777</v>
      </c>
      <c r="G15" s="180" t="s">
        <v>1778</v>
      </c>
      <c r="H15" s="125" t="s">
        <v>1779</v>
      </c>
      <c r="I15" s="126" t="s">
        <v>1739</v>
      </c>
      <c r="J15" s="93"/>
      <c r="K15" s="93" t="s">
        <v>76</v>
      </c>
      <c r="L15" s="93" t="s">
        <v>1740</v>
      </c>
      <c r="M15" s="136" t="str">
        <f t="shared" si="0"/>
        <v>MODERADO</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BB15" s="80"/>
      <c r="BC15" s="80"/>
      <c r="BD15" s="80"/>
      <c r="BE15" s="80"/>
    </row>
    <row r="16" spans="1:57" ht="72.95" customHeight="1" x14ac:dyDescent="0.25">
      <c r="A16" s="96">
        <v>12</v>
      </c>
      <c r="B16" s="88" t="s">
        <v>1780</v>
      </c>
      <c r="C16" s="175" t="s">
        <v>1781</v>
      </c>
      <c r="D16" s="99" t="s">
        <v>66</v>
      </c>
      <c r="E16" s="124" t="s">
        <v>1782</v>
      </c>
      <c r="F16" s="124" t="s">
        <v>1777</v>
      </c>
      <c r="G16" s="180" t="s">
        <v>1778</v>
      </c>
      <c r="H16" s="125" t="s">
        <v>1779</v>
      </c>
      <c r="I16" s="126" t="s">
        <v>1739</v>
      </c>
      <c r="J16" s="93"/>
      <c r="K16" s="93" t="s">
        <v>76</v>
      </c>
      <c r="L16" s="93" t="s">
        <v>1740</v>
      </c>
      <c r="M16" s="136" t="str">
        <f t="shared" si="0"/>
        <v>MODERADO</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BB16" s="80"/>
      <c r="BC16" s="80"/>
      <c r="BD16" s="80"/>
      <c r="BE16" s="80"/>
    </row>
    <row r="17" spans="1:57" ht="72.95" customHeight="1" x14ac:dyDescent="0.25">
      <c r="A17" s="96">
        <v>13</v>
      </c>
      <c r="B17" s="88" t="s">
        <v>1783</v>
      </c>
      <c r="C17" s="99" t="s">
        <v>1784</v>
      </c>
      <c r="D17" s="99" t="s">
        <v>372</v>
      </c>
      <c r="E17" s="180" t="s">
        <v>1785</v>
      </c>
      <c r="F17" s="124" t="s">
        <v>1786</v>
      </c>
      <c r="G17" s="124" t="s">
        <v>1787</v>
      </c>
      <c r="H17" s="125" t="s">
        <v>1788</v>
      </c>
      <c r="I17" s="126" t="s">
        <v>1739</v>
      </c>
      <c r="J17" s="93"/>
      <c r="K17" s="93" t="s">
        <v>1756</v>
      </c>
      <c r="L17" s="93" t="s">
        <v>1740</v>
      </c>
      <c r="M17" s="136" t="str">
        <f t="shared" si="0"/>
        <v>MODERADO</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BB17" s="80"/>
      <c r="BC17" s="80"/>
      <c r="BD17" s="80"/>
      <c r="BE17" s="80"/>
    </row>
    <row r="18" spans="1:57" ht="42" customHeight="1" x14ac:dyDescent="0.25">
      <c r="A18" s="96">
        <v>14</v>
      </c>
      <c r="B18" s="88" t="s">
        <v>1783</v>
      </c>
      <c r="C18" s="177" t="s">
        <v>1043</v>
      </c>
      <c r="D18" s="99" t="s">
        <v>1789</v>
      </c>
      <c r="E18" s="180" t="s">
        <v>1764</v>
      </c>
      <c r="F18" s="180" t="s">
        <v>1790</v>
      </c>
      <c r="G18" s="180" t="s">
        <v>1791</v>
      </c>
      <c r="H18" s="125" t="s">
        <v>1788</v>
      </c>
      <c r="I18" s="126" t="s">
        <v>1739</v>
      </c>
      <c r="J18" s="93"/>
      <c r="K18" s="93" t="s">
        <v>76</v>
      </c>
      <c r="L18" s="93" t="s">
        <v>1740</v>
      </c>
      <c r="M18" s="136" t="str">
        <f t="shared" si="0"/>
        <v>MODERADO</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BB18" s="80"/>
      <c r="BC18" s="80"/>
      <c r="BD18" s="80"/>
      <c r="BE18" s="80"/>
    </row>
    <row r="19" spans="1:57" ht="42" customHeight="1" x14ac:dyDescent="0.25">
      <c r="A19" s="96">
        <v>15</v>
      </c>
      <c r="B19" s="88" t="s">
        <v>1783</v>
      </c>
      <c r="C19" s="177" t="s">
        <v>1050</v>
      </c>
      <c r="D19" s="99" t="s">
        <v>1789</v>
      </c>
      <c r="E19" s="180" t="s">
        <v>1785</v>
      </c>
      <c r="F19" s="180" t="s">
        <v>1792</v>
      </c>
      <c r="G19" s="124" t="s">
        <v>1793</v>
      </c>
      <c r="H19" s="125" t="s">
        <v>1753</v>
      </c>
      <c r="I19" s="126" t="s">
        <v>1739</v>
      </c>
      <c r="J19" s="93"/>
      <c r="K19" s="93" t="s">
        <v>76</v>
      </c>
      <c r="L19" s="93" t="s">
        <v>1740</v>
      </c>
      <c r="M19" s="136" t="str">
        <f t="shared" si="0"/>
        <v>MODERADO</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BB19" s="80"/>
      <c r="BC19" s="80"/>
      <c r="BD19" s="80"/>
      <c r="BE19" s="80"/>
    </row>
    <row r="20" spans="1:57" ht="42" customHeight="1" x14ac:dyDescent="0.25">
      <c r="A20" s="96">
        <v>16</v>
      </c>
      <c r="B20" s="88" t="s">
        <v>1783</v>
      </c>
      <c r="C20" s="177" t="s">
        <v>1054</v>
      </c>
      <c r="D20" s="99" t="s">
        <v>1789</v>
      </c>
      <c r="E20" s="180" t="s">
        <v>1785</v>
      </c>
      <c r="F20" s="180" t="s">
        <v>1792</v>
      </c>
      <c r="G20" s="124" t="s">
        <v>1794</v>
      </c>
      <c r="H20" s="125" t="s">
        <v>1738</v>
      </c>
      <c r="I20" s="126" t="s">
        <v>1739</v>
      </c>
      <c r="J20" s="93"/>
      <c r="K20" s="93" t="s">
        <v>1756</v>
      </c>
      <c r="L20" s="93" t="s">
        <v>1740</v>
      </c>
      <c r="M20" s="136" t="str">
        <f t="shared" si="0"/>
        <v>MODERADO</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BB20" s="80"/>
      <c r="BC20" s="80"/>
      <c r="BD20" s="80"/>
      <c r="BE20" s="80"/>
    </row>
    <row r="21" spans="1:57" ht="42" customHeight="1" x14ac:dyDescent="0.25">
      <c r="A21" s="216">
        <v>17</v>
      </c>
      <c r="B21" s="211" t="s">
        <v>1795</v>
      </c>
      <c r="C21" s="177" t="s">
        <v>1796</v>
      </c>
      <c r="D21" s="99" t="s">
        <v>66</v>
      </c>
      <c r="E21" s="124" t="s">
        <v>1735</v>
      </c>
      <c r="F21" s="124" t="s">
        <v>1746</v>
      </c>
      <c r="G21" s="124" t="s">
        <v>1760</v>
      </c>
      <c r="H21" s="125" t="s">
        <v>1797</v>
      </c>
      <c r="I21" s="126" t="s">
        <v>1739</v>
      </c>
      <c r="J21" s="93"/>
      <c r="K21" s="93" t="s">
        <v>1756</v>
      </c>
      <c r="L21" s="93" t="s">
        <v>1740</v>
      </c>
      <c r="M21" s="136" t="str">
        <f t="shared" si="0"/>
        <v>MODERADO</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BB21" s="80"/>
      <c r="BC21" s="80"/>
      <c r="BD21" s="80"/>
      <c r="BE21" s="80"/>
    </row>
    <row r="22" spans="1:57" ht="68.099999999999994" customHeight="1" x14ac:dyDescent="0.25">
      <c r="A22" s="96">
        <v>18</v>
      </c>
      <c r="B22" s="88" t="s">
        <v>1795</v>
      </c>
      <c r="C22" s="177" t="s">
        <v>1798</v>
      </c>
      <c r="D22" s="99" t="s">
        <v>66</v>
      </c>
      <c r="E22" s="180" t="s">
        <v>1799</v>
      </c>
      <c r="F22" s="124" t="s">
        <v>1800</v>
      </c>
      <c r="G22" s="124" t="s">
        <v>1801</v>
      </c>
      <c r="H22" s="125" t="s">
        <v>1802</v>
      </c>
      <c r="I22" s="126" t="s">
        <v>1739</v>
      </c>
      <c r="J22" s="93"/>
      <c r="K22" s="93" t="s">
        <v>76</v>
      </c>
      <c r="L22" s="93" t="s">
        <v>1740</v>
      </c>
      <c r="M22" s="136" t="str">
        <f t="shared" si="0"/>
        <v>MODERADO</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BB22" s="80"/>
      <c r="BC22" s="80"/>
      <c r="BD22" s="80"/>
      <c r="BE22" s="80"/>
    </row>
    <row r="23" spans="1:57" ht="42" customHeight="1" x14ac:dyDescent="0.25">
      <c r="A23" s="96">
        <v>19</v>
      </c>
      <c r="B23" s="88" t="s">
        <v>1795</v>
      </c>
      <c r="C23" s="177" t="s">
        <v>1197</v>
      </c>
      <c r="D23" s="99" t="s">
        <v>66</v>
      </c>
      <c r="E23" s="180" t="s">
        <v>1735</v>
      </c>
      <c r="F23" s="124" t="s">
        <v>1803</v>
      </c>
      <c r="G23" s="180" t="s">
        <v>1804</v>
      </c>
      <c r="H23" s="125" t="s">
        <v>1805</v>
      </c>
      <c r="I23" s="126" t="s">
        <v>1739</v>
      </c>
      <c r="J23" s="93"/>
      <c r="K23" s="93" t="s">
        <v>76</v>
      </c>
      <c r="L23" s="93" t="s">
        <v>1740</v>
      </c>
      <c r="M23" s="136" t="str">
        <f t="shared" si="0"/>
        <v>MODERADO</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BB23" s="80"/>
      <c r="BC23" s="80"/>
      <c r="BD23" s="80"/>
      <c r="BE23" s="80"/>
    </row>
    <row r="24" spans="1:57" ht="42" customHeight="1" x14ac:dyDescent="0.25">
      <c r="A24" s="96">
        <v>20</v>
      </c>
      <c r="B24" s="88" t="s">
        <v>1795</v>
      </c>
      <c r="C24" s="177" t="s">
        <v>1806</v>
      </c>
      <c r="D24" s="99" t="s">
        <v>66</v>
      </c>
      <c r="E24" s="217" t="s">
        <v>1807</v>
      </c>
      <c r="F24" s="124" t="s">
        <v>1808</v>
      </c>
      <c r="G24" s="180" t="s">
        <v>1804</v>
      </c>
      <c r="H24" s="125" t="s">
        <v>1805</v>
      </c>
      <c r="I24" s="126" t="s">
        <v>1739</v>
      </c>
      <c r="J24" s="93"/>
      <c r="K24" s="93" t="s">
        <v>76</v>
      </c>
      <c r="L24" s="93" t="s">
        <v>1740</v>
      </c>
      <c r="M24" s="136" t="str">
        <f t="shared" si="0"/>
        <v>MODERADO</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BB24" s="80"/>
      <c r="BC24" s="80"/>
      <c r="BD24" s="80"/>
      <c r="BE24" s="80"/>
    </row>
    <row r="25" spans="1:57" ht="57" customHeight="1" x14ac:dyDescent="0.25">
      <c r="A25" s="96">
        <v>21</v>
      </c>
      <c r="B25" s="88" t="s">
        <v>1795</v>
      </c>
      <c r="C25" s="177" t="s">
        <v>1809</v>
      </c>
      <c r="D25" s="99" t="s">
        <v>66</v>
      </c>
      <c r="E25" s="180" t="s">
        <v>1735</v>
      </c>
      <c r="F25" s="124" t="s">
        <v>1803</v>
      </c>
      <c r="G25" s="180" t="s">
        <v>1810</v>
      </c>
      <c r="H25" s="125" t="s">
        <v>1805</v>
      </c>
      <c r="I25" s="126" t="s">
        <v>1739</v>
      </c>
      <c r="J25" s="93"/>
      <c r="K25" s="93" t="s">
        <v>76</v>
      </c>
      <c r="L25" s="93" t="s">
        <v>1740</v>
      </c>
      <c r="M25" s="136" t="str">
        <f t="shared" si="0"/>
        <v>MODERADO</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BB25" s="80"/>
      <c r="BC25" s="80"/>
      <c r="BD25" s="80"/>
      <c r="BE25" s="80"/>
    </row>
    <row r="26" spans="1:57" ht="42" customHeight="1" thickBot="1" x14ac:dyDescent="0.3">
      <c r="A26" s="96">
        <v>22</v>
      </c>
      <c r="B26" s="88" t="s">
        <v>1795</v>
      </c>
      <c r="C26" s="179" t="s">
        <v>1811</v>
      </c>
      <c r="D26" s="99" t="s">
        <v>66</v>
      </c>
      <c r="E26" s="180" t="s">
        <v>1799</v>
      </c>
      <c r="F26" s="124" t="s">
        <v>1812</v>
      </c>
      <c r="G26" s="124" t="s">
        <v>1813</v>
      </c>
      <c r="H26" s="125" t="s">
        <v>1805</v>
      </c>
      <c r="I26" s="126" t="s">
        <v>1739</v>
      </c>
      <c r="J26" s="93"/>
      <c r="K26" s="93" t="s">
        <v>76</v>
      </c>
      <c r="L26" s="93" t="s">
        <v>1740</v>
      </c>
      <c r="M26" s="136" t="str">
        <f t="shared" si="0"/>
        <v>MODERADO</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BB26" s="80"/>
      <c r="BC26" s="80"/>
      <c r="BD26" s="80"/>
      <c r="BE26" s="80"/>
    </row>
    <row r="27" spans="1:57" ht="60.6" customHeight="1" x14ac:dyDescent="0.25">
      <c r="A27" s="96">
        <v>23</v>
      </c>
      <c r="B27" s="88" t="s">
        <v>1814</v>
      </c>
      <c r="C27" s="177" t="s">
        <v>2239</v>
      </c>
      <c r="D27" s="99" t="s">
        <v>372</v>
      </c>
      <c r="E27" s="181" t="s">
        <v>1815</v>
      </c>
      <c r="F27" s="124" t="s">
        <v>1816</v>
      </c>
      <c r="G27" s="124" t="s">
        <v>1817</v>
      </c>
      <c r="H27" s="125" t="s">
        <v>1818</v>
      </c>
      <c r="I27" s="126" t="s">
        <v>1739</v>
      </c>
      <c r="J27" s="93"/>
      <c r="K27" s="93" t="s">
        <v>77</v>
      </c>
      <c r="L27" s="93" t="s">
        <v>1767</v>
      </c>
      <c r="M27" s="136" t="str">
        <f t="shared" ref="M27:M31" si="1">IF(OR(AND(K27="Muy Baja",L27="Leve"),AND(K27="Baja",L27="Leve"),AND(K27="Muy Baja",L27="Menor")),"BAJA",IF(OR(AND(K27="Alta",L27="Leve"),AND(K27="Alta",L27="Menor"),AND(K27="Baja",L27="Menor"),AND(K27="Media",L27="Leve"),AND(K27="Media",L27="Menor"),AND(K27="Media",L27="Moderado"),AND(K27="Baja",L27="Moderado"),AND(K27="Muy Baja",L27="Moderado")),"MODERADO",IF(OR(AND(K27="Muy Alta",L27="Moderado"),AND(K27="Muy Alta",L27="Mayor"),AND(K27="Muy Alta",L27="Leve"),AND(K27="Media",L27="Mayor"),AND(K27="Muy Alta",L27="Menor"),AND(K27="Alta",L27="Moderado"),AND(K27="Alta",L27="Mayor"),AND(K27="Baja",L27="Mayor"),AND(K27="Muy Baja",L27="Mayor")),"ALTO",IF(OR(AND(K27="Muy Alta",L27="Catastrófico"),AND(K27="Alta",L27="Catastrófico"),AND(K27="Media",L27="Catastrófico"),AND(K27="Baja",L27="Catastrófico"),AND(K27="Muy Baja",L27="Catastrófico")),"EXTREMO",0))))</f>
        <v>ALTO</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BB27" s="80"/>
      <c r="BC27" s="80"/>
      <c r="BD27" s="80"/>
      <c r="BE27" s="80"/>
    </row>
    <row r="28" spans="1:57" ht="70.5" customHeight="1" x14ac:dyDescent="0.25">
      <c r="A28" s="96">
        <v>24</v>
      </c>
      <c r="B28" s="88" t="s">
        <v>1814</v>
      </c>
      <c r="C28" s="177" t="s">
        <v>2240</v>
      </c>
      <c r="D28" s="99" t="s">
        <v>1789</v>
      </c>
      <c r="E28" s="180" t="s">
        <v>1815</v>
      </c>
      <c r="F28" s="124" t="s">
        <v>1819</v>
      </c>
      <c r="G28" s="124" t="s">
        <v>2226</v>
      </c>
      <c r="H28" s="125" t="s">
        <v>2227</v>
      </c>
      <c r="I28" s="126" t="s">
        <v>1739</v>
      </c>
      <c r="J28" s="93"/>
      <c r="K28" s="93" t="s">
        <v>76</v>
      </c>
      <c r="L28" s="93" t="s">
        <v>1767</v>
      </c>
      <c r="M28" s="136" t="str">
        <f t="shared" si="1"/>
        <v>ALTO</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BB28" s="80"/>
      <c r="BC28" s="80"/>
      <c r="BD28" s="80"/>
      <c r="BE28" s="80"/>
    </row>
    <row r="29" spans="1:57" ht="42" customHeight="1" x14ac:dyDescent="0.25">
      <c r="A29" s="96">
        <v>25</v>
      </c>
      <c r="B29" s="88" t="s">
        <v>1820</v>
      </c>
      <c r="C29" s="99" t="s">
        <v>1821</v>
      </c>
      <c r="D29" s="99" t="s">
        <v>66</v>
      </c>
      <c r="E29" s="124" t="s">
        <v>1758</v>
      </c>
      <c r="F29" s="180" t="s">
        <v>1736</v>
      </c>
      <c r="G29" s="180" t="s">
        <v>1794</v>
      </c>
      <c r="H29" s="183" t="s">
        <v>1738</v>
      </c>
      <c r="I29" s="126" t="s">
        <v>1739</v>
      </c>
      <c r="J29" s="93"/>
      <c r="K29" s="93" t="s">
        <v>76</v>
      </c>
      <c r="L29" s="93" t="s">
        <v>1767</v>
      </c>
      <c r="M29" s="136" t="str">
        <f t="shared" si="1"/>
        <v>ALTO</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BB29" s="80"/>
      <c r="BC29" s="80"/>
      <c r="BD29" s="80"/>
      <c r="BE29" s="80"/>
    </row>
    <row r="30" spans="1:57" ht="42" customHeight="1" x14ac:dyDescent="0.25">
      <c r="A30" s="96">
        <v>26</v>
      </c>
      <c r="B30" s="88" t="s">
        <v>1822</v>
      </c>
      <c r="C30" s="176" t="s">
        <v>1823</v>
      </c>
      <c r="D30" s="99" t="s">
        <v>66</v>
      </c>
      <c r="E30" s="124" t="s">
        <v>1758</v>
      </c>
      <c r="F30" s="124" t="s">
        <v>1736</v>
      </c>
      <c r="G30" s="124" t="s">
        <v>1747</v>
      </c>
      <c r="H30" s="125" t="s">
        <v>1738</v>
      </c>
      <c r="I30" s="126" t="s">
        <v>1739</v>
      </c>
      <c r="J30" s="93"/>
      <c r="K30" s="93" t="s">
        <v>76</v>
      </c>
      <c r="L30" s="93" t="s">
        <v>1740</v>
      </c>
      <c r="M30" s="136" t="str">
        <f t="shared" si="1"/>
        <v>MODERADO</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BB30" s="80"/>
      <c r="BC30" s="80"/>
      <c r="BD30" s="80"/>
      <c r="BE30" s="80"/>
    </row>
    <row r="31" spans="1:57" ht="42" customHeight="1" x14ac:dyDescent="0.25">
      <c r="A31" s="96">
        <v>27</v>
      </c>
      <c r="B31" s="88" t="s">
        <v>1822</v>
      </c>
      <c r="C31" s="177" t="s">
        <v>1469</v>
      </c>
      <c r="D31" s="99" t="s">
        <v>66</v>
      </c>
      <c r="E31" s="124" t="s">
        <v>1758</v>
      </c>
      <c r="F31" s="124" t="s">
        <v>1824</v>
      </c>
      <c r="G31" s="124" t="s">
        <v>1825</v>
      </c>
      <c r="H31" s="125" t="s">
        <v>1826</v>
      </c>
      <c r="I31" s="126" t="s">
        <v>1739</v>
      </c>
      <c r="J31" s="93"/>
      <c r="K31" s="93" t="s">
        <v>76</v>
      </c>
      <c r="L31" s="93" t="s">
        <v>1740</v>
      </c>
      <c r="M31" s="136" t="str">
        <f t="shared" si="1"/>
        <v>MODERADO</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BB31" s="80"/>
      <c r="BC31" s="80"/>
      <c r="BD31" s="80"/>
      <c r="BE31" s="80"/>
    </row>
    <row r="32" spans="1:57" ht="24" customHeight="1" x14ac:dyDescent="0.25">
      <c r="A32" s="96"/>
      <c r="B32" s="88"/>
      <c r="C32" s="99"/>
      <c r="D32" s="99"/>
      <c r="E32" s="124"/>
      <c r="F32" s="124"/>
      <c r="G32" s="124"/>
      <c r="H32" s="124"/>
      <c r="I32" s="126"/>
      <c r="J32" s="93"/>
      <c r="K32" s="93"/>
      <c r="L32" s="93"/>
      <c r="M32" s="136">
        <f t="shared" ref="M32" si="2">IF(OR(AND(K32="Muy Baja",L32="Leve"),AND(K32="Baja",L32="Leve"),AND(K32="Muy Baja",L32="Menor")),"BAJA",IF(OR(AND(K32="Alta",L32="Leve"),AND(K32="Alta",L32="Menor"),AND(K32="Baja",L32="Menor"),AND(K32="Media",L32="Leve"),AND(K32="Media",L32="Menor"),AND(K32="Media",L32="Moderado"),AND(K32="Baja",L32="Moderado"),AND(K32="Muy Baja",L32="Moderado")),"MODERADO",IF(OR(AND(K32="Muy Alta",L32="Moderado"),AND(K32="Muy Alta",L32="Mayor"),AND(K32="Muy Alta",L32="Leve"),AND(K32="Media",L32="Mayor"),AND(K32="Muy Alta",L32="Menor"),AND(K32="Alta",L32="Moderado"),AND(K32="Alta",L32="Mayor"),AND(K32="Baja",L32="Mayor"),AND(K32="Muy Baja",L32="Mayor")),"ALTO",IF(OR(AND(K32="Muy Alta",L32="Catastrófico"),AND(K32="Alta",L32="Catastrófico"),AND(K32="Media",L32="Catastrófico"),AND(K32="Baja",L32="Catastrófico"),AND(K32="Muy Baja",L32="Catastrófico")),"EXTREMO",0))))</f>
        <v>0</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BB32" s="80"/>
      <c r="BC32" s="80"/>
      <c r="BD32" s="80"/>
      <c r="BE32" s="80"/>
    </row>
    <row r="33" spans="1:24" ht="24" customHeight="1" x14ac:dyDescent="0.25">
      <c r="A33" s="80"/>
      <c r="B33" s="80"/>
      <c r="C33" s="80"/>
      <c r="D33" s="80"/>
      <c r="E33" s="80"/>
      <c r="F33" s="80"/>
      <c r="G33" s="80"/>
      <c r="H33" s="80"/>
      <c r="I33" s="80"/>
      <c r="J33" s="80"/>
      <c r="K33" s="80"/>
      <c r="L33" s="80"/>
      <c r="M33" s="80"/>
      <c r="N33" s="80"/>
      <c r="O33" s="80"/>
      <c r="P33" s="80"/>
      <c r="Q33" s="80"/>
      <c r="R33" s="80"/>
      <c r="S33" s="80"/>
      <c r="T33" s="80"/>
      <c r="U33" s="80"/>
      <c r="V33" s="80"/>
      <c r="W33" s="80"/>
      <c r="X33" s="80"/>
    </row>
    <row r="34" spans="1:24" x14ac:dyDescent="0.25">
      <c r="A34" s="80"/>
      <c r="B34" s="80"/>
      <c r="C34" s="80"/>
      <c r="D34" s="80"/>
      <c r="E34" s="80"/>
      <c r="F34" s="80"/>
      <c r="G34" s="80"/>
      <c r="H34" s="80"/>
      <c r="I34" s="80"/>
      <c r="J34" s="80"/>
      <c r="K34" s="80"/>
      <c r="L34" s="80"/>
      <c r="M34" s="80"/>
      <c r="N34" s="80"/>
      <c r="O34" s="80"/>
      <c r="P34" s="80"/>
      <c r="Q34" s="80"/>
      <c r="R34" s="80"/>
      <c r="S34" s="80"/>
      <c r="T34" s="80"/>
      <c r="U34" s="80"/>
      <c r="V34" s="80"/>
      <c r="W34" s="80"/>
      <c r="X34" s="80"/>
    </row>
    <row r="35" spans="1:24" x14ac:dyDescent="0.25">
      <c r="A35" s="80"/>
      <c r="B35" s="80"/>
      <c r="C35" s="80"/>
      <c r="D35" s="80"/>
      <c r="E35" s="80"/>
      <c r="F35" s="80"/>
      <c r="G35" s="80"/>
      <c r="H35" s="80"/>
      <c r="I35" s="80"/>
      <c r="J35" s="80"/>
      <c r="K35" s="80"/>
      <c r="L35" s="80"/>
      <c r="M35" s="80"/>
      <c r="N35" s="80"/>
      <c r="O35" s="80"/>
      <c r="P35" s="80"/>
      <c r="Q35" s="80"/>
      <c r="R35" s="80"/>
      <c r="S35" s="80"/>
      <c r="T35" s="80"/>
      <c r="U35" s="80"/>
      <c r="V35" s="80"/>
      <c r="W35" s="80"/>
      <c r="X35" s="80"/>
    </row>
    <row r="36" spans="1:24" x14ac:dyDescent="0.25">
      <c r="A36" s="80"/>
      <c r="B36" s="80"/>
      <c r="C36" s="80"/>
      <c r="D36" s="80"/>
      <c r="E36" s="80"/>
      <c r="F36" s="80"/>
      <c r="G36" s="80"/>
      <c r="H36" s="80"/>
      <c r="I36" s="80"/>
      <c r="J36" s="80"/>
      <c r="K36" s="80"/>
      <c r="L36" s="80"/>
      <c r="M36" s="80"/>
      <c r="N36" s="80"/>
      <c r="O36" s="80"/>
      <c r="P36" s="80"/>
      <c r="Q36" s="80"/>
      <c r="R36" s="80"/>
      <c r="S36" s="80"/>
      <c r="T36" s="80"/>
      <c r="U36" s="80"/>
      <c r="V36" s="80"/>
      <c r="W36" s="80"/>
      <c r="X36" s="80"/>
    </row>
    <row r="37" spans="1:24" x14ac:dyDescent="0.25">
      <c r="A37" s="80"/>
      <c r="B37" s="80"/>
      <c r="C37" s="80"/>
      <c r="D37" s="80"/>
      <c r="E37" s="80"/>
      <c r="F37" s="80"/>
      <c r="G37" s="80"/>
      <c r="H37" s="80"/>
      <c r="I37" s="80"/>
      <c r="J37" s="80"/>
      <c r="K37" s="80"/>
      <c r="L37" s="80"/>
      <c r="M37" s="80"/>
      <c r="N37" s="80"/>
      <c r="O37" s="80"/>
      <c r="P37" s="80"/>
      <c r="Q37" s="80"/>
      <c r="R37" s="80"/>
      <c r="S37" s="80"/>
      <c r="T37" s="80"/>
      <c r="U37" s="80"/>
      <c r="V37" s="80"/>
      <c r="W37" s="80"/>
      <c r="X37" s="80"/>
    </row>
    <row r="38" spans="1:24" x14ac:dyDescent="0.25">
      <c r="A38" s="80"/>
      <c r="B38" s="80"/>
      <c r="C38" s="80"/>
      <c r="D38" s="80"/>
      <c r="E38" s="80"/>
      <c r="F38" s="80"/>
      <c r="G38" s="80"/>
      <c r="H38" s="80"/>
      <c r="I38" s="80"/>
      <c r="J38" s="80"/>
      <c r="K38" s="80"/>
      <c r="L38" s="80"/>
      <c r="M38" s="80"/>
      <c r="N38" s="80"/>
      <c r="O38" s="80"/>
      <c r="P38" s="80"/>
      <c r="Q38" s="80"/>
      <c r="R38" s="80"/>
      <c r="S38" s="80"/>
      <c r="T38" s="80"/>
      <c r="U38" s="80"/>
      <c r="V38" s="80"/>
      <c r="W38" s="80"/>
      <c r="X38" s="80"/>
    </row>
    <row r="39" spans="1:24" x14ac:dyDescent="0.25">
      <c r="A39" s="80"/>
      <c r="B39" s="80"/>
      <c r="C39" s="80"/>
      <c r="D39" s="80"/>
      <c r="E39" s="80"/>
      <c r="F39" s="80"/>
      <c r="G39" s="80"/>
      <c r="H39" s="80"/>
      <c r="I39" s="80"/>
      <c r="J39" s="80"/>
      <c r="K39" s="80"/>
      <c r="L39" s="80"/>
      <c r="M39" s="80"/>
      <c r="N39" s="80"/>
      <c r="O39" s="80"/>
      <c r="P39" s="80"/>
      <c r="Q39" s="80"/>
      <c r="R39" s="80"/>
      <c r="S39" s="80"/>
      <c r="T39" s="80"/>
      <c r="U39" s="80"/>
      <c r="V39" s="80"/>
      <c r="W39" s="80"/>
      <c r="X39" s="80"/>
    </row>
    <row r="40" spans="1:24" x14ac:dyDescent="0.25">
      <c r="A40" s="80"/>
      <c r="B40" s="80"/>
      <c r="C40" s="80"/>
      <c r="D40" s="80"/>
      <c r="E40" s="80"/>
      <c r="F40" s="80"/>
      <c r="G40" s="80"/>
      <c r="H40" s="80"/>
      <c r="I40" s="80"/>
      <c r="J40" s="80"/>
      <c r="K40" s="80"/>
      <c r="L40" s="80"/>
      <c r="M40" s="80"/>
      <c r="N40" s="80"/>
      <c r="O40" s="80"/>
      <c r="P40" s="80"/>
      <c r="Q40" s="80"/>
      <c r="R40" s="80"/>
      <c r="S40" s="80"/>
      <c r="T40" s="80"/>
      <c r="U40" s="80"/>
      <c r="V40" s="80"/>
      <c r="W40" s="80"/>
      <c r="X40" s="80"/>
    </row>
    <row r="41" spans="1:24" x14ac:dyDescent="0.25">
      <c r="A41" s="80"/>
      <c r="B41" s="80"/>
      <c r="C41" s="80"/>
      <c r="D41" s="80"/>
      <c r="E41" s="80"/>
      <c r="F41" s="80"/>
      <c r="G41" s="80"/>
      <c r="H41" s="80"/>
      <c r="I41" s="80"/>
      <c r="J41" s="80"/>
      <c r="K41" s="80"/>
      <c r="L41" s="80"/>
      <c r="M41" s="80"/>
      <c r="N41" s="80"/>
      <c r="O41" s="80"/>
      <c r="P41" s="80"/>
      <c r="Q41" s="80"/>
      <c r="R41" s="80"/>
      <c r="S41" s="80"/>
      <c r="T41" s="80"/>
      <c r="U41" s="80"/>
      <c r="V41" s="80"/>
      <c r="W41" s="80"/>
      <c r="X41" s="80"/>
    </row>
    <row r="42" spans="1:24" x14ac:dyDescent="0.25">
      <c r="A42" s="80"/>
      <c r="B42" s="80"/>
      <c r="C42" s="80"/>
      <c r="D42" s="80"/>
      <c r="E42" s="80"/>
      <c r="F42" s="80"/>
      <c r="G42" s="80"/>
      <c r="H42" s="80"/>
      <c r="I42" s="80"/>
      <c r="J42" s="80"/>
      <c r="K42" s="80"/>
      <c r="L42" s="80"/>
      <c r="M42" s="80"/>
      <c r="N42" s="80"/>
      <c r="O42" s="80"/>
      <c r="P42" s="80"/>
      <c r="Q42" s="80"/>
      <c r="R42" s="80"/>
      <c r="S42" s="80"/>
      <c r="T42" s="80"/>
      <c r="U42" s="80"/>
      <c r="V42" s="80"/>
      <c r="W42" s="80"/>
      <c r="X42" s="80"/>
    </row>
    <row r="43" spans="1:24" x14ac:dyDescent="0.25">
      <c r="A43" s="80"/>
      <c r="B43" s="80"/>
      <c r="C43" s="80"/>
      <c r="D43" s="80"/>
      <c r="E43" s="80"/>
      <c r="F43" s="80"/>
      <c r="G43" s="80"/>
      <c r="H43" s="80"/>
      <c r="I43" s="80"/>
      <c r="J43" s="80"/>
      <c r="K43" s="80"/>
      <c r="L43" s="80"/>
      <c r="M43" s="80"/>
      <c r="N43" s="80"/>
      <c r="O43" s="80"/>
      <c r="P43" s="80"/>
      <c r="Q43" s="80"/>
      <c r="R43" s="80"/>
    </row>
    <row r="44" spans="1:24" x14ac:dyDescent="0.25">
      <c r="A44" s="80"/>
      <c r="B44" s="80"/>
      <c r="C44" s="80"/>
      <c r="D44" s="80"/>
      <c r="E44" s="80"/>
      <c r="F44" s="80"/>
      <c r="G44" s="80"/>
      <c r="H44" s="80"/>
      <c r="I44" s="80"/>
      <c r="J44" s="80"/>
      <c r="K44" s="80"/>
      <c r="L44" s="80"/>
      <c r="M44" s="80"/>
      <c r="N44" s="80"/>
      <c r="O44" s="80"/>
      <c r="P44" s="80"/>
      <c r="Q44" s="80"/>
      <c r="R44" s="80"/>
    </row>
    <row r="45" spans="1:24" x14ac:dyDescent="0.25">
      <c r="A45" s="80"/>
      <c r="B45" s="80"/>
      <c r="C45" s="80"/>
      <c r="D45" s="80"/>
      <c r="E45" s="80"/>
      <c r="F45" s="80"/>
      <c r="G45" s="80"/>
      <c r="H45" s="80"/>
      <c r="I45" s="80"/>
      <c r="J45" s="80"/>
      <c r="K45" s="80"/>
      <c r="L45" s="80"/>
      <c r="M45" s="80"/>
      <c r="N45" s="80"/>
      <c r="O45" s="80"/>
      <c r="P45" s="80"/>
      <c r="Q45" s="80"/>
      <c r="R45" s="80"/>
    </row>
    <row r="46" spans="1:24" x14ac:dyDescent="0.25">
      <c r="A46" s="80"/>
      <c r="B46" s="80"/>
      <c r="C46" s="80"/>
      <c r="D46" s="80"/>
      <c r="E46" s="80"/>
      <c r="F46" s="80"/>
      <c r="G46" s="80"/>
      <c r="H46" s="80"/>
      <c r="I46" s="80"/>
      <c r="J46" s="80"/>
      <c r="K46" s="80"/>
      <c r="L46" s="80"/>
      <c r="M46" s="80"/>
      <c r="N46" s="80"/>
      <c r="O46" s="80"/>
      <c r="P46" s="80"/>
      <c r="Q46" s="80"/>
      <c r="R46" s="80"/>
    </row>
    <row r="47" spans="1:24" x14ac:dyDescent="0.25">
      <c r="A47" s="80"/>
      <c r="B47" s="80"/>
      <c r="C47" s="80"/>
      <c r="D47" s="80"/>
      <c r="E47" s="80"/>
      <c r="F47" s="80"/>
      <c r="G47" s="80"/>
      <c r="H47" s="80"/>
      <c r="I47" s="80"/>
      <c r="J47" s="80"/>
      <c r="K47" s="80"/>
      <c r="L47" s="80"/>
      <c r="M47" s="80"/>
      <c r="N47" s="80"/>
      <c r="O47" s="80"/>
      <c r="P47" s="80"/>
      <c r="Q47" s="80"/>
      <c r="R47" s="80"/>
    </row>
    <row r="48" spans="1:24" x14ac:dyDescent="0.25">
      <c r="A48" s="80"/>
      <c r="B48" s="80"/>
      <c r="C48" s="80"/>
      <c r="D48" s="80"/>
      <c r="E48" s="80"/>
      <c r="F48" s="80"/>
      <c r="G48" s="80"/>
      <c r="H48" s="80"/>
      <c r="I48" s="80"/>
      <c r="J48" s="80"/>
      <c r="K48" s="80"/>
      <c r="L48" s="80"/>
      <c r="M48" s="80"/>
      <c r="N48" s="80"/>
      <c r="O48" s="80"/>
      <c r="P48" s="80"/>
      <c r="Q48" s="80"/>
      <c r="R48" s="80"/>
    </row>
    <row r="49" spans="1:34" x14ac:dyDescent="0.25">
      <c r="A49" s="80"/>
      <c r="B49" s="80"/>
      <c r="C49" s="80"/>
      <c r="D49" s="80"/>
      <c r="E49" s="80"/>
      <c r="F49" s="80"/>
      <c r="G49" s="80"/>
      <c r="H49" s="80"/>
      <c r="I49" s="80"/>
      <c r="J49" s="80"/>
      <c r="K49" s="80"/>
      <c r="L49" s="80"/>
      <c r="M49" s="80"/>
      <c r="N49" s="80"/>
      <c r="O49" s="80"/>
      <c r="P49" s="80"/>
      <c r="Q49" s="80"/>
      <c r="R49" s="80"/>
    </row>
    <row r="50" spans="1:34" x14ac:dyDescent="0.25">
      <c r="A50" s="80"/>
      <c r="B50" s="80"/>
      <c r="C50" s="80"/>
      <c r="D50" s="80"/>
      <c r="E50" s="80"/>
      <c r="F50" s="80"/>
      <c r="G50" s="80"/>
      <c r="H50" s="80"/>
      <c r="I50" s="80"/>
      <c r="J50" s="80"/>
      <c r="K50" s="80"/>
      <c r="L50" s="80"/>
      <c r="M50" s="80"/>
      <c r="N50" s="80"/>
      <c r="O50" s="80"/>
      <c r="P50" s="80"/>
      <c r="Q50" s="80"/>
      <c r="R50" s="80"/>
    </row>
    <row r="51" spans="1:34" x14ac:dyDescent="0.25">
      <c r="A51" s="80"/>
      <c r="B51" s="80"/>
      <c r="C51" s="80"/>
      <c r="D51" s="80"/>
      <c r="E51" s="80"/>
      <c r="F51" s="80"/>
      <c r="G51" s="80"/>
      <c r="H51" s="80"/>
      <c r="I51" s="80"/>
      <c r="J51" s="80"/>
      <c r="K51" s="80"/>
      <c r="L51" s="80"/>
      <c r="M51" s="80"/>
      <c r="N51" s="80"/>
      <c r="O51" s="80"/>
      <c r="P51" s="80"/>
      <c r="Q51" s="80"/>
      <c r="R51" s="80"/>
    </row>
    <row r="52" spans="1:34" x14ac:dyDescent="0.25">
      <c r="A52" s="80"/>
      <c r="B52" s="80"/>
      <c r="C52" s="80"/>
      <c r="D52" s="80"/>
      <c r="E52" s="80"/>
      <c r="F52" s="80"/>
      <c r="G52" s="80"/>
      <c r="H52" s="80"/>
      <c r="I52" s="80"/>
      <c r="J52" s="80"/>
      <c r="K52" s="80"/>
      <c r="L52" s="80"/>
      <c r="M52" s="80"/>
      <c r="N52" s="80"/>
      <c r="O52" s="80"/>
      <c r="P52" s="80"/>
      <c r="Q52" s="80"/>
      <c r="R52" s="80"/>
    </row>
    <row r="53" spans="1:34" x14ac:dyDescent="0.25">
      <c r="A53" s="80"/>
      <c r="B53" s="80"/>
      <c r="C53" s="80"/>
      <c r="D53" s="80"/>
      <c r="E53" s="80"/>
      <c r="F53" s="80"/>
      <c r="G53" s="80"/>
      <c r="H53" s="80"/>
      <c r="I53" s="80"/>
      <c r="J53" s="80"/>
      <c r="K53" s="80"/>
      <c r="L53" s="80"/>
      <c r="M53" s="80"/>
      <c r="N53" s="80"/>
      <c r="O53" s="80"/>
      <c r="P53" s="80"/>
      <c r="Q53" s="80"/>
      <c r="R53" s="80"/>
    </row>
    <row r="54" spans="1:34" x14ac:dyDescent="0.25">
      <c r="A54" s="80"/>
      <c r="B54" s="80"/>
      <c r="C54" s="80"/>
      <c r="D54" s="80"/>
      <c r="E54" s="80"/>
      <c r="F54" s="80"/>
      <c r="G54" s="80"/>
      <c r="H54" s="80"/>
      <c r="I54" s="80"/>
      <c r="J54" s="80"/>
      <c r="K54" s="80"/>
      <c r="L54" s="80"/>
      <c r="M54" s="80"/>
      <c r="N54" s="80"/>
      <c r="O54" s="80"/>
      <c r="P54" s="80"/>
      <c r="Q54" s="80"/>
      <c r="R54" s="80"/>
    </row>
    <row r="55" spans="1:34" x14ac:dyDescent="0.25">
      <c r="A55" s="80"/>
      <c r="B55" s="80"/>
      <c r="C55" s="80"/>
      <c r="D55" s="80"/>
      <c r="E55" s="80"/>
      <c r="F55" s="80"/>
      <c r="G55" s="80"/>
      <c r="H55" s="80"/>
      <c r="I55" s="80"/>
      <c r="J55" s="80"/>
      <c r="K55" s="80"/>
      <c r="L55" s="80"/>
      <c r="M55" s="80"/>
      <c r="N55" s="80"/>
      <c r="O55" s="80"/>
      <c r="P55" s="80"/>
      <c r="Q55" s="80"/>
      <c r="R55" s="80"/>
    </row>
    <row r="56" spans="1:34" x14ac:dyDescent="0.25">
      <c r="A56" s="80"/>
      <c r="B56" s="80"/>
      <c r="C56" s="80"/>
      <c r="D56" s="80"/>
      <c r="E56" s="80"/>
      <c r="F56" s="80"/>
      <c r="G56" s="80"/>
      <c r="H56" s="80"/>
      <c r="I56" s="80"/>
      <c r="J56" s="80"/>
      <c r="K56" s="80"/>
      <c r="L56" s="80"/>
      <c r="M56" s="80"/>
      <c r="N56" s="80"/>
      <c r="O56" s="80"/>
      <c r="P56" s="80"/>
      <c r="Q56" s="80"/>
      <c r="R56" s="80"/>
    </row>
    <row r="57" spans="1:34" x14ac:dyDescent="0.25">
      <c r="A57" s="80"/>
      <c r="B57" s="80"/>
      <c r="C57" s="80"/>
      <c r="D57" s="80"/>
      <c r="E57" s="80"/>
      <c r="F57" s="80"/>
      <c r="G57" s="80"/>
      <c r="H57" s="80"/>
      <c r="I57" s="80"/>
      <c r="J57" s="80"/>
      <c r="K57" s="80"/>
      <c r="L57" s="80"/>
      <c r="M57" s="80"/>
      <c r="N57" s="80"/>
      <c r="O57" s="80"/>
      <c r="P57" s="80"/>
      <c r="Q57" s="80"/>
      <c r="R57" s="80"/>
    </row>
    <row r="58" spans="1:34" x14ac:dyDescent="0.25">
      <c r="A58" s="80"/>
      <c r="B58" s="80"/>
      <c r="C58" s="80"/>
      <c r="D58" s="80"/>
      <c r="E58" s="80"/>
      <c r="F58" s="80"/>
      <c r="G58" s="80"/>
      <c r="H58" s="80"/>
      <c r="I58" s="80"/>
      <c r="J58" s="80"/>
      <c r="K58" s="80"/>
      <c r="L58" s="80"/>
      <c r="M58" s="80"/>
      <c r="N58" s="80"/>
      <c r="O58" s="80"/>
      <c r="P58" s="80"/>
      <c r="Q58" s="80"/>
      <c r="R58" s="80"/>
    </row>
    <row r="59" spans="1:34" x14ac:dyDescent="0.25">
      <c r="A59" s="80"/>
      <c r="B59" s="80"/>
      <c r="C59" s="80"/>
      <c r="D59" s="80"/>
      <c r="E59" s="80"/>
      <c r="F59" s="80"/>
      <c r="G59" s="80"/>
      <c r="H59" s="80"/>
      <c r="I59" s="80"/>
      <c r="J59" s="80"/>
      <c r="K59" s="80"/>
      <c r="L59" s="80"/>
      <c r="M59" s="80"/>
      <c r="N59" s="80"/>
      <c r="O59" s="80"/>
      <c r="P59" s="80"/>
      <c r="Q59" s="80"/>
      <c r="R59" s="80"/>
    </row>
    <row r="60" spans="1:34" x14ac:dyDescent="0.25">
      <c r="A60" s="80"/>
      <c r="B60" s="80"/>
      <c r="C60" s="80"/>
      <c r="D60" s="80"/>
      <c r="E60" s="80"/>
      <c r="F60" s="80"/>
      <c r="G60" s="80"/>
      <c r="H60" s="80"/>
      <c r="I60" s="80"/>
      <c r="J60" s="80"/>
      <c r="K60" s="80"/>
      <c r="L60" s="80"/>
      <c r="M60" s="80"/>
      <c r="N60" s="80"/>
      <c r="O60" s="80"/>
      <c r="P60" s="80"/>
      <c r="Q60" s="80"/>
      <c r="R60" s="80"/>
    </row>
    <row r="61" spans="1:34"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row>
    <row r="62" spans="1:34"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row>
    <row r="63" spans="1:34"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row>
    <row r="64" spans="1:34"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row>
    <row r="65" spans="1:34"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row>
    <row r="66" spans="1:34"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row>
    <row r="67" spans="1:34"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row>
    <row r="68" spans="1:34"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row>
    <row r="69" spans="1:34"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row>
    <row r="70" spans="1:34"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row>
    <row r="71" spans="1:34"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row>
    <row r="72" spans="1:34"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row>
    <row r="73" spans="1:34"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row>
    <row r="74" spans="1:34"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row>
    <row r="75" spans="1:34"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row>
    <row r="76" spans="1:34"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row>
    <row r="77" spans="1:34"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row>
    <row r="78" spans="1:34"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row>
    <row r="79" spans="1:34"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row>
    <row r="80" spans="1:34"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row>
    <row r="81" spans="1:34"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row>
    <row r="82" spans="1:34"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row>
    <row r="83" spans="1:34"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row>
    <row r="84" spans="1:34"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row>
    <row r="85" spans="1:34"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row>
    <row r="86" spans="1:34"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row>
    <row r="87" spans="1:34"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row>
    <row r="88" spans="1:34"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row>
    <row r="89" spans="1:34"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row>
    <row r="90" spans="1:34"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row>
    <row r="91" spans="1:34"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row>
    <row r="92" spans="1:34"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row>
    <row r="93" spans="1:34"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row>
    <row r="94" spans="1:34"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row>
    <row r="95" spans="1:34"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row>
    <row r="96" spans="1:34"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row>
    <row r="97" spans="1:34"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row>
    <row r="98" spans="1:34"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row>
    <row r="99" spans="1:34"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row>
    <row r="100" spans="1:34"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row>
    <row r="101" spans="1:34"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row>
    <row r="102" spans="1:34"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row>
    <row r="103" spans="1:34"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row>
    <row r="104" spans="1:34"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row>
    <row r="105" spans="1:34"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row>
    <row r="106" spans="1:34"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row>
    <row r="107" spans="1:34"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row>
    <row r="108" spans="1:34"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row>
    <row r="109" spans="1:34"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row>
    <row r="110" spans="1:34"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row>
    <row r="111" spans="1:34"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row>
    <row r="112" spans="1:34"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row>
    <row r="113" spans="1:34"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row>
    <row r="114" spans="1:34"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row>
    <row r="115" spans="1:34"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row>
    <row r="116" spans="1:34"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row>
    <row r="117" spans="1:34"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row>
    <row r="118" spans="1:34" x14ac:dyDescent="0.25">
      <c r="A118" s="80"/>
      <c r="B118" s="80"/>
      <c r="D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row>
  </sheetData>
  <autoFilter ref="A4:M4" xr:uid="{00000000-0009-0000-0000-000003000000}"/>
  <mergeCells count="3">
    <mergeCell ref="A3:M3"/>
    <mergeCell ref="A1:B1"/>
    <mergeCell ref="C1:L1"/>
  </mergeCells>
  <conditionalFormatting sqref="A1:A2 F15:F17 F30:F32">
    <cfRule type="containsText" dxfId="24" priority="43" operator="containsText" text="ZONA RIESGO BAJA">
      <formula>NOT(ISERROR(SEARCH("ZONA RIESGO BAJA",A1)))</formula>
    </cfRule>
    <cfRule type="containsText" dxfId="23" priority="44" operator="containsText" text="ZONA RIESGO MODERADO">
      <formula>NOT(ISERROR(SEARCH("ZONA RIESGO MODERADO",A1)))</formula>
    </cfRule>
    <cfRule type="containsText" dxfId="22" priority="45" operator="containsText" text="ZONA RIESGO ALTO">
      <formula>NOT(ISERROR(SEARCH("ZONA RIESGO ALTO",A1)))</formula>
    </cfRule>
    <cfRule type="containsText" dxfId="21" priority="46" operator="containsText" text="ZONA RIESGO EXTREMO">
      <formula>NOT(ISERROR(SEARCH("ZONA RIESGO EXTREMO",A1)))</formula>
    </cfRule>
  </conditionalFormatting>
  <conditionalFormatting sqref="F5:F13">
    <cfRule type="containsText" dxfId="20" priority="13" operator="containsText" text="ZONA RIESGO BAJA">
      <formula>NOT(ISERROR(SEARCH("ZONA RIESGO BAJA",F5)))</formula>
    </cfRule>
    <cfRule type="containsText" dxfId="19" priority="14" operator="containsText" text="ZONA RIESGO MODERADO">
      <formula>NOT(ISERROR(SEARCH("ZONA RIESGO MODERADO",F5)))</formula>
    </cfRule>
    <cfRule type="containsText" dxfId="18" priority="15" operator="containsText" text="ZONA RIESGO ALTO">
      <formula>NOT(ISERROR(SEARCH("ZONA RIESGO ALTO",F5)))</formula>
    </cfRule>
    <cfRule type="containsText" dxfId="17" priority="16" operator="containsText" text="ZONA RIESGO EXTREMO">
      <formula>NOT(ISERROR(SEARCH("ZONA RIESGO EXTREMO",F5)))</formula>
    </cfRule>
  </conditionalFormatting>
  <conditionalFormatting sqref="F21:F28">
    <cfRule type="containsText" dxfId="16" priority="1" operator="containsText" text="ZONA RIESGO BAJA">
      <formula>NOT(ISERROR(SEARCH("ZONA RIESGO BAJA",F21)))</formula>
    </cfRule>
    <cfRule type="containsText" dxfId="15" priority="2" operator="containsText" text="ZONA RIESGO MODERADO">
      <formula>NOT(ISERROR(SEARCH("ZONA RIESGO MODERADO",F21)))</formula>
    </cfRule>
    <cfRule type="containsText" dxfId="14" priority="3" operator="containsText" text="ZONA RIESGO ALTO">
      <formula>NOT(ISERROR(SEARCH("ZONA RIESGO ALTO",F21)))</formula>
    </cfRule>
    <cfRule type="containsText" dxfId="13" priority="4" operator="containsText" text="ZONA RIESGO EXTREMO">
      <formula>NOT(ISERROR(SEARCH("ZONA RIESGO EXTREMO",F21)))</formula>
    </cfRule>
  </conditionalFormatting>
  <conditionalFormatting sqref="K5:K32">
    <cfRule type="cellIs" dxfId="12" priority="29" operator="equal">
      <formula>"EXTREMO"</formula>
    </cfRule>
  </conditionalFormatting>
  <conditionalFormatting sqref="M5:M32">
    <cfRule type="cellIs" dxfId="11" priority="25" operator="equal">
      <formula>"EXTREMO"</formula>
    </cfRule>
    <cfRule type="cellIs" dxfId="10" priority="26" operator="equal">
      <formula>"MODERADO"</formula>
    </cfRule>
    <cfRule type="containsText" dxfId="9" priority="27" operator="containsText" text="ALTO">
      <formula>NOT(ISERROR(SEARCH("ALTO",M5)))</formula>
    </cfRule>
    <cfRule type="containsText" dxfId="8" priority="28" operator="containsText" text="BAJA">
      <formula>NOT(ISERROR(SEARCH("BAJA",M5)))</formula>
    </cfRule>
  </conditionalFormatting>
  <conditionalFormatting sqref="M1:XFD2">
    <cfRule type="containsText" dxfId="7" priority="39" operator="containsText" text="ZONA RIESGO BAJA">
      <formula>NOT(ISERROR(SEARCH("ZONA RIESGO BAJA",M1)))</formula>
    </cfRule>
    <cfRule type="containsText" dxfId="6" priority="40" operator="containsText" text="ZONA RIESGO MODERADO">
      <formula>NOT(ISERROR(SEARCH("ZONA RIESGO MODERADO",M1)))</formula>
    </cfRule>
    <cfRule type="containsText" dxfId="5" priority="41" operator="containsText" text="ZONA RIESGO ALTO">
      <formula>NOT(ISERROR(SEARCH("ZONA RIESGO ALTO",M1)))</formula>
    </cfRule>
    <cfRule type="containsText" dxfId="4" priority="42" operator="containsText" text="ZONA RIESGO EXTREMO">
      <formula>NOT(ISERROR(SEARCH("ZONA RIESGO EXTREMO",M1)))</formula>
    </cfRule>
  </conditionalFormatting>
  <pageMargins left="0.52" right="0.51" top="0.74803149606299213" bottom="0.74803149606299213" header="0.31496062992125984" footer="0.31496062992125984"/>
  <pageSetup scale="28"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0000000}">
          <x14:formula1>
            <xm:f>'TABLAS DE INFORMACIÓN'!$F$115:$F$129</xm:f>
          </x14:formula1>
          <xm:sqref>H5:H6 H8:H14 H17:H21 H32</xm:sqref>
        </x14:dataValidation>
        <x14:dataValidation type="list" allowBlank="1" showInputMessage="1" showErrorMessage="1" xr:uid="{00000000-0002-0000-0300-000001000000}">
          <x14:formula1>
            <xm:f>'TABLAS DE INFORMACIÓN'!$B$115:$B$197</xm:f>
          </x14:formula1>
          <xm:sqref>G5:G7 G32</xm:sqref>
        </x14:dataValidation>
        <x14:dataValidation type="list" allowBlank="1" showInputMessage="1" showErrorMessage="1" xr:uid="{00000000-0002-0000-0300-000003000000}">
          <x14:formula1>
            <xm:f>'TABLAS DE INFORMACIÓN'!$D$115:$D$167</xm:f>
          </x14:formula1>
          <xm:sqref>F5:F11 F13 F32</xm:sqref>
        </x14:dataValidation>
        <x14:dataValidation type="list" allowBlank="1" showInputMessage="1" showErrorMessage="1" xr:uid="{00000000-0002-0000-0300-000004000000}">
          <x14:formula1>
            <xm:f>'https://scjgovcol-my.sharepoint.com/personal/diego_usme_scj_gov_co/Documents/riesgos matriz 2024/[01. F-DS-898 Matriz  Riesgos Seguridad Digital (EDITADA) (1).xlsx]TABLAS DE INFORMACIÓN'!#REF!</xm:f>
          </x14:formula1>
          <xm:sqref>E10:E14 E29:E31 G12 H31 F30:G30 E21:G21</xm:sqref>
        </x14:dataValidation>
        <x14:dataValidation type="list" allowBlank="1" showInputMessage="1" showErrorMessage="1" xr:uid="{00000000-0002-0000-0300-000002000000}">
          <x14:formula1>
            <xm:f>'TABLAS DE INFORMACIÓN'!$H$115:$H$117</xm:f>
          </x14:formula1>
          <xm:sqref>E32</xm:sqref>
        </x14:dataValidation>
        <x14:dataValidation type="list" allowBlank="1" showInputMessage="1" showErrorMessage="1" xr:uid="{00000000-0002-0000-0300-000005000000}">
          <x14:formula1>
            <xm:f>'TABLAS DE INFORMACIÓN'!$J$115:$J$120</xm:f>
          </x14:formula1>
          <xm:sqref>D5:D32</xm:sqref>
        </x14:dataValidation>
        <x14:dataValidation type="list" allowBlank="1" showInputMessage="1" showErrorMessage="1" xr:uid="{00000000-0002-0000-0300-000006000000}">
          <x14:formula1>
            <xm:f>'TABLAS DE INFORMACIÓN'!$B$77:$B$81</xm:f>
          </x14:formula1>
          <xm:sqref>K5:K32</xm:sqref>
        </x14:dataValidation>
        <x14:dataValidation type="list" allowBlank="1" showInputMessage="1" showErrorMessage="1" xr:uid="{00000000-0002-0000-0300-000007000000}">
          <x14:formula1>
            <xm:f>'TABLAS DE INFORMACIÓN'!$D$77:$D$81</xm:f>
          </x14:formula1>
          <xm:sqref>L5:L32</xm:sqref>
        </x14:dataValidation>
        <x14:dataValidation type="list" allowBlank="1" showInputMessage="1" showErrorMessage="1" xr:uid="{00000000-0002-0000-0300-000008000000}">
          <x14:formula1>
            <xm:f>'TABLAS DE INFORMACIÓN'!$M$79:$M$99</xm:f>
          </x14:formula1>
          <xm:sqref>B5:B32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0" tint="-0.499984740745262"/>
    <pageSetUpPr fitToPage="1"/>
  </sheetPr>
  <dimension ref="A1:AF39"/>
  <sheetViews>
    <sheetView showGridLines="0" showZeros="0" tabSelected="1" view="pageBreakPreview" topLeftCell="A8" zoomScale="90" zoomScaleNormal="60" zoomScaleSheetLayoutView="90" workbookViewId="0">
      <selection activeCell="G18" sqref="G18"/>
    </sheetView>
  </sheetViews>
  <sheetFormatPr baseColWidth="10" defaultColWidth="11.42578125" defaultRowHeight="12.75" x14ac:dyDescent="0.25"/>
  <cols>
    <col min="1" max="1" width="10.42578125" style="75" customWidth="1"/>
    <col min="2" max="2" width="17.42578125" style="75" customWidth="1"/>
    <col min="3" max="3" width="13.85546875" style="75" customWidth="1"/>
    <col min="4" max="4" width="11" style="75" customWidth="1"/>
    <col min="5" max="5" width="29.42578125" style="75" customWidth="1"/>
    <col min="6" max="6" width="35.28515625" style="75" customWidth="1"/>
    <col min="7" max="7" width="68.85546875" style="75" customWidth="1"/>
    <col min="8" max="8" width="15" style="75" bestFit="1" customWidth="1"/>
    <col min="9" max="9" width="16.7109375" style="75" customWidth="1"/>
    <col min="10" max="10" width="15.42578125" style="75" customWidth="1"/>
    <col min="11" max="11" width="24" style="75" customWidth="1"/>
    <col min="12" max="12" width="26" style="75" customWidth="1"/>
    <col min="13" max="13" width="21.28515625" style="75" customWidth="1"/>
    <col min="14" max="14" width="17.85546875" style="85" customWidth="1"/>
    <col min="15" max="15" width="17.28515625" style="75" customWidth="1"/>
    <col min="16" max="16" width="17.140625" style="75" customWidth="1"/>
    <col min="17" max="17" width="18.28515625" style="75" customWidth="1"/>
    <col min="18" max="18" width="17.5703125" style="75" bestFit="1" customWidth="1"/>
    <col min="19" max="19" width="15.42578125" style="75" customWidth="1"/>
    <col min="20" max="20" width="19.42578125" style="75" customWidth="1"/>
    <col min="21" max="21" width="17.140625" style="75" customWidth="1"/>
    <col min="22" max="16384" width="11.42578125" style="75"/>
  </cols>
  <sheetData>
    <row r="1" spans="1:32" s="79" customFormat="1" ht="141.75" customHeight="1" thickBot="1" x14ac:dyDescent="0.35">
      <c r="A1" s="299"/>
      <c r="B1" s="300"/>
      <c r="C1" s="301"/>
      <c r="D1" s="302" t="s">
        <v>0</v>
      </c>
      <c r="E1" s="278"/>
      <c r="F1" s="278"/>
      <c r="G1" s="278"/>
      <c r="H1" s="278"/>
      <c r="I1" s="278"/>
      <c r="J1" s="278"/>
      <c r="K1" s="278"/>
      <c r="L1" s="278"/>
      <c r="M1" s="278"/>
      <c r="N1" s="278"/>
      <c r="O1" s="278"/>
      <c r="P1" s="278"/>
      <c r="Q1" s="278"/>
      <c r="R1" s="278"/>
      <c r="S1" s="278"/>
      <c r="T1" s="303" t="s">
        <v>1</v>
      </c>
      <c r="U1" s="304"/>
    </row>
    <row r="2" spans="1:32" s="79" customFormat="1" ht="12" customHeight="1" thickBot="1" x14ac:dyDescent="0.25">
      <c r="A2" s="142"/>
      <c r="B2" s="153"/>
      <c r="C2" s="153"/>
      <c r="D2" s="153"/>
      <c r="E2" s="153"/>
      <c r="F2" s="153"/>
      <c r="G2" s="153"/>
      <c r="H2" s="153"/>
      <c r="I2" s="153"/>
      <c r="J2" s="153"/>
      <c r="K2" s="153"/>
      <c r="L2" s="153"/>
      <c r="M2" s="153"/>
      <c r="N2" s="153"/>
      <c r="O2" s="153"/>
      <c r="P2" s="153"/>
      <c r="Q2" s="153"/>
      <c r="R2" s="153"/>
      <c r="S2" s="153"/>
      <c r="T2" s="153"/>
    </row>
    <row r="3" spans="1:32" ht="29.25" customHeight="1" thickBot="1" x14ac:dyDescent="0.3">
      <c r="A3" s="290" t="s">
        <v>1827</v>
      </c>
      <c r="B3" s="291"/>
      <c r="C3" s="291"/>
      <c r="D3" s="291"/>
      <c r="E3" s="291"/>
      <c r="F3" s="291"/>
      <c r="G3" s="291"/>
      <c r="H3" s="291"/>
      <c r="I3" s="291"/>
      <c r="J3" s="291"/>
      <c r="K3" s="291"/>
      <c r="L3" s="291"/>
      <c r="M3" s="291"/>
      <c r="N3" s="291"/>
      <c r="O3" s="291"/>
      <c r="P3" s="291"/>
      <c r="Q3" s="291"/>
      <c r="R3" s="291"/>
      <c r="S3" s="291"/>
      <c r="T3" s="291"/>
      <c r="U3" s="292"/>
      <c r="V3" s="76"/>
      <c r="W3" s="76"/>
      <c r="X3" s="76"/>
      <c r="Y3" s="76"/>
      <c r="Z3" s="76"/>
      <c r="AA3" s="76"/>
      <c r="AB3" s="76"/>
      <c r="AC3" s="76"/>
      <c r="AD3" s="76"/>
      <c r="AE3" s="76"/>
    </row>
    <row r="4" spans="1:32" ht="26.25" customHeight="1" thickBot="1" x14ac:dyDescent="0.3">
      <c r="A4" s="293" t="s">
        <v>1828</v>
      </c>
      <c r="B4" s="294"/>
      <c r="C4" s="294"/>
      <c r="D4" s="294"/>
      <c r="E4" s="294"/>
      <c r="F4" s="294"/>
      <c r="G4" s="294"/>
      <c r="H4" s="294"/>
      <c r="I4" s="294"/>
      <c r="J4" s="294"/>
      <c r="K4" s="294"/>
      <c r="L4" s="294"/>
      <c r="M4" s="294"/>
      <c r="N4" s="294"/>
      <c r="O4" s="295"/>
      <c r="P4" s="296" t="s">
        <v>1829</v>
      </c>
      <c r="Q4" s="297"/>
      <c r="R4" s="297"/>
      <c r="S4" s="297"/>
      <c r="T4" s="297"/>
      <c r="U4" s="298"/>
      <c r="V4" s="76"/>
      <c r="W4" s="76"/>
      <c r="X4" s="76"/>
      <c r="Y4" s="76"/>
      <c r="Z4" s="76"/>
      <c r="AA4" s="76"/>
      <c r="AB4" s="76"/>
      <c r="AC4" s="76"/>
      <c r="AD4" s="76"/>
      <c r="AE4" s="76"/>
    </row>
    <row r="5" spans="1:32" ht="105.75" customHeight="1" x14ac:dyDescent="0.25">
      <c r="A5" s="160" t="s">
        <v>1720</v>
      </c>
      <c r="B5" s="161" t="s">
        <v>1721</v>
      </c>
      <c r="C5" s="161" t="s">
        <v>1830</v>
      </c>
      <c r="D5" s="161" t="s">
        <v>1831</v>
      </c>
      <c r="E5" s="161" t="s">
        <v>1832</v>
      </c>
      <c r="F5" s="161" t="s">
        <v>1833</v>
      </c>
      <c r="G5" s="161" t="s">
        <v>1834</v>
      </c>
      <c r="H5" s="161" t="s">
        <v>1835</v>
      </c>
      <c r="I5" s="161" t="s">
        <v>1836</v>
      </c>
      <c r="J5" s="161" t="s">
        <v>1837</v>
      </c>
      <c r="K5" s="161" t="s">
        <v>1838</v>
      </c>
      <c r="L5" s="161" t="s">
        <v>1839</v>
      </c>
      <c r="M5" s="161" t="s">
        <v>1840</v>
      </c>
      <c r="N5" s="161" t="s">
        <v>1841</v>
      </c>
      <c r="O5" s="162" t="s">
        <v>1842</v>
      </c>
      <c r="P5" s="163" t="s">
        <v>1843</v>
      </c>
      <c r="Q5" s="163" t="s">
        <v>1844</v>
      </c>
      <c r="R5" s="163" t="s">
        <v>1845</v>
      </c>
      <c r="S5" s="163" t="s">
        <v>1846</v>
      </c>
      <c r="T5" s="163" t="s">
        <v>1847</v>
      </c>
      <c r="U5" s="164" t="s">
        <v>1848</v>
      </c>
      <c r="V5" s="76"/>
      <c r="W5" s="76"/>
      <c r="X5" s="76"/>
      <c r="Y5" s="76"/>
      <c r="Z5" s="76"/>
      <c r="AA5" s="76"/>
      <c r="AB5" s="76"/>
      <c r="AC5" s="76"/>
      <c r="AD5" s="76"/>
      <c r="AE5" s="76"/>
      <c r="AF5" s="76"/>
    </row>
    <row r="6" spans="1:32" ht="184.5" customHeight="1" x14ac:dyDescent="0.25">
      <c r="A6" s="91">
        <v>1</v>
      </c>
      <c r="B6" s="88" t="s">
        <v>1733</v>
      </c>
      <c r="C6" s="91">
        <v>1</v>
      </c>
      <c r="D6" s="92" t="s">
        <v>1849</v>
      </c>
      <c r="E6" s="137" t="str">
        <f>'RIESGO INHERENTE'!G5</f>
        <v>Ausencia de documentación.</v>
      </c>
      <c r="F6" s="137" t="str">
        <f>'RIESGO INHERENTE'!H5</f>
        <v>Pérdida o detrimento de información</v>
      </c>
      <c r="G6" s="137" t="s">
        <v>1850</v>
      </c>
      <c r="H6" s="123" t="s">
        <v>1851</v>
      </c>
      <c r="I6" s="92" t="s">
        <v>1852</v>
      </c>
      <c r="J6" s="92" t="s">
        <v>1853</v>
      </c>
      <c r="K6" s="92" t="s">
        <v>1854</v>
      </c>
      <c r="L6" s="92" t="s">
        <v>272</v>
      </c>
      <c r="M6" s="92" t="s">
        <v>1855</v>
      </c>
      <c r="N6" s="92" t="s">
        <v>1853</v>
      </c>
      <c r="O6" s="131" t="s">
        <v>62</v>
      </c>
      <c r="P6" s="89">
        <f>SUM(IF('TRATAMIENTO DE RIESGO'!H6="Preventivo",15,IF('TRATAMIENTO DE RIESGO'!H6="Detectivo",10,0)),IF('TRATAMIENTO DE RIESGO'!I6="Asignado",15,0),IF('TRATAMIENTO DE RIESGO'!J6="Adecuada",15,0),IF('TRATAMIENTO DE RIESGO'!K6="Completa",10,IF('TRATAMIENTO DE RIESGO'!K6="Incompleta",5,0)),IF('TRATAMIENTO DE RIESGO'!L6="SI",15,0),IF('TRATAMIENTO DE RIESGO'!M6="Se investigan y se resuelven oportunamente",15,0),IF('TRATAMIENTO DE RIESGO'!N6="Adecuada",15,0))</f>
        <v>100</v>
      </c>
      <c r="Q6" s="88" t="str">
        <f>IF(P6&gt;=96,"Fuerte",IF(AND(P6&gt;=86,P6&lt;=95),"Moderado",IF(AND(P6&lt;=85,P6&gt;=1),"Debil","")))</f>
        <v>Fuerte</v>
      </c>
      <c r="R6" s="88" t="s">
        <v>1856</v>
      </c>
      <c r="S6" s="88" t="str">
        <f>IF(AND(Q6="Fuerte",R6="Fuerte"),"Fuerte",IF(AND(Q6="Fuerte",R6="Moderado"),"Moderado",IF(AND(Q6="Fuerte",R6="Debil"),"Debil",IF(AND(Q6="Moderado",R6="Fuerte"),"Moderado",IF(AND(Q6="Moderado",R6="Moderado"),"Moderado",IF(AND(Q6="Moderado",R6="Debil"),"Debil",IF(AND(Q6="Debil",R6="Fuerte"),"Debil",IF(AND(Q6="Debil",R6="Moderado"),"Debil",IF(AND(Q6="Debil",R6="Debil"),"Debil","")))))))))</f>
        <v>Fuerte</v>
      </c>
      <c r="T6" s="90" t="str">
        <f>IF(S6="","",IF(S6="Fuerte","NO","SI"))</f>
        <v>NO</v>
      </c>
      <c r="U6" s="154"/>
      <c r="V6" s="76"/>
      <c r="W6" s="76"/>
      <c r="X6" s="76"/>
      <c r="Y6" s="76"/>
      <c r="Z6" s="76"/>
      <c r="AA6" s="76"/>
      <c r="AB6" s="76"/>
      <c r="AC6" s="76"/>
      <c r="AD6" s="76"/>
      <c r="AE6" s="76"/>
      <c r="AF6" s="76"/>
    </row>
    <row r="7" spans="1:32" ht="138.75" customHeight="1" x14ac:dyDescent="0.25">
      <c r="A7" s="127">
        <v>2</v>
      </c>
      <c r="B7" s="88" t="s">
        <v>1733</v>
      </c>
      <c r="C7" s="127">
        <v>1</v>
      </c>
      <c r="D7" s="92" t="s">
        <v>1849</v>
      </c>
      <c r="E7" s="137" t="str">
        <f>'RIESGO INHERENTE'!G6</f>
        <v>Asignación errada de los derechos de acceso.</v>
      </c>
      <c r="F7" s="137" t="str">
        <f>'RIESGO INHERENTE'!H6</f>
        <v>Pérdida o detrimento de información</v>
      </c>
      <c r="G7" s="137" t="s">
        <v>1857</v>
      </c>
      <c r="H7" s="123" t="s">
        <v>1851</v>
      </c>
      <c r="I7" s="92" t="s">
        <v>1852</v>
      </c>
      <c r="J7" s="92" t="s">
        <v>1853</v>
      </c>
      <c r="K7" s="92" t="s">
        <v>1854</v>
      </c>
      <c r="L7" s="92" t="s">
        <v>272</v>
      </c>
      <c r="M7" s="92" t="s">
        <v>1855</v>
      </c>
      <c r="N7" s="92" t="s">
        <v>1853</v>
      </c>
      <c r="O7" s="131" t="s">
        <v>62</v>
      </c>
      <c r="P7" s="89">
        <f>SUM(IF('TRATAMIENTO DE RIESGO'!H7="Preventivo",15,IF('TRATAMIENTO DE RIESGO'!H7="Detectivo",10,0)),IF('TRATAMIENTO DE RIESGO'!I7="Asignado",15,0),IF('TRATAMIENTO DE RIESGO'!J7="Adecuada",15,0),IF('TRATAMIENTO DE RIESGO'!K7="Completa",10,IF('TRATAMIENTO DE RIESGO'!K7="Incompleta",5,0)),IF('TRATAMIENTO DE RIESGO'!L7="SI",15,0),IF('TRATAMIENTO DE RIESGO'!M7="Se investigan y se resuelven oportunamente",15,0),IF('TRATAMIENTO DE RIESGO'!N7="Adecuada",15,0))</f>
        <v>100</v>
      </c>
      <c r="Q7" s="88" t="str">
        <f t="shared" ref="Q7:Q39" si="0">IF(P7&gt;=96,"Fuerte",IF(AND(P7&gt;=86,P7&lt;=95),"Moderado",IF(AND(P7&lt;=85,P7&gt;=1),"Debil","")))</f>
        <v>Fuerte</v>
      </c>
      <c r="R7" s="88" t="s">
        <v>1856</v>
      </c>
      <c r="S7" s="88" t="str">
        <f t="shared" ref="S7:S38" si="1">IF(AND(Q7="Fuerte",R7="Fuerte"),"Fuerte",IF(AND(Q7="Fuerte",R7="Moderado"),"Moderado",IF(AND(Q7="Fuerte",R7="Debil"),"Debil",IF(AND(Q7="Moderado",R7="Fuerte"),"Moderado",IF(AND(Q7="Moderado",R7="Moderado"),"Moderado",IF(AND(Q7="Moderado",R7="Debil"),"Debil",IF(AND(Q7="Debil",R7="Fuerte"),"Debil",IF(AND(Q7="Debil",R7="Moderado"),"Debil",IF(AND(Q7="Debil",R7="Debil"),"Debil","")))))))))</f>
        <v>Fuerte</v>
      </c>
      <c r="T7" s="90" t="str">
        <f t="shared" ref="T7:T38" si="2">IF(S7="","",IF(S7="Fuerte","NO","SI"))</f>
        <v>NO</v>
      </c>
      <c r="U7" s="155"/>
      <c r="V7" s="76"/>
      <c r="W7" s="76"/>
      <c r="X7" s="76"/>
      <c r="Y7" s="76"/>
      <c r="Z7" s="76"/>
      <c r="AA7" s="76"/>
      <c r="AB7" s="76"/>
      <c r="AC7" s="76"/>
      <c r="AD7" s="76"/>
      <c r="AE7" s="76"/>
      <c r="AF7" s="76"/>
    </row>
    <row r="8" spans="1:32" ht="154.5" customHeight="1" x14ac:dyDescent="0.25">
      <c r="A8" s="127">
        <v>3</v>
      </c>
      <c r="B8" s="88" t="s">
        <v>1733</v>
      </c>
      <c r="C8" s="91">
        <v>1</v>
      </c>
      <c r="D8" s="92" t="s">
        <v>1849</v>
      </c>
      <c r="E8" s="137" t="str">
        <f>'RIESGO INHERENTE'!G7</f>
        <v>Ausencia de mecanismos de monitoreo.</v>
      </c>
      <c r="F8" s="137" t="str">
        <f>'RIESGO INHERENTE'!H7</f>
        <v>"Pérdida o detrimento de información
Pérdida de reputación y/o de imagen"</v>
      </c>
      <c r="G8" s="137" t="s">
        <v>1858</v>
      </c>
      <c r="H8" s="123" t="s">
        <v>1851</v>
      </c>
      <c r="I8" s="92" t="s">
        <v>1852</v>
      </c>
      <c r="J8" s="92" t="s">
        <v>1853</v>
      </c>
      <c r="K8" s="92" t="s">
        <v>1854</v>
      </c>
      <c r="L8" s="92" t="s">
        <v>272</v>
      </c>
      <c r="M8" s="92" t="s">
        <v>1855</v>
      </c>
      <c r="N8" s="92" t="s">
        <v>1853</v>
      </c>
      <c r="O8" s="131" t="s">
        <v>62</v>
      </c>
      <c r="P8" s="89">
        <f>SUM(IF('TRATAMIENTO DE RIESGO'!H8="Preventivo",15,IF('TRATAMIENTO DE RIESGO'!H8="Detectivo",10,0)),IF('TRATAMIENTO DE RIESGO'!I8="Asignado",15,0),IF('TRATAMIENTO DE RIESGO'!J8="Adecuada",15,0),IF('TRATAMIENTO DE RIESGO'!K8="Completa",10,IF('TRATAMIENTO DE RIESGO'!K8="Incompleta",5,0)),IF('TRATAMIENTO DE RIESGO'!L8="SI",15,0),IF('TRATAMIENTO DE RIESGO'!M8="Se investigan y se resuelven oportunamente",15,0),IF('TRATAMIENTO DE RIESGO'!N8="Adecuada",15,0))</f>
        <v>100</v>
      </c>
      <c r="Q8" s="88" t="str">
        <f t="shared" si="0"/>
        <v>Fuerte</v>
      </c>
      <c r="R8" s="88" t="s">
        <v>1856</v>
      </c>
      <c r="S8" s="88" t="str">
        <f t="shared" si="1"/>
        <v>Fuerte</v>
      </c>
      <c r="T8" s="90" t="str">
        <f t="shared" si="2"/>
        <v>NO</v>
      </c>
      <c r="U8" s="155"/>
      <c r="V8" s="76"/>
      <c r="W8" s="76"/>
      <c r="X8" s="76"/>
      <c r="Y8" s="76"/>
      <c r="Z8" s="76"/>
      <c r="AA8" s="76"/>
      <c r="AB8" s="76"/>
      <c r="AC8" s="76"/>
      <c r="AD8" s="76"/>
      <c r="AE8" s="76"/>
      <c r="AF8" s="76"/>
    </row>
    <row r="9" spans="1:32" ht="115.5" customHeight="1" x14ac:dyDescent="0.25">
      <c r="A9" s="91">
        <v>4</v>
      </c>
      <c r="B9" s="88" t="s">
        <v>1749</v>
      </c>
      <c r="C9" s="184">
        <v>1</v>
      </c>
      <c r="D9" s="92" t="s">
        <v>1849</v>
      </c>
      <c r="E9" s="137" t="str">
        <f>'RIESGO INHERENTE'!G8</f>
        <v xml:space="preserve">Datos provenientes de fuentes no confiables </v>
      </c>
      <c r="F9" s="137" t="str">
        <f>'RIESGO INHERENTE'!H8</f>
        <v>Deficiencias o deterioro del servicio al ciudadano</v>
      </c>
      <c r="G9" s="137" t="s">
        <v>1859</v>
      </c>
      <c r="H9" s="123" t="s">
        <v>1851</v>
      </c>
      <c r="I9" s="92" t="s">
        <v>1852</v>
      </c>
      <c r="J9" s="92" t="s">
        <v>1853</v>
      </c>
      <c r="K9" s="92" t="s">
        <v>1854</v>
      </c>
      <c r="L9" s="92" t="s">
        <v>272</v>
      </c>
      <c r="M9" s="92" t="s">
        <v>1855</v>
      </c>
      <c r="N9" s="92" t="s">
        <v>1853</v>
      </c>
      <c r="O9" s="131" t="s">
        <v>62</v>
      </c>
      <c r="P9" s="89">
        <f>SUM(IF('TRATAMIENTO DE RIESGO'!H9="Preventivo",15,IF('TRATAMIENTO DE RIESGO'!H9="Detectivo",10,0)),IF('TRATAMIENTO DE RIESGO'!I9="Asignado",15,0),IF('TRATAMIENTO DE RIESGO'!J9="Adecuada",15,0),IF('TRATAMIENTO DE RIESGO'!K9="Completa",10,IF('TRATAMIENTO DE RIESGO'!K9="Incompleta",5,0)),IF('TRATAMIENTO DE RIESGO'!L9="SI",15,0),IF('TRATAMIENTO DE RIESGO'!M9="Se investigan y se resuelven oportunamente",15,0),IF('TRATAMIENTO DE RIESGO'!N9="Adecuada",15,0))</f>
        <v>100</v>
      </c>
      <c r="Q9" s="88" t="str">
        <f t="shared" si="0"/>
        <v>Fuerte</v>
      </c>
      <c r="R9" s="88" t="s">
        <v>1856</v>
      </c>
      <c r="S9" s="88" t="str">
        <f t="shared" si="1"/>
        <v>Fuerte</v>
      </c>
      <c r="T9" s="90" t="str">
        <f t="shared" si="2"/>
        <v>NO</v>
      </c>
      <c r="U9" s="155"/>
      <c r="V9" s="76"/>
      <c r="W9" s="76"/>
      <c r="X9" s="76"/>
      <c r="Y9" s="76"/>
      <c r="Z9" s="76"/>
      <c r="AA9" s="76"/>
      <c r="AB9" s="76"/>
      <c r="AC9" s="76"/>
      <c r="AD9" s="76"/>
      <c r="AE9" s="76"/>
      <c r="AF9" s="76"/>
    </row>
    <row r="10" spans="1:32" ht="135.75" customHeight="1" x14ac:dyDescent="0.25">
      <c r="A10" s="127">
        <v>5</v>
      </c>
      <c r="B10" s="88" t="s">
        <v>1749</v>
      </c>
      <c r="C10" s="184">
        <v>1</v>
      </c>
      <c r="D10" s="92" t="s">
        <v>1849</v>
      </c>
      <c r="E10" s="137" t="str">
        <f>'RIESGO INHERENTE'!G9</f>
        <v>Asignación errada de los derechos de acceso.</v>
      </c>
      <c r="F10" s="137" t="str">
        <f>'RIESGO INHERENTE'!H9</f>
        <v>Reclamaciones o quejas de ciudadanos</v>
      </c>
      <c r="G10" s="137" t="s">
        <v>1860</v>
      </c>
      <c r="H10" s="123" t="s">
        <v>1851</v>
      </c>
      <c r="I10" s="92" t="s">
        <v>1852</v>
      </c>
      <c r="J10" s="92" t="s">
        <v>1853</v>
      </c>
      <c r="K10" s="92" t="s">
        <v>1854</v>
      </c>
      <c r="L10" s="92" t="s">
        <v>272</v>
      </c>
      <c r="M10" s="92" t="s">
        <v>1855</v>
      </c>
      <c r="N10" s="92" t="s">
        <v>1853</v>
      </c>
      <c r="O10" s="131" t="s">
        <v>62</v>
      </c>
      <c r="P10" s="89">
        <f>SUM(IF('TRATAMIENTO DE RIESGO'!H10="Preventivo",15,IF('TRATAMIENTO DE RIESGO'!H10="Detectivo",10,0)),IF('TRATAMIENTO DE RIESGO'!I10="Asignado",15,0),IF('TRATAMIENTO DE RIESGO'!J10="Adecuada",15,0),IF('TRATAMIENTO DE RIESGO'!K10="Completa",10,IF('TRATAMIENTO DE RIESGO'!K10="Incompleta",5,0)),IF('TRATAMIENTO DE RIESGO'!L10="SI",15,0),IF('TRATAMIENTO DE RIESGO'!M10="Se investigan y se resuelven oportunamente",15,0),IF('TRATAMIENTO DE RIESGO'!N10="Adecuada",15,0))</f>
        <v>100</v>
      </c>
      <c r="Q10" s="88" t="str">
        <f t="shared" si="0"/>
        <v>Fuerte</v>
      </c>
      <c r="R10" s="88" t="s">
        <v>1856</v>
      </c>
      <c r="S10" s="88" t="str">
        <f t="shared" si="1"/>
        <v>Fuerte</v>
      </c>
      <c r="T10" s="90" t="str">
        <f t="shared" si="2"/>
        <v>NO</v>
      </c>
      <c r="U10" s="155"/>
      <c r="V10" s="76"/>
      <c r="W10" s="76"/>
      <c r="X10" s="76"/>
      <c r="Y10" s="76"/>
      <c r="Z10" s="76"/>
      <c r="AA10" s="76"/>
      <c r="AB10" s="76"/>
      <c r="AC10" s="76"/>
      <c r="AD10" s="76"/>
      <c r="AE10" s="76"/>
      <c r="AF10" s="76"/>
    </row>
    <row r="11" spans="1:32" ht="98.45" customHeight="1" x14ac:dyDescent="0.25">
      <c r="A11" s="91">
        <v>6</v>
      </c>
      <c r="B11" s="88" t="s">
        <v>1757</v>
      </c>
      <c r="C11" s="185">
        <v>1</v>
      </c>
      <c r="D11" s="92" t="s">
        <v>1849</v>
      </c>
      <c r="E11" s="137" t="str">
        <f>'RIESGO INHERENTE'!G10</f>
        <v>Almacenamiento sin protección.</v>
      </c>
      <c r="F11" s="137" t="str">
        <f>'RIESGO INHERENTE'!H10</f>
        <v>Pérdida o detrimento de información</v>
      </c>
      <c r="G11" s="137" t="s">
        <v>1861</v>
      </c>
      <c r="H11" s="123" t="s">
        <v>1851</v>
      </c>
      <c r="I11" s="92" t="s">
        <v>1852</v>
      </c>
      <c r="J11" s="92" t="s">
        <v>1853</v>
      </c>
      <c r="K11" s="92" t="s">
        <v>1854</v>
      </c>
      <c r="L11" s="92" t="s">
        <v>272</v>
      </c>
      <c r="M11" s="92" t="s">
        <v>1855</v>
      </c>
      <c r="N11" s="92" t="s">
        <v>1853</v>
      </c>
      <c r="O11" s="131" t="s">
        <v>62</v>
      </c>
      <c r="P11" s="89">
        <f>SUM(IF('TRATAMIENTO DE RIESGO'!H11="Preventivo",15,IF('TRATAMIENTO DE RIESGO'!H11="Detectivo",10,0)),IF('TRATAMIENTO DE RIESGO'!I11="Asignado",15,0),IF('TRATAMIENTO DE RIESGO'!J11="Adecuada",15,0),IF('TRATAMIENTO DE RIESGO'!K11="Completa",10,IF('TRATAMIENTO DE RIESGO'!K11="Incompleta",5,0)),IF('TRATAMIENTO DE RIESGO'!L11="SI",15,0),IF('TRATAMIENTO DE RIESGO'!M11="Se investigan y se resuelven oportunamente",15,0),IF('TRATAMIENTO DE RIESGO'!N11="Adecuada",15,0))</f>
        <v>100</v>
      </c>
      <c r="Q11" s="88" t="str">
        <f t="shared" si="0"/>
        <v>Fuerte</v>
      </c>
      <c r="R11" s="88" t="s">
        <v>1856</v>
      </c>
      <c r="S11" s="88" t="str">
        <f t="shared" si="1"/>
        <v>Fuerte</v>
      </c>
      <c r="T11" s="90" t="str">
        <f t="shared" si="2"/>
        <v>NO</v>
      </c>
      <c r="U11" s="155"/>
      <c r="V11" s="76"/>
      <c r="W11" s="76"/>
      <c r="X11" s="76"/>
      <c r="Y11" s="76"/>
      <c r="Z11" s="76"/>
      <c r="AA11" s="76"/>
      <c r="AB11" s="76"/>
      <c r="AC11" s="76"/>
      <c r="AD11" s="76"/>
      <c r="AE11" s="76"/>
      <c r="AF11" s="76"/>
    </row>
    <row r="12" spans="1:32" ht="132" customHeight="1" x14ac:dyDescent="0.25">
      <c r="A12" s="127">
        <v>7</v>
      </c>
      <c r="B12" s="88" t="s">
        <v>1757</v>
      </c>
      <c r="C12" s="186">
        <v>1</v>
      </c>
      <c r="D12" s="92" t="s">
        <v>1849</v>
      </c>
      <c r="E12" s="137" t="str">
        <f>'RIESGO INHERENTE'!G11</f>
        <v>Asignación errada de los derechos de acceso.</v>
      </c>
      <c r="F12" s="137" t="str">
        <f>'RIESGO INHERENTE'!H11</f>
        <v>Demandas, litigios, derechos de petición o tutelas</v>
      </c>
      <c r="G12" s="126" t="s">
        <v>1862</v>
      </c>
      <c r="H12" s="123" t="s">
        <v>1851</v>
      </c>
      <c r="I12" s="92" t="s">
        <v>1852</v>
      </c>
      <c r="J12" s="92" t="s">
        <v>1853</v>
      </c>
      <c r="K12" s="92" t="s">
        <v>1854</v>
      </c>
      <c r="L12" s="92" t="s">
        <v>272</v>
      </c>
      <c r="M12" s="92" t="s">
        <v>1855</v>
      </c>
      <c r="N12" s="92" t="s">
        <v>1853</v>
      </c>
      <c r="O12" s="131" t="s">
        <v>62</v>
      </c>
      <c r="P12" s="89">
        <f>SUM(IF('TRATAMIENTO DE RIESGO'!H12="Preventivo",15,IF('TRATAMIENTO DE RIESGO'!H12="Detectivo",10,0)),IF('TRATAMIENTO DE RIESGO'!I12="Asignado",15,0),IF('TRATAMIENTO DE RIESGO'!J12="Adecuada",15,0),IF('TRATAMIENTO DE RIESGO'!K12="Completa",10,IF('TRATAMIENTO DE RIESGO'!K12="Incompleta",5,0)),IF('TRATAMIENTO DE RIESGO'!L12="SI",15,0),IF('TRATAMIENTO DE RIESGO'!M12="Se investigan y se resuelven oportunamente",15,0),IF('TRATAMIENTO DE RIESGO'!N12="Adecuada",15,0))</f>
        <v>100</v>
      </c>
      <c r="Q12" s="88" t="str">
        <f t="shared" si="0"/>
        <v>Fuerte</v>
      </c>
      <c r="R12" s="88" t="s">
        <v>1856</v>
      </c>
      <c r="S12" s="88" t="str">
        <f t="shared" si="1"/>
        <v>Fuerte</v>
      </c>
      <c r="T12" s="90" t="str">
        <f t="shared" si="2"/>
        <v>NO</v>
      </c>
      <c r="U12" s="155"/>
      <c r="V12" s="76"/>
      <c r="W12" s="76"/>
      <c r="X12" s="76"/>
      <c r="Y12" s="76"/>
      <c r="Z12" s="76"/>
      <c r="AA12" s="76"/>
      <c r="AB12" s="76"/>
      <c r="AC12" s="76"/>
      <c r="AD12" s="76"/>
      <c r="AE12" s="76"/>
      <c r="AF12" s="76"/>
    </row>
    <row r="13" spans="1:32" ht="102.6" customHeight="1" x14ac:dyDescent="0.25">
      <c r="A13" s="91">
        <v>8</v>
      </c>
      <c r="B13" s="88" t="s">
        <v>1762</v>
      </c>
      <c r="C13" s="91">
        <v>1</v>
      </c>
      <c r="D13" s="92" t="s">
        <v>1849</v>
      </c>
      <c r="E13" s="137" t="str">
        <f>'RIESGO INHERENTE'!G12</f>
        <v>Ausencia de mecanismos de monitoreo.</v>
      </c>
      <c r="F13" s="137" t="str">
        <f>'RIESGO INHERENTE'!H12</f>
        <v>Multas o sanciones</v>
      </c>
      <c r="G13" s="137" t="s">
        <v>2249</v>
      </c>
      <c r="H13" s="123" t="s">
        <v>1851</v>
      </c>
      <c r="I13" s="92" t="s">
        <v>1852</v>
      </c>
      <c r="J13" s="92" t="s">
        <v>1853</v>
      </c>
      <c r="K13" s="92" t="s">
        <v>1854</v>
      </c>
      <c r="L13" s="92" t="s">
        <v>272</v>
      </c>
      <c r="M13" s="92" t="s">
        <v>1855</v>
      </c>
      <c r="N13" s="92" t="s">
        <v>1853</v>
      </c>
      <c r="O13" s="131" t="s">
        <v>62</v>
      </c>
      <c r="P13" s="89">
        <f>SUM(IF('TRATAMIENTO DE RIESGO'!H13="Preventivo",15,IF('TRATAMIENTO DE RIESGO'!H13="Detectivo",10,0)),IF('TRATAMIENTO DE RIESGO'!I13="Asignado",15,0),IF('TRATAMIENTO DE RIESGO'!J13="Adecuada",15,0),IF('TRATAMIENTO DE RIESGO'!K13="Completa",10,IF('TRATAMIENTO DE RIESGO'!K13="Incompleta",5,0)),IF('TRATAMIENTO DE RIESGO'!L13="SI",15,0),IF('TRATAMIENTO DE RIESGO'!M13="Se investigan y se resuelven oportunamente",15,0),IF('TRATAMIENTO DE RIESGO'!N13="Adecuada",15,0))</f>
        <v>100</v>
      </c>
      <c r="Q13" s="88" t="str">
        <f t="shared" si="0"/>
        <v>Fuerte</v>
      </c>
      <c r="R13" s="88" t="s">
        <v>1856</v>
      </c>
      <c r="S13" s="88" t="str">
        <f t="shared" si="1"/>
        <v>Fuerte</v>
      </c>
      <c r="T13" s="90" t="str">
        <f t="shared" si="2"/>
        <v>NO</v>
      </c>
      <c r="U13" s="155"/>
      <c r="V13" s="76"/>
      <c r="W13" s="76"/>
      <c r="X13" s="76"/>
      <c r="Y13" s="76"/>
      <c r="Z13" s="76"/>
      <c r="AA13" s="76"/>
      <c r="AB13" s="76"/>
      <c r="AC13" s="76"/>
      <c r="AD13" s="76"/>
      <c r="AE13" s="76"/>
      <c r="AF13" s="76"/>
    </row>
    <row r="14" spans="1:32" ht="128.1" customHeight="1" x14ac:dyDescent="0.25">
      <c r="A14" s="91">
        <v>9</v>
      </c>
      <c r="B14" s="88" t="s">
        <v>1768</v>
      </c>
      <c r="C14" s="91">
        <v>1</v>
      </c>
      <c r="D14" s="92" t="s">
        <v>1849</v>
      </c>
      <c r="E14" s="137" t="str">
        <f>'RIESGO INHERENTE'!G13</f>
        <v>Ausencia de mecanismos de identificación y autentificación, como la autentificación de usuario.</v>
      </c>
      <c r="F14" s="137" t="str">
        <f>'RIESGO INHERENTE'!H13</f>
        <v>Pérdida o detrimento de información</v>
      </c>
      <c r="G14" s="126" t="s">
        <v>2230</v>
      </c>
      <c r="H14" s="123" t="s">
        <v>1851</v>
      </c>
      <c r="I14" s="92" t="s">
        <v>1852</v>
      </c>
      <c r="J14" s="92" t="s">
        <v>1853</v>
      </c>
      <c r="K14" s="92" t="s">
        <v>1854</v>
      </c>
      <c r="L14" s="92" t="s">
        <v>272</v>
      </c>
      <c r="M14" s="92" t="s">
        <v>1855</v>
      </c>
      <c r="N14" s="92" t="s">
        <v>1853</v>
      </c>
      <c r="O14" s="131" t="s">
        <v>62</v>
      </c>
      <c r="P14" s="89">
        <f>SUM(IF('TRATAMIENTO DE RIESGO'!H14="Preventivo",15,IF('TRATAMIENTO DE RIESGO'!H14="Detectivo",10,0)),IF('TRATAMIENTO DE RIESGO'!I14="Asignado",15,0),IF('TRATAMIENTO DE RIESGO'!J14="Adecuada",15,0),IF('TRATAMIENTO DE RIESGO'!K14="Completa",10,IF('TRATAMIENTO DE RIESGO'!K14="Incompleta",5,0)),IF('TRATAMIENTO DE RIESGO'!L14="SI",15,0),IF('TRATAMIENTO DE RIESGO'!M14="Se investigan y se resuelven oportunamente",15,0),IF('TRATAMIENTO DE RIESGO'!N14="Adecuada",15,0))</f>
        <v>100</v>
      </c>
      <c r="Q14" s="88" t="str">
        <f t="shared" si="0"/>
        <v>Fuerte</v>
      </c>
      <c r="R14" s="88" t="s">
        <v>1856</v>
      </c>
      <c r="S14" s="88" t="str">
        <f t="shared" si="1"/>
        <v>Fuerte</v>
      </c>
      <c r="T14" s="90" t="str">
        <f t="shared" si="2"/>
        <v>NO</v>
      </c>
      <c r="U14" s="155"/>
      <c r="V14" s="76"/>
      <c r="W14" s="76"/>
      <c r="X14" s="76"/>
      <c r="Y14" s="76"/>
      <c r="Z14" s="76"/>
      <c r="AA14" s="76"/>
      <c r="AB14" s="76"/>
      <c r="AC14" s="76"/>
      <c r="AD14" s="76"/>
      <c r="AE14" s="76"/>
      <c r="AF14" s="76"/>
    </row>
    <row r="15" spans="1:32" ht="96" customHeight="1" x14ac:dyDescent="0.25">
      <c r="A15" s="91">
        <v>10</v>
      </c>
      <c r="B15" s="88" t="s">
        <v>1768</v>
      </c>
      <c r="C15" s="91">
        <v>1</v>
      </c>
      <c r="D15" s="92" t="s">
        <v>1849</v>
      </c>
      <c r="E15" s="137" t="str">
        <f>'RIESGO INHERENTE'!G14</f>
        <v>Ausencia de mecanismos de identificación y autentificación, como la autentificación de usuario.</v>
      </c>
      <c r="F15" s="137" t="str">
        <f>'RIESGO INHERENTE'!H14</f>
        <v>Pérdida o detrimento de información</v>
      </c>
      <c r="G15" s="137" t="s">
        <v>1863</v>
      </c>
      <c r="H15" s="123" t="s">
        <v>1851</v>
      </c>
      <c r="I15" s="92" t="s">
        <v>1852</v>
      </c>
      <c r="J15" s="92" t="s">
        <v>1853</v>
      </c>
      <c r="K15" s="92" t="s">
        <v>1854</v>
      </c>
      <c r="L15" s="92" t="s">
        <v>272</v>
      </c>
      <c r="M15" s="92" t="s">
        <v>1855</v>
      </c>
      <c r="N15" s="92" t="s">
        <v>1853</v>
      </c>
      <c r="O15" s="131" t="s">
        <v>62</v>
      </c>
      <c r="P15" s="89">
        <f>SUM(IF('TRATAMIENTO DE RIESGO'!H15="Preventivo",15,IF('TRATAMIENTO DE RIESGO'!H15="Detectivo",10,0)),IF('TRATAMIENTO DE RIESGO'!I15="Asignado",15,0),IF('TRATAMIENTO DE RIESGO'!J15="Adecuada",15,0),IF('TRATAMIENTO DE RIESGO'!K15="Completa",10,IF('TRATAMIENTO DE RIESGO'!K15="Incompleta",5,0)),IF('TRATAMIENTO DE RIESGO'!L15="SI",15,0),IF('TRATAMIENTO DE RIESGO'!M15="Se investigan y se resuelven oportunamente",15,0),IF('TRATAMIENTO DE RIESGO'!N15="Adecuada",15,0))</f>
        <v>100</v>
      </c>
      <c r="Q15" s="88" t="str">
        <f t="shared" si="0"/>
        <v>Fuerte</v>
      </c>
      <c r="R15" s="88" t="s">
        <v>1856</v>
      </c>
      <c r="S15" s="88" t="str">
        <f t="shared" si="1"/>
        <v>Fuerte</v>
      </c>
      <c r="T15" s="90" t="str">
        <f t="shared" si="2"/>
        <v>NO</v>
      </c>
      <c r="U15" s="155"/>
      <c r="V15" s="76"/>
      <c r="W15" s="76"/>
      <c r="X15" s="76"/>
      <c r="Y15" s="76"/>
      <c r="Z15" s="76"/>
      <c r="AA15" s="76"/>
      <c r="AB15" s="76"/>
      <c r="AC15" s="76"/>
      <c r="AD15" s="76"/>
      <c r="AE15" s="76"/>
      <c r="AF15" s="76"/>
    </row>
    <row r="16" spans="1:32" ht="113.25" customHeight="1" x14ac:dyDescent="0.25">
      <c r="A16" s="91">
        <v>11</v>
      </c>
      <c r="B16" s="88" t="s">
        <v>1774</v>
      </c>
      <c r="C16" s="91">
        <v>1</v>
      </c>
      <c r="D16" s="92" t="s">
        <v>1849</v>
      </c>
      <c r="E16" s="137" t="str">
        <f>'RIESGO INHERENTE'!G15</f>
        <v>Ausencia y/o alteracion de documentación.</v>
      </c>
      <c r="F16" s="137" t="str">
        <f>'RIESGO INHERENTE'!H15</f>
        <v>"Pérdida o detrimento de información
Demandas, litigios, derechos de petición o tutelas
Reclamaciones o quejas de ciudadanos
Demoras en los servicios prestados y ejecución de los procesos
Interrupción de los sistemas / procesos
Pérdidas de conocimiento"</v>
      </c>
      <c r="G16" s="137" t="s">
        <v>2250</v>
      </c>
      <c r="H16" s="123" t="s">
        <v>1851</v>
      </c>
      <c r="I16" s="92" t="s">
        <v>1852</v>
      </c>
      <c r="J16" s="92" t="s">
        <v>1853</v>
      </c>
      <c r="K16" s="92" t="s">
        <v>1854</v>
      </c>
      <c r="L16" s="92" t="s">
        <v>272</v>
      </c>
      <c r="M16" s="92" t="s">
        <v>1855</v>
      </c>
      <c r="N16" s="92" t="s">
        <v>1853</v>
      </c>
      <c r="O16" s="131" t="s">
        <v>62</v>
      </c>
      <c r="P16" s="89">
        <f>SUM(IF('TRATAMIENTO DE RIESGO'!H16="Preventivo",15,IF('TRATAMIENTO DE RIESGO'!H16="Detectivo",10,0)),IF('TRATAMIENTO DE RIESGO'!I16="Asignado",15,0),IF('TRATAMIENTO DE RIESGO'!J16="Adecuada",15,0),IF('TRATAMIENTO DE RIESGO'!K16="Completa",10,IF('TRATAMIENTO DE RIESGO'!K16="Incompleta",5,0)),IF('TRATAMIENTO DE RIESGO'!L16="SI",15,0),IF('TRATAMIENTO DE RIESGO'!M16="Se investigan y se resuelven oportunamente",15,0),IF('TRATAMIENTO DE RIESGO'!N16="Adecuada",15,0))</f>
        <v>100</v>
      </c>
      <c r="Q16" s="88" t="str">
        <f t="shared" si="0"/>
        <v>Fuerte</v>
      </c>
      <c r="R16" s="88" t="s">
        <v>1856</v>
      </c>
      <c r="S16" s="88" t="str">
        <f t="shared" si="1"/>
        <v>Fuerte</v>
      </c>
      <c r="T16" s="90" t="str">
        <f t="shared" si="2"/>
        <v>NO</v>
      </c>
      <c r="U16" s="155"/>
      <c r="V16" s="76"/>
      <c r="W16" s="76"/>
      <c r="X16" s="76"/>
      <c r="Y16" s="76"/>
      <c r="Z16" s="76"/>
      <c r="AA16" s="76"/>
      <c r="AB16" s="76"/>
      <c r="AC16" s="76"/>
      <c r="AD16" s="76"/>
      <c r="AE16" s="76"/>
      <c r="AF16" s="76"/>
    </row>
    <row r="17" spans="1:32" ht="102" customHeight="1" x14ac:dyDescent="0.25">
      <c r="A17" s="91">
        <v>12</v>
      </c>
      <c r="B17" s="88" t="s">
        <v>1780</v>
      </c>
      <c r="C17" s="91">
        <v>1</v>
      </c>
      <c r="D17" s="92" t="s">
        <v>1849</v>
      </c>
      <c r="E17" s="137" t="str">
        <f>'RIESGO INHERENTE'!G16</f>
        <v>Ausencia y/o alteracion de documentación.</v>
      </c>
      <c r="F17" s="137" t="str">
        <f>'RIESGO INHERENTE'!H16</f>
        <v>"Pérdida o detrimento de información
Demandas, litigios, derechos de petición o tutelas
Reclamaciones o quejas de ciudadanos
Demoras en los servicios prestados y ejecución de los procesos
Interrupción de los sistemas / procesos
Pérdidas de conocimiento"</v>
      </c>
      <c r="G17" s="137" t="s">
        <v>2250</v>
      </c>
      <c r="H17" s="123" t="s">
        <v>1851</v>
      </c>
      <c r="I17" s="92" t="s">
        <v>1852</v>
      </c>
      <c r="J17" s="92" t="s">
        <v>1853</v>
      </c>
      <c r="K17" s="92" t="s">
        <v>1854</v>
      </c>
      <c r="L17" s="92" t="s">
        <v>272</v>
      </c>
      <c r="M17" s="92" t="s">
        <v>1855</v>
      </c>
      <c r="N17" s="92" t="s">
        <v>1853</v>
      </c>
      <c r="O17" s="131" t="s">
        <v>62</v>
      </c>
      <c r="P17" s="89">
        <f>SUM(IF('TRATAMIENTO DE RIESGO'!H17="Preventivo",15,IF('TRATAMIENTO DE RIESGO'!H17="Detectivo",10,0)),IF('TRATAMIENTO DE RIESGO'!I17="Asignado",15,0),IF('TRATAMIENTO DE RIESGO'!J17="Adecuada",15,0),IF('TRATAMIENTO DE RIESGO'!K17="Completa",10,IF('TRATAMIENTO DE RIESGO'!K17="Incompleta",5,0)),IF('TRATAMIENTO DE RIESGO'!L17="SI",15,0),IF('TRATAMIENTO DE RIESGO'!M17="Se investigan y se resuelven oportunamente",15,0),IF('TRATAMIENTO DE RIESGO'!N17="Adecuada",15,0))</f>
        <v>100</v>
      </c>
      <c r="Q17" s="88" t="str">
        <f t="shared" si="0"/>
        <v>Fuerte</v>
      </c>
      <c r="R17" s="88" t="s">
        <v>1856</v>
      </c>
      <c r="S17" s="88" t="str">
        <f t="shared" si="1"/>
        <v>Fuerte</v>
      </c>
      <c r="T17" s="90" t="str">
        <f t="shared" si="2"/>
        <v>NO</v>
      </c>
      <c r="U17" s="155"/>
      <c r="V17" s="76"/>
      <c r="W17" s="76"/>
      <c r="X17" s="76"/>
      <c r="Y17" s="76"/>
      <c r="Z17" s="76"/>
      <c r="AA17" s="76"/>
      <c r="AB17" s="76"/>
      <c r="AC17" s="76"/>
      <c r="AD17" s="76"/>
      <c r="AE17" s="76"/>
      <c r="AF17" s="76"/>
    </row>
    <row r="18" spans="1:32" ht="147" customHeight="1" x14ac:dyDescent="0.25">
      <c r="A18" s="91">
        <v>13</v>
      </c>
      <c r="B18" s="88" t="s">
        <v>1783</v>
      </c>
      <c r="C18" s="91">
        <v>1</v>
      </c>
      <c r="D18" s="92" t="s">
        <v>1849</v>
      </c>
      <c r="E18" s="187" t="s">
        <v>1864</v>
      </c>
      <c r="F18" s="137" t="str">
        <f>'RIESGO INHERENTE'!H17</f>
        <v>Demoras en los servicios prestados y ejecución de los procesos</v>
      </c>
      <c r="G18" s="137" t="s">
        <v>2247</v>
      </c>
      <c r="H18" s="123" t="s">
        <v>1851</v>
      </c>
      <c r="I18" s="92" t="s">
        <v>1852</v>
      </c>
      <c r="J18" s="92" t="s">
        <v>1853</v>
      </c>
      <c r="K18" s="92" t="s">
        <v>1854</v>
      </c>
      <c r="L18" s="92" t="s">
        <v>272</v>
      </c>
      <c r="M18" s="92" t="s">
        <v>1855</v>
      </c>
      <c r="N18" s="92" t="s">
        <v>1853</v>
      </c>
      <c r="O18" s="131" t="s">
        <v>62</v>
      </c>
      <c r="P18" s="89">
        <f>SUM(IF('TRATAMIENTO DE RIESGO'!H18="Preventivo",15,IF('TRATAMIENTO DE RIESGO'!H18="Detectivo",10,0)),IF('TRATAMIENTO DE RIESGO'!I18="Asignado",15,0),IF('TRATAMIENTO DE RIESGO'!J18="Adecuada",15,0),IF('TRATAMIENTO DE RIESGO'!K18="Completa",10,IF('TRATAMIENTO DE RIESGO'!K18="Incompleta",5,0)),IF('TRATAMIENTO DE RIESGO'!L18="SI",15,0),IF('TRATAMIENTO DE RIESGO'!M18="Se investigan y se resuelven oportunamente",15,0),IF('TRATAMIENTO DE RIESGO'!N18="Adecuada",15,0))</f>
        <v>100</v>
      </c>
      <c r="Q18" s="88" t="str">
        <f t="shared" si="0"/>
        <v>Fuerte</v>
      </c>
      <c r="R18" s="88" t="s">
        <v>1856</v>
      </c>
      <c r="S18" s="88" t="str">
        <f t="shared" si="1"/>
        <v>Fuerte</v>
      </c>
      <c r="T18" s="90" t="str">
        <f t="shared" si="2"/>
        <v>NO</v>
      </c>
      <c r="U18" s="155"/>
      <c r="V18" s="76"/>
      <c r="W18" s="76"/>
      <c r="X18" s="76"/>
      <c r="Y18" s="76"/>
      <c r="Z18" s="76"/>
      <c r="AA18" s="76"/>
      <c r="AB18" s="76"/>
      <c r="AC18" s="76"/>
      <c r="AD18" s="76"/>
      <c r="AE18" s="76"/>
      <c r="AF18" s="76"/>
    </row>
    <row r="19" spans="1:32" ht="89.1" customHeight="1" x14ac:dyDescent="0.25">
      <c r="A19" s="91">
        <v>13</v>
      </c>
      <c r="B19" s="88" t="s">
        <v>1783</v>
      </c>
      <c r="C19" s="91">
        <v>2</v>
      </c>
      <c r="D19" s="92" t="s">
        <v>1849</v>
      </c>
      <c r="E19" s="187" t="s">
        <v>1865</v>
      </c>
      <c r="F19" s="139" t="str">
        <f>'RIESGO INHERENTE'!H17</f>
        <v>Demoras en los servicios prestados y ejecución de los procesos</v>
      </c>
      <c r="G19" s="137" t="s">
        <v>1866</v>
      </c>
      <c r="H19" s="123" t="s">
        <v>1851</v>
      </c>
      <c r="I19" s="92" t="s">
        <v>1852</v>
      </c>
      <c r="J19" s="92" t="s">
        <v>1853</v>
      </c>
      <c r="K19" s="92" t="s">
        <v>1854</v>
      </c>
      <c r="L19" s="92" t="s">
        <v>272</v>
      </c>
      <c r="M19" s="92" t="s">
        <v>1855</v>
      </c>
      <c r="N19" s="92" t="s">
        <v>1853</v>
      </c>
      <c r="O19" s="131" t="s">
        <v>62</v>
      </c>
      <c r="P19" s="89">
        <f>SUM(IF('TRATAMIENTO DE RIESGO'!H19="Preventivo",15,IF('TRATAMIENTO DE RIESGO'!H19="Detectivo",10,0)),IF('TRATAMIENTO DE RIESGO'!I19="Asignado",15,0),IF('TRATAMIENTO DE RIESGO'!J19="Adecuada",15,0),IF('TRATAMIENTO DE RIESGO'!K19="Completa",10,IF('TRATAMIENTO DE RIESGO'!K19="Incompleta",5,0)),IF('TRATAMIENTO DE RIESGO'!L19="SI",15,0),IF('TRATAMIENTO DE RIESGO'!M19="Se investigan y se resuelven oportunamente",15,0),IF('TRATAMIENTO DE RIESGO'!N19="Adecuada",15,0))</f>
        <v>100</v>
      </c>
      <c r="Q19" s="88" t="str">
        <f t="shared" si="0"/>
        <v>Fuerte</v>
      </c>
      <c r="R19" s="88" t="s">
        <v>1856</v>
      </c>
      <c r="S19" s="88" t="str">
        <f t="shared" si="1"/>
        <v>Fuerte</v>
      </c>
      <c r="T19" s="90" t="str">
        <f t="shared" si="2"/>
        <v>NO</v>
      </c>
      <c r="U19" s="155"/>
      <c r="V19" s="76"/>
      <c r="W19" s="76"/>
      <c r="X19" s="76"/>
      <c r="Y19" s="76"/>
      <c r="Z19" s="76"/>
      <c r="AA19" s="76"/>
      <c r="AB19" s="76"/>
      <c r="AC19" s="76"/>
      <c r="AD19" s="76"/>
      <c r="AE19" s="76"/>
      <c r="AF19" s="76"/>
    </row>
    <row r="20" spans="1:32" ht="93" customHeight="1" x14ac:dyDescent="0.25">
      <c r="A20" s="91">
        <v>13</v>
      </c>
      <c r="B20" s="88" t="s">
        <v>1783</v>
      </c>
      <c r="C20" s="91">
        <v>3</v>
      </c>
      <c r="D20" s="92" t="s">
        <v>1849</v>
      </c>
      <c r="E20" s="188" t="s">
        <v>1867</v>
      </c>
      <c r="F20" s="139" t="str">
        <f>'RIESGO INHERENTE'!H17</f>
        <v>Demoras en los servicios prestados y ejecución de los procesos</v>
      </c>
      <c r="G20" s="215" t="s">
        <v>2232</v>
      </c>
      <c r="H20" s="123" t="s">
        <v>1851</v>
      </c>
      <c r="I20" s="92" t="s">
        <v>1852</v>
      </c>
      <c r="J20" s="92" t="s">
        <v>1853</v>
      </c>
      <c r="K20" s="92" t="s">
        <v>1854</v>
      </c>
      <c r="L20" s="92" t="s">
        <v>272</v>
      </c>
      <c r="M20" s="92" t="s">
        <v>1855</v>
      </c>
      <c r="N20" s="92" t="s">
        <v>1853</v>
      </c>
      <c r="O20" s="131" t="s">
        <v>62</v>
      </c>
      <c r="P20" s="89">
        <f>SUM(IF('TRATAMIENTO DE RIESGO'!H20="Preventivo",15,IF('TRATAMIENTO DE RIESGO'!H20="Detectivo",10,0)),IF('TRATAMIENTO DE RIESGO'!I20="Asignado",15,0),IF('TRATAMIENTO DE RIESGO'!J20="Adecuada",15,0),IF('TRATAMIENTO DE RIESGO'!K20="Completa",10,IF('TRATAMIENTO DE RIESGO'!K20="Incompleta",5,0)),IF('TRATAMIENTO DE RIESGO'!L20="SI",15,0),IF('TRATAMIENTO DE RIESGO'!M20="Se investigan y se resuelven oportunamente",15,0),IF('TRATAMIENTO DE RIESGO'!N20="Adecuada",15,0))</f>
        <v>100</v>
      </c>
      <c r="Q20" s="88" t="str">
        <f t="shared" si="0"/>
        <v>Fuerte</v>
      </c>
      <c r="R20" s="88" t="s">
        <v>1856</v>
      </c>
      <c r="S20" s="88" t="str">
        <f t="shared" si="1"/>
        <v>Fuerte</v>
      </c>
      <c r="T20" s="90" t="str">
        <f t="shared" si="2"/>
        <v>NO</v>
      </c>
      <c r="U20" s="155"/>
      <c r="V20" s="76"/>
      <c r="W20" s="76"/>
      <c r="X20" s="76"/>
      <c r="Y20" s="76"/>
      <c r="Z20" s="76"/>
      <c r="AA20" s="76"/>
      <c r="AB20" s="76"/>
      <c r="AC20" s="76"/>
      <c r="AD20" s="76"/>
      <c r="AE20" s="76"/>
      <c r="AF20" s="76"/>
    </row>
    <row r="21" spans="1:32" ht="118.5" customHeight="1" x14ac:dyDescent="0.25">
      <c r="A21" s="91">
        <v>14</v>
      </c>
      <c r="B21" s="88" t="s">
        <v>1783</v>
      </c>
      <c r="C21" s="91">
        <v>1</v>
      </c>
      <c r="D21" s="92" t="s">
        <v>1849</v>
      </c>
      <c r="E21" s="139" t="str">
        <f>'RIESGO INHERENTE'!G18</f>
        <v>Respuesta inadecuada de mantenimiento del servicio.</v>
      </c>
      <c r="F21" s="139" t="str">
        <f>'RIESGO INHERENTE'!H18</f>
        <v>Demoras en los servicios prestados y ejecución de los procesos</v>
      </c>
      <c r="G21" s="209" t="s">
        <v>2231</v>
      </c>
      <c r="H21" s="123" t="s">
        <v>1851</v>
      </c>
      <c r="I21" s="92" t="s">
        <v>1852</v>
      </c>
      <c r="J21" s="92" t="s">
        <v>1853</v>
      </c>
      <c r="K21" s="92" t="s">
        <v>1854</v>
      </c>
      <c r="L21" s="92" t="s">
        <v>272</v>
      </c>
      <c r="M21" s="92" t="s">
        <v>1855</v>
      </c>
      <c r="N21" s="92" t="s">
        <v>1853</v>
      </c>
      <c r="O21" s="131" t="s">
        <v>62</v>
      </c>
      <c r="P21" s="89">
        <f>SUM(IF('TRATAMIENTO DE RIESGO'!H21="Preventivo",15,IF('TRATAMIENTO DE RIESGO'!H21="Detectivo",10,0)),IF('TRATAMIENTO DE RIESGO'!I21="Asignado",15,0),IF('TRATAMIENTO DE RIESGO'!J21="Adecuada",15,0),IF('TRATAMIENTO DE RIESGO'!K21="Completa",10,IF('TRATAMIENTO DE RIESGO'!K21="Incompleta",5,0)),IF('TRATAMIENTO DE RIESGO'!L21="SI",15,0),IF('TRATAMIENTO DE RIESGO'!M21="Se investigan y se resuelven oportunamente",15,0),IF('TRATAMIENTO DE RIESGO'!N21="Adecuada",15,0))</f>
        <v>100</v>
      </c>
      <c r="Q21" s="88" t="str">
        <f t="shared" si="0"/>
        <v>Fuerte</v>
      </c>
      <c r="R21" s="88" t="s">
        <v>1856</v>
      </c>
      <c r="S21" s="88" t="str">
        <f t="shared" si="1"/>
        <v>Fuerte</v>
      </c>
      <c r="T21" s="90" t="str">
        <f t="shared" si="2"/>
        <v>NO</v>
      </c>
      <c r="U21" s="155"/>
      <c r="V21" s="76"/>
      <c r="W21" s="76"/>
      <c r="X21" s="76"/>
      <c r="Y21" s="76"/>
      <c r="Z21" s="76"/>
      <c r="AA21" s="76"/>
      <c r="AB21" s="76"/>
      <c r="AC21" s="76"/>
      <c r="AD21" s="76"/>
      <c r="AE21" s="76"/>
      <c r="AF21" s="76"/>
    </row>
    <row r="22" spans="1:32" ht="141.75" customHeight="1" x14ac:dyDescent="0.25">
      <c r="A22" s="91">
        <v>15</v>
      </c>
      <c r="B22" s="88" t="s">
        <v>1783</v>
      </c>
      <c r="C22" s="91">
        <v>1</v>
      </c>
      <c r="D22" s="92" t="s">
        <v>1849</v>
      </c>
      <c r="E22" s="137" t="s">
        <v>1868</v>
      </c>
      <c r="F22" s="139" t="str">
        <f>'RIESGO INHERENTE'!H19</f>
        <v>Deficiencias o deterioro del servicio al ciudadano</v>
      </c>
      <c r="G22" s="137" t="s">
        <v>2248</v>
      </c>
      <c r="H22" s="123" t="s">
        <v>1851</v>
      </c>
      <c r="I22" s="92" t="s">
        <v>1852</v>
      </c>
      <c r="J22" s="92" t="s">
        <v>1853</v>
      </c>
      <c r="K22" s="92" t="s">
        <v>1854</v>
      </c>
      <c r="L22" s="92" t="s">
        <v>272</v>
      </c>
      <c r="M22" s="92" t="s">
        <v>1855</v>
      </c>
      <c r="N22" s="92" t="s">
        <v>1853</v>
      </c>
      <c r="O22" s="131" t="s">
        <v>62</v>
      </c>
      <c r="P22" s="89">
        <f>SUM(IF('TRATAMIENTO DE RIESGO'!H22="Preventivo",15,IF('TRATAMIENTO DE RIESGO'!H22="Detectivo",10,0)),IF('TRATAMIENTO DE RIESGO'!I22="Asignado",15,0),IF('TRATAMIENTO DE RIESGO'!J22="Adecuada",15,0),IF('TRATAMIENTO DE RIESGO'!K22="Completa",10,IF('TRATAMIENTO DE RIESGO'!K22="Incompleta",5,0)),IF('TRATAMIENTO DE RIESGO'!L22="SI",15,0),IF('TRATAMIENTO DE RIESGO'!M22="Se investigan y se resuelven oportunamente",15,0),IF('TRATAMIENTO DE RIESGO'!N22="Adecuada",15,0))</f>
        <v>100</v>
      </c>
      <c r="Q22" s="88" t="str">
        <f t="shared" si="0"/>
        <v>Fuerte</v>
      </c>
      <c r="R22" s="88" t="s">
        <v>1856</v>
      </c>
      <c r="S22" s="88" t="str">
        <f t="shared" si="1"/>
        <v>Fuerte</v>
      </c>
      <c r="T22" s="90" t="str">
        <f t="shared" si="2"/>
        <v>NO</v>
      </c>
      <c r="U22" s="155"/>
      <c r="V22" s="76"/>
      <c r="W22" s="76"/>
      <c r="X22" s="76"/>
      <c r="Y22" s="76"/>
      <c r="Z22" s="76"/>
      <c r="AA22" s="76"/>
      <c r="AB22" s="76"/>
      <c r="AC22" s="76"/>
      <c r="AD22" s="76"/>
      <c r="AE22" s="76"/>
      <c r="AF22" s="76"/>
    </row>
    <row r="23" spans="1:32" ht="116.25" customHeight="1" x14ac:dyDescent="0.25">
      <c r="A23" s="91">
        <v>15</v>
      </c>
      <c r="B23" s="88" t="s">
        <v>1783</v>
      </c>
      <c r="C23" s="91">
        <v>2</v>
      </c>
      <c r="D23" s="92" t="s">
        <v>1849</v>
      </c>
      <c r="E23" s="137" t="s">
        <v>1869</v>
      </c>
      <c r="F23" s="139" t="str">
        <f>'RIESGO INHERENTE'!H19</f>
        <v>Deficiencias o deterioro del servicio al ciudadano</v>
      </c>
      <c r="G23" s="137" t="s">
        <v>1870</v>
      </c>
      <c r="H23" s="123" t="s">
        <v>1851</v>
      </c>
      <c r="I23" s="92" t="s">
        <v>1852</v>
      </c>
      <c r="J23" s="92" t="s">
        <v>1853</v>
      </c>
      <c r="K23" s="92" t="s">
        <v>1854</v>
      </c>
      <c r="L23" s="92" t="s">
        <v>272</v>
      </c>
      <c r="M23" s="92" t="s">
        <v>1855</v>
      </c>
      <c r="N23" s="92" t="s">
        <v>1853</v>
      </c>
      <c r="O23" s="131" t="s">
        <v>62</v>
      </c>
      <c r="P23" s="89">
        <f>SUM(IF('TRATAMIENTO DE RIESGO'!H23="Preventivo",15,IF('TRATAMIENTO DE RIESGO'!H23="Detectivo",10,0)),IF('TRATAMIENTO DE RIESGO'!I23="Asignado",15,0),IF('TRATAMIENTO DE RIESGO'!J23="Adecuada",15,0),IF('TRATAMIENTO DE RIESGO'!K23="Completa",10,IF('TRATAMIENTO DE RIESGO'!K23="Incompleta",5,0)),IF('TRATAMIENTO DE RIESGO'!L23="SI",15,0),IF('TRATAMIENTO DE RIESGO'!M23="Se investigan y se resuelven oportunamente",15,0),IF('TRATAMIENTO DE RIESGO'!N23="Adecuada",15,0))</f>
        <v>100</v>
      </c>
      <c r="Q23" s="88" t="str">
        <f t="shared" si="0"/>
        <v>Fuerte</v>
      </c>
      <c r="R23" s="88" t="s">
        <v>1856</v>
      </c>
      <c r="S23" s="88" t="str">
        <f t="shared" si="1"/>
        <v>Fuerte</v>
      </c>
      <c r="T23" s="90" t="str">
        <f t="shared" si="2"/>
        <v>NO</v>
      </c>
      <c r="U23" s="155"/>
      <c r="V23" s="76"/>
      <c r="W23" s="76"/>
      <c r="X23" s="76"/>
      <c r="Y23" s="76"/>
      <c r="Z23" s="76"/>
      <c r="AA23" s="76"/>
      <c r="AB23" s="76"/>
      <c r="AC23" s="76"/>
      <c r="AD23" s="76"/>
      <c r="AE23" s="76"/>
      <c r="AF23" s="76"/>
    </row>
    <row r="24" spans="1:32" ht="105.75" customHeight="1" x14ac:dyDescent="0.25">
      <c r="A24" s="91">
        <v>16</v>
      </c>
      <c r="B24" s="88" t="s">
        <v>1783</v>
      </c>
      <c r="C24" s="91">
        <v>1</v>
      </c>
      <c r="D24" s="92" t="s">
        <v>1849</v>
      </c>
      <c r="E24" s="139" t="str">
        <f>'RIESGO INHERENTE'!G20</f>
        <v>Uso incorrecto de software y hardware.</v>
      </c>
      <c r="F24" s="139" t="str">
        <f>'RIESGO INHERENTE'!H20</f>
        <v>Pérdida o detrimento de información</v>
      </c>
      <c r="G24" s="137" t="s">
        <v>1871</v>
      </c>
      <c r="H24" s="123" t="s">
        <v>1851</v>
      </c>
      <c r="I24" s="92" t="s">
        <v>1852</v>
      </c>
      <c r="J24" s="92" t="s">
        <v>1853</v>
      </c>
      <c r="K24" s="92" t="s">
        <v>1854</v>
      </c>
      <c r="L24" s="92" t="s">
        <v>272</v>
      </c>
      <c r="M24" s="92" t="s">
        <v>1855</v>
      </c>
      <c r="N24" s="92" t="s">
        <v>1853</v>
      </c>
      <c r="O24" s="131" t="s">
        <v>62</v>
      </c>
      <c r="P24" s="89">
        <f>SUM(IF('TRATAMIENTO DE RIESGO'!H24="Preventivo",15,IF('TRATAMIENTO DE RIESGO'!H24="Detectivo",10,0)),IF('TRATAMIENTO DE RIESGO'!I24="Asignado",15,0),IF('TRATAMIENTO DE RIESGO'!J24="Adecuada",15,0),IF('TRATAMIENTO DE RIESGO'!K24="Completa",10,IF('TRATAMIENTO DE RIESGO'!K24="Incompleta",5,0)),IF('TRATAMIENTO DE RIESGO'!L24="SI",15,0),IF('TRATAMIENTO DE RIESGO'!M24="Se investigan y se resuelven oportunamente",15,0),IF('TRATAMIENTO DE RIESGO'!N24="Adecuada",15,0))</f>
        <v>100</v>
      </c>
      <c r="Q24" s="88" t="str">
        <f t="shared" si="0"/>
        <v>Fuerte</v>
      </c>
      <c r="R24" s="88" t="s">
        <v>1856</v>
      </c>
      <c r="S24" s="88" t="str">
        <f t="shared" si="1"/>
        <v>Fuerte</v>
      </c>
      <c r="T24" s="90" t="str">
        <f t="shared" si="2"/>
        <v>NO</v>
      </c>
      <c r="U24" s="155"/>
      <c r="V24" s="76"/>
      <c r="W24" s="76"/>
      <c r="X24" s="76"/>
      <c r="Y24" s="76"/>
      <c r="Z24" s="76"/>
      <c r="AA24" s="76"/>
      <c r="AB24" s="76"/>
      <c r="AC24" s="76"/>
      <c r="AD24" s="76"/>
      <c r="AE24" s="76"/>
      <c r="AF24" s="76"/>
    </row>
    <row r="25" spans="1:32" s="208" customFormat="1" ht="130.5" customHeight="1" thickBot="1" x14ac:dyDescent="0.3">
      <c r="A25" s="91">
        <v>17</v>
      </c>
      <c r="B25" s="211" t="s">
        <v>1795</v>
      </c>
      <c r="C25" s="91">
        <v>1</v>
      </c>
      <c r="D25" s="92" t="s">
        <v>1849</v>
      </c>
      <c r="E25" s="139" t="str">
        <f>'RIESGO INHERENTE'!G21</f>
        <v>Almacenamiento sin protección.</v>
      </c>
      <c r="F25" s="139" t="str">
        <f>'RIESGO INHERENTE'!H21</f>
        <v>Pérdida de confianza del ciudadano</v>
      </c>
      <c r="G25" s="190" t="s">
        <v>2233</v>
      </c>
      <c r="H25" s="123" t="s">
        <v>1851</v>
      </c>
      <c r="I25" s="92" t="s">
        <v>1852</v>
      </c>
      <c r="J25" s="92" t="s">
        <v>1853</v>
      </c>
      <c r="K25" s="92" t="s">
        <v>1854</v>
      </c>
      <c r="L25" s="92" t="s">
        <v>272</v>
      </c>
      <c r="M25" s="92" t="s">
        <v>1855</v>
      </c>
      <c r="N25" s="92" t="s">
        <v>1853</v>
      </c>
      <c r="O25" s="131" t="s">
        <v>62</v>
      </c>
      <c r="P25" s="212">
        <f>SUM(IF('TRATAMIENTO DE RIESGO'!H25="Preventivo",15,IF('TRATAMIENTO DE RIESGO'!H25="Detectivo",10,0)),IF('TRATAMIENTO DE RIESGO'!I25="Asignado",15,0),IF('TRATAMIENTO DE RIESGO'!J25="Adecuada",15,0),IF('TRATAMIENTO DE RIESGO'!K25="Completa",10,IF('TRATAMIENTO DE RIESGO'!K25="Incompleta",5,0)),IF('TRATAMIENTO DE RIESGO'!L25="SI",15,0),IF('TRATAMIENTO DE RIESGO'!M25="Se investigan y se resuelven oportunamente",15,0),IF('TRATAMIENTO DE RIESGO'!N25="Adecuada",15,0))</f>
        <v>100</v>
      </c>
      <c r="Q25" s="211" t="str">
        <f t="shared" ref="Q25" si="3">IF(P25&gt;=96,"Fuerte",IF(AND(P25&gt;=86,P25&lt;=95),"Moderado",IF(AND(P25&lt;=85,P25&gt;=1),"Debil","")))</f>
        <v>Fuerte</v>
      </c>
      <c r="R25" s="211" t="s">
        <v>1856</v>
      </c>
      <c r="S25" s="211" t="str">
        <f t="shared" ref="S25" si="4">IF(AND(Q25="Fuerte",R25="Fuerte"),"Fuerte",IF(AND(Q25="Fuerte",R25="Moderado"),"Moderado",IF(AND(Q25="Fuerte",R25="Debil"),"Debil",IF(AND(Q25="Moderado",R25="Fuerte"),"Moderado",IF(AND(Q25="Moderado",R25="Moderado"),"Moderado",IF(AND(Q25="Moderado",R25="Debil"),"Debil",IF(AND(Q25="Debil",R25="Fuerte"),"Debil",IF(AND(Q25="Debil",R25="Moderado"),"Debil",IF(AND(Q25="Debil",R25="Debil"),"Debil","")))))))))</f>
        <v>Fuerte</v>
      </c>
      <c r="T25" s="213" t="str">
        <f t="shared" ref="T25" si="5">IF(S25="","",IF(S25="Fuerte","NO","SI"))</f>
        <v>NO</v>
      </c>
      <c r="U25" s="214"/>
    </row>
    <row r="26" spans="1:32" ht="155.25" customHeight="1" x14ac:dyDescent="0.25">
      <c r="A26" s="91">
        <v>18</v>
      </c>
      <c r="B26" s="88" t="s">
        <v>1795</v>
      </c>
      <c r="C26" s="91">
        <v>1</v>
      </c>
      <c r="D26" s="92" t="s">
        <v>1849</v>
      </c>
      <c r="E26" s="137" t="s">
        <v>1872</v>
      </c>
      <c r="F26" s="139" t="str">
        <f>'RIESGO INHERENTE'!H22</f>
        <v>Pérdida o detrimento de información
Demoras en los servicios prestados y ejecución de los procesos</v>
      </c>
      <c r="G26" s="126" t="s">
        <v>1873</v>
      </c>
      <c r="H26" s="123" t="s">
        <v>1851</v>
      </c>
      <c r="I26" s="92" t="s">
        <v>1852</v>
      </c>
      <c r="J26" s="92" t="s">
        <v>1853</v>
      </c>
      <c r="K26" s="92" t="s">
        <v>1854</v>
      </c>
      <c r="L26" s="92" t="s">
        <v>272</v>
      </c>
      <c r="M26" s="92" t="s">
        <v>1855</v>
      </c>
      <c r="N26" s="92" t="s">
        <v>1853</v>
      </c>
      <c r="O26" s="131" t="s">
        <v>62</v>
      </c>
      <c r="P26" s="89">
        <f>SUM(IF('TRATAMIENTO DE RIESGO'!H26="Preventivo",15,IF('TRATAMIENTO DE RIESGO'!H26="Detectivo",10,0)),IF('TRATAMIENTO DE RIESGO'!I26="Asignado",15,0),IF('TRATAMIENTO DE RIESGO'!J26="Adecuada",15,0),IF('TRATAMIENTO DE RIESGO'!K26="Completa",10,IF('TRATAMIENTO DE RIESGO'!K26="Incompleta",5,0)),IF('TRATAMIENTO DE RIESGO'!L26="SI",15,0),IF('TRATAMIENTO DE RIESGO'!M26="Se investigan y se resuelven oportunamente",15,0),IF('TRATAMIENTO DE RIESGO'!N26="Adecuada",15,0))</f>
        <v>100</v>
      </c>
      <c r="Q26" s="88" t="str">
        <f t="shared" si="0"/>
        <v>Fuerte</v>
      </c>
      <c r="R26" s="88" t="s">
        <v>1856</v>
      </c>
      <c r="S26" s="88" t="str">
        <f t="shared" si="1"/>
        <v>Fuerte</v>
      </c>
      <c r="T26" s="90" t="str">
        <f t="shared" si="2"/>
        <v>NO</v>
      </c>
      <c r="U26" s="155"/>
      <c r="V26" s="76"/>
      <c r="W26" s="76"/>
      <c r="X26" s="76"/>
      <c r="Y26" s="76"/>
      <c r="Z26" s="76"/>
      <c r="AA26" s="76"/>
      <c r="AB26" s="76"/>
      <c r="AC26" s="76"/>
      <c r="AD26" s="76"/>
      <c r="AE26" s="76"/>
      <c r="AF26" s="76"/>
    </row>
    <row r="27" spans="1:32" ht="127.5" customHeight="1" x14ac:dyDescent="0.25">
      <c r="A27" s="91">
        <v>18</v>
      </c>
      <c r="B27" s="88" t="s">
        <v>1795</v>
      </c>
      <c r="C27" s="91">
        <v>2</v>
      </c>
      <c r="D27" s="92" t="s">
        <v>1849</v>
      </c>
      <c r="E27" s="137" t="s">
        <v>1874</v>
      </c>
      <c r="F27" s="139" t="str">
        <f>'RIESGO INHERENTE'!H22</f>
        <v>Pérdida o detrimento de información
Demoras en los servicios prestados y ejecución de los procesos</v>
      </c>
      <c r="G27" s="137" t="s">
        <v>1875</v>
      </c>
      <c r="H27" s="123" t="s">
        <v>1851</v>
      </c>
      <c r="I27" s="92" t="s">
        <v>1852</v>
      </c>
      <c r="J27" s="92" t="s">
        <v>1853</v>
      </c>
      <c r="K27" s="92" t="s">
        <v>1854</v>
      </c>
      <c r="L27" s="92" t="s">
        <v>272</v>
      </c>
      <c r="M27" s="92" t="s">
        <v>1855</v>
      </c>
      <c r="N27" s="92" t="s">
        <v>1853</v>
      </c>
      <c r="O27" s="131" t="s">
        <v>62</v>
      </c>
      <c r="P27" s="89">
        <f>SUM(IF('TRATAMIENTO DE RIESGO'!H27="Preventivo",15,IF('TRATAMIENTO DE RIESGO'!H27="Detectivo",10,0)),IF('TRATAMIENTO DE RIESGO'!I27="Asignado",15,0),IF('TRATAMIENTO DE RIESGO'!J27="Adecuada",15,0),IF('TRATAMIENTO DE RIESGO'!K27="Completa",10,IF('TRATAMIENTO DE RIESGO'!K27="Incompleta",5,0)),IF('TRATAMIENTO DE RIESGO'!L27="SI",15,0),IF('TRATAMIENTO DE RIESGO'!M27="Se investigan y se resuelven oportunamente",15,0),IF('TRATAMIENTO DE RIESGO'!N27="Adecuada",15,0))</f>
        <v>100</v>
      </c>
      <c r="Q27" s="88" t="str">
        <f t="shared" si="0"/>
        <v>Fuerte</v>
      </c>
      <c r="R27" s="88" t="s">
        <v>1856</v>
      </c>
      <c r="S27" s="88" t="str">
        <f t="shared" si="1"/>
        <v>Fuerte</v>
      </c>
      <c r="T27" s="90" t="str">
        <f t="shared" si="2"/>
        <v>NO</v>
      </c>
      <c r="U27" s="155"/>
      <c r="V27" s="76"/>
      <c r="W27" s="76"/>
      <c r="X27" s="76"/>
      <c r="Y27" s="76"/>
      <c r="Z27" s="76"/>
      <c r="AA27" s="76"/>
      <c r="AB27" s="76"/>
      <c r="AC27" s="76"/>
      <c r="AD27" s="76"/>
      <c r="AE27" s="76"/>
      <c r="AF27" s="76"/>
    </row>
    <row r="28" spans="1:32" ht="114" customHeight="1" x14ac:dyDescent="0.25">
      <c r="A28" s="91">
        <v>19</v>
      </c>
      <c r="B28" s="88" t="s">
        <v>1795</v>
      </c>
      <c r="C28" s="91">
        <v>1</v>
      </c>
      <c r="D28" s="92" t="s">
        <v>1849</v>
      </c>
      <c r="E28" s="139" t="str">
        <f>'RIESGO INHERENTE'!G23</f>
        <v xml:space="preserve">Acceso y uso inadecuado de la información </v>
      </c>
      <c r="F28" s="139" t="str">
        <f>'RIESGO INHERENTE'!H23</f>
        <v>Pérdida o detrimento de información
Perdida de confianza del ciudadano
Demandas, litigios, derechos de petición o tutelas</v>
      </c>
      <c r="G28" s="137" t="s">
        <v>1876</v>
      </c>
      <c r="H28" s="123" t="s">
        <v>1851</v>
      </c>
      <c r="I28" s="92" t="s">
        <v>1852</v>
      </c>
      <c r="J28" s="92" t="s">
        <v>1853</v>
      </c>
      <c r="K28" s="92" t="s">
        <v>1854</v>
      </c>
      <c r="L28" s="92" t="s">
        <v>272</v>
      </c>
      <c r="M28" s="92" t="s">
        <v>1855</v>
      </c>
      <c r="N28" s="92" t="s">
        <v>1853</v>
      </c>
      <c r="O28" s="131" t="s">
        <v>62</v>
      </c>
      <c r="P28" s="89">
        <f>SUM(IF('TRATAMIENTO DE RIESGO'!H28="Preventivo",15,IF('TRATAMIENTO DE RIESGO'!H28="Detectivo",10,0)),IF('TRATAMIENTO DE RIESGO'!I28="Asignado",15,0),IF('TRATAMIENTO DE RIESGO'!J28="Adecuada",15,0),IF('TRATAMIENTO DE RIESGO'!K28="Completa",10,IF('TRATAMIENTO DE RIESGO'!K28="Incompleta",5,0)),IF('TRATAMIENTO DE RIESGO'!L28="SI",15,0),IF('TRATAMIENTO DE RIESGO'!M28="Se investigan y se resuelven oportunamente",15,0),IF('TRATAMIENTO DE RIESGO'!N28="Adecuada",15,0))</f>
        <v>100</v>
      </c>
      <c r="Q28" s="88" t="str">
        <f t="shared" si="0"/>
        <v>Fuerte</v>
      </c>
      <c r="R28" s="88" t="s">
        <v>1856</v>
      </c>
      <c r="S28" s="88" t="str">
        <f t="shared" si="1"/>
        <v>Fuerte</v>
      </c>
      <c r="T28" s="90" t="str">
        <f t="shared" si="2"/>
        <v>NO</v>
      </c>
      <c r="U28" s="155"/>
      <c r="V28" s="76"/>
      <c r="W28" s="76"/>
      <c r="X28" s="76"/>
      <c r="Y28" s="76"/>
      <c r="Z28" s="76"/>
      <c r="AA28" s="76"/>
      <c r="AB28" s="76"/>
      <c r="AC28" s="76"/>
      <c r="AD28" s="76"/>
      <c r="AE28" s="76"/>
      <c r="AF28" s="76"/>
    </row>
    <row r="29" spans="1:32" ht="136.5" customHeight="1" x14ac:dyDescent="0.25">
      <c r="A29" s="91">
        <v>20</v>
      </c>
      <c r="B29" s="88" t="s">
        <v>1795</v>
      </c>
      <c r="C29" s="91">
        <v>1</v>
      </c>
      <c r="D29" s="92" t="s">
        <v>1849</v>
      </c>
      <c r="E29" s="139" t="str">
        <f>'RIESGO INHERENTE'!G24</f>
        <v xml:space="preserve">Acceso y uso inadecuado de la información </v>
      </c>
      <c r="F29" s="139" t="str">
        <f>'RIESGO INHERENTE'!H24</f>
        <v>Pérdida o detrimento de información
Perdida de confianza del ciudadano
Demandas, litigios, derechos de petición o tutelas</v>
      </c>
      <c r="G29" s="126" t="s">
        <v>1877</v>
      </c>
      <c r="H29" s="123" t="s">
        <v>1851</v>
      </c>
      <c r="I29" s="92" t="s">
        <v>1852</v>
      </c>
      <c r="J29" s="92" t="s">
        <v>1853</v>
      </c>
      <c r="K29" s="92" t="s">
        <v>1854</v>
      </c>
      <c r="L29" s="92" t="s">
        <v>272</v>
      </c>
      <c r="M29" s="92" t="s">
        <v>1855</v>
      </c>
      <c r="N29" s="92" t="s">
        <v>1853</v>
      </c>
      <c r="O29" s="131" t="s">
        <v>62</v>
      </c>
      <c r="P29" s="89">
        <f>SUM(IF('TRATAMIENTO DE RIESGO'!H29="Preventivo",15,IF('TRATAMIENTO DE RIESGO'!H29="Detectivo",10,0)),IF('TRATAMIENTO DE RIESGO'!I29="Asignado",15,0),IF('TRATAMIENTO DE RIESGO'!J29="Adecuada",15,0),IF('TRATAMIENTO DE RIESGO'!K29="Completa",10,IF('TRATAMIENTO DE RIESGO'!K29="Incompleta",5,0)),IF('TRATAMIENTO DE RIESGO'!L29="SI",15,0),IF('TRATAMIENTO DE RIESGO'!M29="Se investigan y se resuelven oportunamente",15,0),IF('TRATAMIENTO DE RIESGO'!N29="Adecuada",15,0))</f>
        <v>100</v>
      </c>
      <c r="Q29" s="88" t="str">
        <f t="shared" si="0"/>
        <v>Fuerte</v>
      </c>
      <c r="R29" s="88" t="s">
        <v>1856</v>
      </c>
      <c r="S29" s="88" t="str">
        <f t="shared" si="1"/>
        <v>Fuerte</v>
      </c>
      <c r="T29" s="90" t="str">
        <f t="shared" si="2"/>
        <v>NO</v>
      </c>
      <c r="U29" s="155"/>
      <c r="V29" s="76"/>
      <c r="W29" s="76"/>
      <c r="X29" s="76"/>
      <c r="Y29" s="76"/>
      <c r="Z29" s="76"/>
      <c r="AA29" s="76"/>
      <c r="AB29" s="76"/>
      <c r="AC29" s="76"/>
      <c r="AD29" s="76"/>
      <c r="AE29" s="76"/>
      <c r="AF29" s="76"/>
    </row>
    <row r="30" spans="1:32" ht="108.75" customHeight="1" x14ac:dyDescent="0.25">
      <c r="A30" s="91">
        <v>21</v>
      </c>
      <c r="B30" s="88" t="s">
        <v>1795</v>
      </c>
      <c r="C30" s="91">
        <v>1</v>
      </c>
      <c r="D30" s="92" t="s">
        <v>1849</v>
      </c>
      <c r="E30" s="139" t="str">
        <f>'RIESGO INHERENTE'!G25</f>
        <v xml:space="preserve">Registro de información no verificada </v>
      </c>
      <c r="F30" s="139" t="str">
        <f>'RIESGO INHERENTE'!H25</f>
        <v>Pérdida o detrimento de información
Perdida de confianza del ciudadano
Demandas, litigios, derechos de petición o tutelas</v>
      </c>
      <c r="G30" s="215" t="s">
        <v>2234</v>
      </c>
      <c r="H30" s="123" t="s">
        <v>1851</v>
      </c>
      <c r="I30" s="92" t="s">
        <v>1852</v>
      </c>
      <c r="J30" s="92" t="s">
        <v>1853</v>
      </c>
      <c r="K30" s="92" t="s">
        <v>1854</v>
      </c>
      <c r="L30" s="92" t="s">
        <v>272</v>
      </c>
      <c r="M30" s="92" t="s">
        <v>1855</v>
      </c>
      <c r="N30" s="92" t="s">
        <v>1853</v>
      </c>
      <c r="O30" s="131" t="s">
        <v>62</v>
      </c>
      <c r="P30" s="89">
        <f>SUM(IF('TRATAMIENTO DE RIESGO'!H30="Preventivo",15,IF('TRATAMIENTO DE RIESGO'!H30="Detectivo",10,0)),IF('TRATAMIENTO DE RIESGO'!I30="Asignado",15,0),IF('TRATAMIENTO DE RIESGO'!J30="Adecuada",15,0),IF('TRATAMIENTO DE RIESGO'!K30="Completa",10,IF('TRATAMIENTO DE RIESGO'!K30="Incompleta",5,0)),IF('TRATAMIENTO DE RIESGO'!L30="SI",15,0),IF('TRATAMIENTO DE RIESGO'!M30="Se investigan y se resuelven oportunamente",15,0),IF('TRATAMIENTO DE RIESGO'!N30="Adecuada",15,0))</f>
        <v>100</v>
      </c>
      <c r="Q30" s="88" t="str">
        <f t="shared" si="0"/>
        <v>Fuerte</v>
      </c>
      <c r="R30" s="88" t="s">
        <v>1856</v>
      </c>
      <c r="S30" s="88" t="str">
        <f t="shared" si="1"/>
        <v>Fuerte</v>
      </c>
      <c r="T30" s="90" t="str">
        <f t="shared" si="2"/>
        <v>NO</v>
      </c>
      <c r="U30" s="155"/>
      <c r="V30" s="76"/>
      <c r="W30" s="76"/>
      <c r="X30" s="76"/>
      <c r="Y30" s="76"/>
      <c r="Z30" s="76"/>
      <c r="AA30" s="76"/>
      <c r="AB30" s="76"/>
      <c r="AC30" s="76"/>
      <c r="AD30" s="76"/>
      <c r="AE30" s="76"/>
      <c r="AF30" s="76"/>
    </row>
    <row r="31" spans="1:32" ht="126.75" customHeight="1" x14ac:dyDescent="0.25">
      <c r="A31" s="91">
        <v>22</v>
      </c>
      <c r="B31" s="88" t="s">
        <v>1795</v>
      </c>
      <c r="C31" s="91">
        <v>1</v>
      </c>
      <c r="D31" s="92" t="s">
        <v>1849</v>
      </c>
      <c r="E31" s="139" t="str">
        <f>'RIESGO INHERENTE'!G26</f>
        <v xml:space="preserve">
Dificultad para la verificación de los datos registrados
</v>
      </c>
      <c r="F31" s="139" t="str">
        <f>'RIESGO INHERENTE'!H26</f>
        <v>Pérdida o detrimento de información
Perdida de confianza del ciudadano
Demandas, litigios, derechos de petición o tutelas</v>
      </c>
      <c r="G31" s="209" t="s">
        <v>2235</v>
      </c>
      <c r="H31" s="123" t="s">
        <v>1851</v>
      </c>
      <c r="I31" s="92" t="s">
        <v>1852</v>
      </c>
      <c r="J31" s="92" t="s">
        <v>1853</v>
      </c>
      <c r="K31" s="92" t="s">
        <v>1854</v>
      </c>
      <c r="L31" s="92" t="s">
        <v>272</v>
      </c>
      <c r="M31" s="92" t="s">
        <v>1855</v>
      </c>
      <c r="N31" s="92" t="s">
        <v>1853</v>
      </c>
      <c r="O31" s="131" t="s">
        <v>62</v>
      </c>
      <c r="P31" s="89">
        <f>SUM(IF('TRATAMIENTO DE RIESGO'!H31="Preventivo",15,IF('TRATAMIENTO DE RIESGO'!H31="Detectivo",10,0)),IF('TRATAMIENTO DE RIESGO'!I31="Asignado",15,0),IF('TRATAMIENTO DE RIESGO'!J31="Adecuada",15,0),IF('TRATAMIENTO DE RIESGO'!K31="Completa",10,IF('TRATAMIENTO DE RIESGO'!K31="Incompleta",5,0)),IF('TRATAMIENTO DE RIESGO'!L31="SI",15,0),IF('TRATAMIENTO DE RIESGO'!M31="Se investigan y se resuelven oportunamente",15,0),IF('TRATAMIENTO DE RIESGO'!N31="Adecuada",15,0))</f>
        <v>100</v>
      </c>
      <c r="Q31" s="88" t="str">
        <f t="shared" si="0"/>
        <v>Fuerte</v>
      </c>
      <c r="R31" s="88" t="s">
        <v>1856</v>
      </c>
      <c r="S31" s="88" t="str">
        <f t="shared" si="1"/>
        <v>Fuerte</v>
      </c>
      <c r="T31" s="90" t="str">
        <f t="shared" si="2"/>
        <v>NO</v>
      </c>
      <c r="U31" s="155"/>
      <c r="V31" s="76"/>
      <c r="W31" s="76"/>
      <c r="X31" s="76"/>
      <c r="Y31" s="76"/>
      <c r="Z31" s="76"/>
      <c r="AA31" s="76"/>
      <c r="AB31" s="76"/>
      <c r="AC31" s="76"/>
      <c r="AD31" s="76"/>
      <c r="AE31" s="76"/>
      <c r="AF31" s="76"/>
    </row>
    <row r="32" spans="1:32" ht="114" customHeight="1" x14ac:dyDescent="0.25">
      <c r="A32" s="91">
        <v>23</v>
      </c>
      <c r="B32" s="88" t="s">
        <v>1814</v>
      </c>
      <c r="C32" s="91">
        <v>1</v>
      </c>
      <c r="D32" s="92" t="s">
        <v>1849</v>
      </c>
      <c r="E32" s="137" t="s">
        <v>1878</v>
      </c>
      <c r="F32" s="139" t="str">
        <f>'RIESGO INHERENTE'!H27</f>
        <v xml:space="preserve">Pérdida o detrimento de información
perdida de la integridad e integralidad de la información
</v>
      </c>
      <c r="G32" s="137" t="s">
        <v>1879</v>
      </c>
      <c r="H32" s="123" t="s">
        <v>1851</v>
      </c>
      <c r="I32" s="92" t="s">
        <v>1852</v>
      </c>
      <c r="J32" s="92" t="s">
        <v>1853</v>
      </c>
      <c r="K32" s="92" t="s">
        <v>1854</v>
      </c>
      <c r="L32" s="92" t="s">
        <v>272</v>
      </c>
      <c r="M32" s="92" t="s">
        <v>1855</v>
      </c>
      <c r="N32" s="92" t="s">
        <v>1853</v>
      </c>
      <c r="O32" s="131" t="s">
        <v>62</v>
      </c>
      <c r="P32" s="89">
        <f>SUM(IF('TRATAMIENTO DE RIESGO'!H32="Preventivo",15,IF('TRATAMIENTO DE RIESGO'!H32="Detectivo",10,0)),IF('TRATAMIENTO DE RIESGO'!I32="Asignado",15,0),IF('TRATAMIENTO DE RIESGO'!J32="Adecuada",15,0),IF('TRATAMIENTO DE RIESGO'!K32="Completa",10,IF('TRATAMIENTO DE RIESGO'!K32="Incompleta",5,0)),IF('TRATAMIENTO DE RIESGO'!L32="SI",15,0),IF('TRATAMIENTO DE RIESGO'!M32="Se investigan y se resuelven oportunamente",15,0),IF('TRATAMIENTO DE RIESGO'!N32="Adecuada",15,0))</f>
        <v>100</v>
      </c>
      <c r="Q32" s="88" t="str">
        <f t="shared" si="0"/>
        <v>Fuerte</v>
      </c>
      <c r="R32" s="88" t="s">
        <v>1856</v>
      </c>
      <c r="S32" s="88" t="str">
        <f t="shared" si="1"/>
        <v>Fuerte</v>
      </c>
      <c r="T32" s="90" t="str">
        <f t="shared" si="2"/>
        <v>NO</v>
      </c>
      <c r="U32" s="155"/>
      <c r="V32" s="76"/>
      <c r="W32" s="76"/>
      <c r="X32" s="76"/>
      <c r="Y32" s="76"/>
      <c r="Z32" s="76"/>
      <c r="AA32" s="76"/>
      <c r="AB32" s="76"/>
      <c r="AC32" s="76"/>
      <c r="AD32" s="76"/>
      <c r="AE32" s="76"/>
      <c r="AF32" s="76"/>
    </row>
    <row r="33" spans="1:32" ht="150" customHeight="1" x14ac:dyDescent="0.25">
      <c r="A33" s="91">
        <v>23</v>
      </c>
      <c r="B33" s="88" t="s">
        <v>1814</v>
      </c>
      <c r="C33" s="91">
        <v>2</v>
      </c>
      <c r="D33" s="92" t="s">
        <v>1849</v>
      </c>
      <c r="E33" s="137" t="s">
        <v>1880</v>
      </c>
      <c r="F33" s="139" t="str">
        <f>'RIESGO INHERENTE'!H27</f>
        <v xml:space="preserve">Pérdida o detrimento de información
perdida de la integridad e integralidad de la información
</v>
      </c>
      <c r="G33" s="137" t="s">
        <v>1881</v>
      </c>
      <c r="H33" s="123" t="s">
        <v>1851</v>
      </c>
      <c r="I33" s="92" t="s">
        <v>1852</v>
      </c>
      <c r="J33" s="92" t="s">
        <v>1853</v>
      </c>
      <c r="K33" s="92" t="s">
        <v>1854</v>
      </c>
      <c r="L33" s="92" t="s">
        <v>272</v>
      </c>
      <c r="M33" s="92" t="s">
        <v>1855</v>
      </c>
      <c r="N33" s="92" t="s">
        <v>1853</v>
      </c>
      <c r="O33" s="131" t="s">
        <v>62</v>
      </c>
      <c r="P33" s="89">
        <f>SUM(IF('TRATAMIENTO DE RIESGO'!H33="Preventivo",15,IF('TRATAMIENTO DE RIESGO'!H33="Detectivo",10,0)),IF('TRATAMIENTO DE RIESGO'!I33="Asignado",15,0),IF('TRATAMIENTO DE RIESGO'!J33="Adecuada",15,0),IF('TRATAMIENTO DE RIESGO'!K33="Completa",10,IF('TRATAMIENTO DE RIESGO'!K33="Incompleta",5,0)),IF('TRATAMIENTO DE RIESGO'!L33="SI",15,0),IF('TRATAMIENTO DE RIESGO'!M33="Se investigan y se resuelven oportunamente",15,0),IF('TRATAMIENTO DE RIESGO'!N33="Adecuada",15,0))</f>
        <v>100</v>
      </c>
      <c r="Q33" s="88" t="str">
        <f t="shared" si="0"/>
        <v>Fuerte</v>
      </c>
      <c r="R33" s="88" t="s">
        <v>1856</v>
      </c>
      <c r="S33" s="88" t="str">
        <f t="shared" si="1"/>
        <v>Fuerte</v>
      </c>
      <c r="T33" s="90" t="str">
        <f t="shared" si="2"/>
        <v>NO</v>
      </c>
      <c r="U33" s="155"/>
      <c r="V33" s="76"/>
      <c r="W33" s="76"/>
      <c r="X33" s="76"/>
      <c r="Y33" s="76"/>
      <c r="Z33" s="76"/>
      <c r="AA33" s="76"/>
      <c r="AB33" s="76"/>
      <c r="AC33" s="76"/>
      <c r="AD33" s="76"/>
      <c r="AE33" s="76"/>
      <c r="AF33" s="76"/>
    </row>
    <row r="34" spans="1:32" ht="107.1" customHeight="1" x14ac:dyDescent="0.25">
      <c r="A34" s="91">
        <v>24</v>
      </c>
      <c r="B34" s="88" t="s">
        <v>1814</v>
      </c>
      <c r="C34" s="91">
        <v>1</v>
      </c>
      <c r="D34" s="92" t="s">
        <v>1849</v>
      </c>
      <c r="E34" s="137" t="s">
        <v>1882</v>
      </c>
      <c r="F34" s="139" t="str">
        <f>'RIESGO INHERENTE'!H27</f>
        <v xml:space="preserve">Pérdida o detrimento de información
perdida de la integridad e integralidad de la información
</v>
      </c>
      <c r="G34" s="209" t="s">
        <v>2251</v>
      </c>
      <c r="H34" s="123" t="s">
        <v>1851</v>
      </c>
      <c r="I34" s="92" t="s">
        <v>1852</v>
      </c>
      <c r="J34" s="92" t="s">
        <v>1853</v>
      </c>
      <c r="K34" s="92" t="s">
        <v>1854</v>
      </c>
      <c r="L34" s="92" t="s">
        <v>272</v>
      </c>
      <c r="M34" s="92" t="s">
        <v>1855</v>
      </c>
      <c r="N34" s="92" t="s">
        <v>1853</v>
      </c>
      <c r="O34" s="131" t="s">
        <v>62</v>
      </c>
      <c r="P34" s="89">
        <f>SUM(IF('TRATAMIENTO DE RIESGO'!H34="Preventivo",15,IF('TRATAMIENTO DE RIESGO'!H34="Detectivo",10,0)),IF('TRATAMIENTO DE RIESGO'!I34="Asignado",15,0),IF('TRATAMIENTO DE RIESGO'!J34="Adecuada",15,0),IF('TRATAMIENTO DE RIESGO'!K34="Completa",10,IF('TRATAMIENTO DE RIESGO'!K34="Incompleta",5,0)),IF('TRATAMIENTO DE RIESGO'!L34="SI",15,0),IF('TRATAMIENTO DE RIESGO'!M34="Se investigan y se resuelven oportunamente",15,0),IF('TRATAMIENTO DE RIESGO'!N34="Adecuada",15,0))</f>
        <v>100</v>
      </c>
      <c r="Q34" s="88" t="str">
        <f t="shared" si="0"/>
        <v>Fuerte</v>
      </c>
      <c r="R34" s="88" t="s">
        <v>1856</v>
      </c>
      <c r="S34" s="88" t="str">
        <f t="shared" si="1"/>
        <v>Fuerte</v>
      </c>
      <c r="T34" s="90" t="str">
        <f t="shared" si="2"/>
        <v>NO</v>
      </c>
      <c r="U34" s="155"/>
      <c r="V34" s="76"/>
      <c r="W34" s="76"/>
      <c r="X34" s="76"/>
      <c r="Y34" s="76"/>
      <c r="Z34" s="76"/>
      <c r="AA34" s="76"/>
      <c r="AB34" s="76"/>
      <c r="AC34" s="76"/>
      <c r="AD34" s="76"/>
      <c r="AE34" s="76"/>
      <c r="AF34" s="76"/>
    </row>
    <row r="35" spans="1:32" ht="105.6" customHeight="1" x14ac:dyDescent="0.25">
      <c r="A35" s="91">
        <v>24</v>
      </c>
      <c r="B35" s="88" t="s">
        <v>1814</v>
      </c>
      <c r="C35" s="91">
        <v>2</v>
      </c>
      <c r="D35" s="92" t="s">
        <v>1849</v>
      </c>
      <c r="E35" s="137" t="s">
        <v>1883</v>
      </c>
      <c r="F35" s="139" t="str">
        <f>'RIESGO INHERENTE'!H28</f>
        <v>Pérdida o detrimento de información
Interrupción de los sistemas / procesos
Demoras en los servicios prestados y ejecución de los procesos</v>
      </c>
      <c r="G35" s="137" t="s">
        <v>2236</v>
      </c>
      <c r="H35" s="123" t="s">
        <v>1851</v>
      </c>
      <c r="I35" s="92" t="s">
        <v>1852</v>
      </c>
      <c r="J35" s="92" t="s">
        <v>1853</v>
      </c>
      <c r="K35" s="92" t="s">
        <v>1854</v>
      </c>
      <c r="L35" s="92" t="s">
        <v>272</v>
      </c>
      <c r="M35" s="92" t="s">
        <v>1855</v>
      </c>
      <c r="N35" s="92" t="s">
        <v>1853</v>
      </c>
      <c r="O35" s="131" t="s">
        <v>62</v>
      </c>
      <c r="P35" s="89">
        <f>SUM(IF('TRATAMIENTO DE RIESGO'!H35="Preventivo",15,IF('TRATAMIENTO DE RIESGO'!H35="Detectivo",10,0)),IF('TRATAMIENTO DE RIESGO'!I35="Asignado",15,0),IF('TRATAMIENTO DE RIESGO'!J35="Adecuada",15,0),IF('TRATAMIENTO DE RIESGO'!K35="Completa",10,IF('TRATAMIENTO DE RIESGO'!K35="Incompleta",5,0)),IF('TRATAMIENTO DE RIESGO'!L35="SI",15,0),IF('TRATAMIENTO DE RIESGO'!M35="Se investigan y se resuelven oportunamente",15,0),IF('TRATAMIENTO DE RIESGO'!N35="Adecuada",15,0))</f>
        <v>100</v>
      </c>
      <c r="Q35" s="88" t="str">
        <f t="shared" si="0"/>
        <v>Fuerte</v>
      </c>
      <c r="R35" s="88" t="s">
        <v>1856</v>
      </c>
      <c r="S35" s="88" t="str">
        <f t="shared" si="1"/>
        <v>Fuerte</v>
      </c>
      <c r="T35" s="90" t="str">
        <f t="shared" si="2"/>
        <v>NO</v>
      </c>
      <c r="U35" s="155"/>
      <c r="V35" s="76"/>
      <c r="W35" s="76"/>
      <c r="X35" s="76"/>
      <c r="Y35" s="76"/>
      <c r="Z35" s="76"/>
      <c r="AA35" s="76"/>
      <c r="AB35" s="76"/>
      <c r="AC35" s="76"/>
      <c r="AD35" s="76"/>
      <c r="AE35" s="76"/>
      <c r="AF35" s="76"/>
    </row>
    <row r="36" spans="1:32" ht="167.25" customHeight="1" x14ac:dyDescent="0.25">
      <c r="A36" s="91">
        <v>25</v>
      </c>
      <c r="B36" s="88" t="s">
        <v>1820</v>
      </c>
      <c r="C36" s="91">
        <v>1</v>
      </c>
      <c r="D36" s="92" t="s">
        <v>1849</v>
      </c>
      <c r="E36" s="139" t="str">
        <f>'RIESGO INHERENTE'!G29</f>
        <v>Uso incorrecto de software y hardware.</v>
      </c>
      <c r="F36" s="139" t="str">
        <f>'RIESGO INHERENTE'!H28</f>
        <v>Pérdida o detrimento de información
Interrupción de los sistemas / procesos
Demoras en los servicios prestados y ejecución de los procesos</v>
      </c>
      <c r="G36" s="137" t="s">
        <v>1884</v>
      </c>
      <c r="H36" s="123" t="s">
        <v>1851</v>
      </c>
      <c r="I36" s="92" t="s">
        <v>1852</v>
      </c>
      <c r="J36" s="92" t="s">
        <v>1853</v>
      </c>
      <c r="K36" s="92" t="s">
        <v>1854</v>
      </c>
      <c r="L36" s="92" t="s">
        <v>272</v>
      </c>
      <c r="M36" s="92" t="s">
        <v>1855</v>
      </c>
      <c r="N36" s="92" t="s">
        <v>1853</v>
      </c>
      <c r="O36" s="131" t="s">
        <v>62</v>
      </c>
      <c r="P36" s="89">
        <f>SUM(IF('TRATAMIENTO DE RIESGO'!H36="Preventivo",15,IF('TRATAMIENTO DE RIESGO'!H36="Detectivo",10,0)),IF('TRATAMIENTO DE RIESGO'!I36="Asignado",15,0),IF('TRATAMIENTO DE RIESGO'!J36="Adecuada",15,0),IF('TRATAMIENTO DE RIESGO'!K36="Completa",10,IF('TRATAMIENTO DE RIESGO'!K36="Incompleta",5,0)),IF('TRATAMIENTO DE RIESGO'!L36="SI",15,0),IF('TRATAMIENTO DE RIESGO'!M36="Se investigan y se resuelven oportunamente",15,0),IF('TRATAMIENTO DE RIESGO'!N36="Adecuada",15,0))</f>
        <v>100</v>
      </c>
      <c r="Q36" s="88" t="str">
        <f t="shared" si="0"/>
        <v>Fuerte</v>
      </c>
      <c r="R36" s="88" t="s">
        <v>1856</v>
      </c>
      <c r="S36" s="88" t="str">
        <f t="shared" si="1"/>
        <v>Fuerte</v>
      </c>
      <c r="T36" s="90" t="str">
        <f t="shared" si="2"/>
        <v>NO</v>
      </c>
      <c r="U36" s="155"/>
      <c r="V36" s="76"/>
      <c r="W36" s="76"/>
      <c r="X36" s="76"/>
      <c r="Y36" s="76"/>
      <c r="Z36" s="76"/>
      <c r="AA36" s="76"/>
      <c r="AB36" s="76"/>
      <c r="AC36" s="76"/>
      <c r="AD36" s="76"/>
      <c r="AE36" s="76"/>
      <c r="AF36" s="76"/>
    </row>
    <row r="37" spans="1:32" ht="102" customHeight="1" x14ac:dyDescent="0.25">
      <c r="A37" s="91">
        <v>26</v>
      </c>
      <c r="B37" s="88" t="s">
        <v>1822</v>
      </c>
      <c r="C37" s="91">
        <v>1</v>
      </c>
      <c r="D37" s="92" t="s">
        <v>1849</v>
      </c>
      <c r="E37" s="138" t="str">
        <f>'RIESGO INHERENTE'!G30</f>
        <v>Ausencia de mecanismos de monitoreo.</v>
      </c>
      <c r="F37" s="139" t="str">
        <f>'RIESGO INHERENTE'!H29</f>
        <v>Pérdida o detrimento de información</v>
      </c>
      <c r="G37" s="137" t="s">
        <v>2252</v>
      </c>
      <c r="H37" s="123" t="s">
        <v>1851</v>
      </c>
      <c r="I37" s="92" t="s">
        <v>1852</v>
      </c>
      <c r="J37" s="92" t="s">
        <v>1853</v>
      </c>
      <c r="K37" s="92" t="s">
        <v>1854</v>
      </c>
      <c r="L37" s="92" t="s">
        <v>272</v>
      </c>
      <c r="M37" s="92" t="s">
        <v>1855</v>
      </c>
      <c r="N37" s="92" t="s">
        <v>1853</v>
      </c>
      <c r="O37" s="131" t="s">
        <v>62</v>
      </c>
      <c r="P37" s="89">
        <f>SUM(IF('TRATAMIENTO DE RIESGO'!H37="Preventivo",15,IF('TRATAMIENTO DE RIESGO'!H37="Detectivo",10,0)),IF('TRATAMIENTO DE RIESGO'!I37="Asignado",15,0),IF('TRATAMIENTO DE RIESGO'!J37="Adecuada",15,0),IF('TRATAMIENTO DE RIESGO'!K37="Completa",10,IF('TRATAMIENTO DE RIESGO'!K37="Incompleta",5,0)),IF('TRATAMIENTO DE RIESGO'!L37="SI",15,0),IF('TRATAMIENTO DE RIESGO'!M37="Se investigan y se resuelven oportunamente",15,0),IF('TRATAMIENTO DE RIESGO'!N37="Adecuada",15,0))</f>
        <v>100</v>
      </c>
      <c r="Q37" s="88" t="str">
        <f t="shared" si="0"/>
        <v>Fuerte</v>
      </c>
      <c r="R37" s="88" t="s">
        <v>1856</v>
      </c>
      <c r="S37" s="88" t="str">
        <f t="shared" si="1"/>
        <v>Fuerte</v>
      </c>
      <c r="T37" s="90" t="str">
        <f t="shared" si="2"/>
        <v>NO</v>
      </c>
      <c r="U37" s="155"/>
      <c r="V37" s="76"/>
      <c r="W37" s="76"/>
      <c r="X37" s="76"/>
      <c r="Y37" s="76"/>
      <c r="Z37" s="76"/>
      <c r="AA37" s="76"/>
      <c r="AB37" s="76"/>
      <c r="AC37" s="76"/>
      <c r="AD37" s="76"/>
      <c r="AE37" s="76"/>
      <c r="AF37" s="76"/>
    </row>
    <row r="38" spans="1:32" ht="105" customHeight="1" x14ac:dyDescent="0.25">
      <c r="A38" s="91">
        <v>26</v>
      </c>
      <c r="B38" s="88" t="s">
        <v>1822</v>
      </c>
      <c r="C38" s="91">
        <v>2</v>
      </c>
      <c r="D38" s="92" t="s">
        <v>1849</v>
      </c>
      <c r="E38" s="189" t="str">
        <f>'RIESGO INHERENTE'!G30</f>
        <v>Ausencia de mecanismos de monitoreo.</v>
      </c>
      <c r="F38" s="189" t="str">
        <f>'RIESGO INHERENTE'!H29</f>
        <v>Pérdida o detrimento de información</v>
      </c>
      <c r="G38" s="210" t="s">
        <v>2237</v>
      </c>
      <c r="H38" s="123" t="s">
        <v>1851</v>
      </c>
      <c r="I38" s="92" t="s">
        <v>1852</v>
      </c>
      <c r="J38" s="92" t="s">
        <v>1853</v>
      </c>
      <c r="K38" s="92" t="s">
        <v>1854</v>
      </c>
      <c r="L38" s="92" t="s">
        <v>272</v>
      </c>
      <c r="M38" s="92" t="s">
        <v>1855</v>
      </c>
      <c r="N38" s="92" t="s">
        <v>1853</v>
      </c>
      <c r="O38" s="131" t="s">
        <v>62</v>
      </c>
      <c r="P38" s="89">
        <f>SUM(IF('TRATAMIENTO DE RIESGO'!H38="Preventivo",15,IF('TRATAMIENTO DE RIESGO'!H38="Detectivo",10,0)),IF('TRATAMIENTO DE RIESGO'!I38="Asignado",15,0),IF('TRATAMIENTO DE RIESGO'!J38="Adecuada",15,0),IF('TRATAMIENTO DE RIESGO'!K38="Completa",10,IF('TRATAMIENTO DE RIESGO'!K38="Incompleta",5,0)),IF('TRATAMIENTO DE RIESGO'!L38="SI",15,0),IF('TRATAMIENTO DE RIESGO'!M38="Se investigan y se resuelven oportunamente",15,0),IF('TRATAMIENTO DE RIESGO'!N38="Adecuada",15,0))</f>
        <v>100</v>
      </c>
      <c r="Q38" s="88" t="str">
        <f t="shared" si="0"/>
        <v>Fuerte</v>
      </c>
      <c r="R38" s="88" t="s">
        <v>1856</v>
      </c>
      <c r="S38" s="88" t="str">
        <f t="shared" si="1"/>
        <v>Fuerte</v>
      </c>
      <c r="T38" s="90" t="str">
        <f t="shared" si="2"/>
        <v>NO</v>
      </c>
      <c r="U38" s="156"/>
      <c r="V38" s="76"/>
      <c r="W38" s="76"/>
      <c r="X38" s="76"/>
      <c r="Y38" s="76"/>
      <c r="Z38" s="76"/>
      <c r="AA38" s="76"/>
      <c r="AB38" s="76"/>
      <c r="AC38" s="76"/>
      <c r="AD38" s="76"/>
      <c r="AE38" s="76"/>
      <c r="AF38" s="76"/>
    </row>
    <row r="39" spans="1:32" ht="96" customHeight="1" thickBot="1" x14ac:dyDescent="0.3">
      <c r="A39" s="91">
        <v>27</v>
      </c>
      <c r="B39" s="88" t="s">
        <v>1822</v>
      </c>
      <c r="C39" s="91">
        <v>1</v>
      </c>
      <c r="D39" s="92" t="s">
        <v>1849</v>
      </c>
      <c r="E39" s="189" t="str">
        <f>'RIESGO INHERENTE'!G31</f>
        <v>Almacenamiento sin protección.
Defectos bien conocidos en el software
Asignación errada de los derechos de acceso.</v>
      </c>
      <c r="F39" s="189" t="str">
        <f>'RIESGO INHERENTE'!H30</f>
        <v>Pérdida o detrimento de información</v>
      </c>
      <c r="G39" s="190" t="s">
        <v>2238</v>
      </c>
      <c r="H39" s="123" t="s">
        <v>1851</v>
      </c>
      <c r="I39" s="92" t="s">
        <v>1852</v>
      </c>
      <c r="J39" s="92" t="s">
        <v>1853</v>
      </c>
      <c r="K39" s="92" t="s">
        <v>1854</v>
      </c>
      <c r="L39" s="92" t="s">
        <v>272</v>
      </c>
      <c r="M39" s="92" t="s">
        <v>1855</v>
      </c>
      <c r="N39" s="92" t="s">
        <v>1853</v>
      </c>
      <c r="O39" s="131" t="s">
        <v>62</v>
      </c>
      <c r="P39" s="89">
        <f>SUM(IF('TRATAMIENTO DE RIESGO'!H39="Preventivo",15,IF('TRATAMIENTO DE RIESGO'!H39="Detectivo",10,0)),IF('TRATAMIENTO DE RIESGO'!I39="Asignado",15,0),IF('TRATAMIENTO DE RIESGO'!J39="Adecuada",15,0),IF('TRATAMIENTO DE RIESGO'!K39="Completa",10,IF('TRATAMIENTO DE RIESGO'!K39="Incompleta",5,0)),IF('TRATAMIENTO DE RIESGO'!L39="SI",15,0),IF('TRATAMIENTO DE RIESGO'!M39="Se investigan y se resuelven oportunamente",15,0),IF('TRATAMIENTO DE RIESGO'!N39="Adecuada",15,0))</f>
        <v>100</v>
      </c>
      <c r="Q39" s="88" t="str">
        <f t="shared" si="0"/>
        <v>Fuerte</v>
      </c>
      <c r="R39" s="88" t="s">
        <v>1856</v>
      </c>
      <c r="S39" s="157" t="str">
        <f t="shared" ref="S39" si="6">IF(AND(Q39="Fuerte",R39="Fuerte"),"Fuerte",IF(AND(Q39="Fuerte",R39="Moderado"),"Moderado",IF(AND(Q39="Fuerte",R39="Debil"),"Debil",IF(AND(Q39="Moderado",R39="Fuerte"),"Moderado",IF(AND(Q39="Moderado",R39="Moderado"),"Moderado",IF(AND(Q39="Moderado",R39="Debil"),"Debil",IF(AND(Q39="Debil",R39="Fuerte"),"Debil",IF(AND(Q39="Debil",R39="Moderado"),"Debil",IF(AND(Q39="Debil",R39="Debil"),"Debil","")))))))))</f>
        <v>Fuerte</v>
      </c>
      <c r="T39" s="158" t="str">
        <f t="shared" ref="T39" si="7">IF(S39="","",IF(S39="Fuerte","NO","SI"))</f>
        <v>NO</v>
      </c>
      <c r="U39" s="159"/>
      <c r="V39" s="76"/>
      <c r="W39" s="76"/>
      <c r="X39" s="76"/>
      <c r="Y39" s="76"/>
      <c r="Z39" s="76"/>
      <c r="AA39" s="76"/>
      <c r="AB39" s="76"/>
      <c r="AC39" s="76"/>
      <c r="AD39" s="76"/>
      <c r="AE39" s="76"/>
      <c r="AF39" s="76"/>
    </row>
  </sheetData>
  <autoFilter ref="A5:U5" xr:uid="{00000000-0009-0000-0000-000004000000}"/>
  <mergeCells count="6">
    <mergeCell ref="A3:U3"/>
    <mergeCell ref="A4:O4"/>
    <mergeCell ref="P4:U4"/>
    <mergeCell ref="A1:C1"/>
    <mergeCell ref="D1:S1"/>
    <mergeCell ref="T1:U1"/>
  </mergeCells>
  <dataValidations xWindow="134" yWindow="450" count="2">
    <dataValidation type="whole" operator="greaterThan" allowBlank="1" showInputMessage="1" showErrorMessage="1" promptTitle="Numero de riesgo" prompt="Dada la posibilidad de existencia de mas de un control para el riesgo identificado, en esta casilla debera numerar el riesgo por la misma cantidad de controles que se estructuren." sqref="A6:A39" xr:uid="{00000000-0002-0000-0400-000000000000}">
      <formula1>0</formula1>
    </dataValidation>
    <dataValidation type="whole" errorStyle="warning" operator="greaterThan" allowBlank="1" showInputMessage="1" showErrorMessage="1" errorTitle="Colocar el numero de Control" error="El riesgo identificado puede tener uno o mas controles, enumerar en orden ascendente el numero de control." promptTitle="Colocar numero de control" prompt="El riesgo identificado puede tener uno o mas controles, enumerar en orden ascendente el numero de control." sqref="C6:C39" xr:uid="{00000000-0002-0000-0400-000001000000}">
      <formula1>0</formula1>
    </dataValidation>
  </dataValidations>
  <pageMargins left="0.70866141732283472" right="0.70866141732283472" top="0.74803149606299213" bottom="0.74803149606299213" header="0.31496062992125984" footer="0.31496062992125984"/>
  <pageSetup scale="27"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xWindow="134" yWindow="450" count="10">
        <x14:dataValidation type="list" allowBlank="1" showInputMessage="1" showErrorMessage="1" xr:uid="{00000000-0002-0000-0400-000002000000}">
          <x14:formula1>
            <xm:f>'TABLAS DE INFORMACIÓN'!$AG$4:$AG$6</xm:f>
          </x14:formula1>
          <xm:sqref>R6:R39</xm:sqref>
        </x14:dataValidation>
        <x14:dataValidation type="list" allowBlank="1" showInputMessage="1" showErrorMessage="1" xr:uid="{00000000-0002-0000-0400-000003000000}">
          <x14:formula1>
            <xm:f>'TABLAS DE INFORMACIÓN'!$E$13:$E$16</xm:f>
          </x14:formula1>
          <xm:sqref>D6:D39</xm:sqref>
        </x14:dataValidation>
        <x14:dataValidation type="list" allowBlank="1" showInputMessage="1" showErrorMessage="1" xr:uid="{00000000-0002-0000-0400-000004000000}">
          <x14:formula1>
            <xm:f>'TABLAS DE INFORMACIÓN'!$AA$4:$AA$5</xm:f>
          </x14:formula1>
          <xm:sqref>M6:M39</xm:sqref>
        </x14:dataValidation>
        <x14:dataValidation type="list" allowBlank="1" showInputMessage="1" showErrorMessage="1" xr:uid="{00000000-0002-0000-0400-000005000000}">
          <x14:formula1>
            <xm:f>'TABLAS DE INFORMACIÓN'!$T$4:$T$5</xm:f>
          </x14:formula1>
          <xm:sqref>H6:H39</xm:sqref>
        </x14:dataValidation>
        <x14:dataValidation type="list" allowBlank="1" showInputMessage="1" showErrorMessage="1" xr:uid="{00000000-0002-0000-0400-000006000000}">
          <x14:formula1>
            <xm:f>'TABLAS DE INFORMACIÓN'!$W$4:$W$5</xm:f>
          </x14:formula1>
          <xm:sqref>I6:I39</xm:sqref>
        </x14:dataValidation>
        <x14:dataValidation type="list" allowBlank="1" showInputMessage="1" showErrorMessage="1" xr:uid="{00000000-0002-0000-0400-000007000000}">
          <x14:formula1>
            <xm:f>'TABLAS DE INFORMACIÓN'!$Y$4:$Y$5</xm:f>
          </x14:formula1>
          <xm:sqref>J6:J39</xm:sqref>
        </x14:dataValidation>
        <x14:dataValidation type="list" allowBlank="1" showInputMessage="1" showErrorMessage="1" xr:uid="{00000000-0002-0000-0400-000008000000}">
          <x14:formula1>
            <xm:f>'TABLAS DE INFORMACIÓN'!$AC$4:$AC$6</xm:f>
          </x14:formula1>
          <xm:sqref>K6:K39</xm:sqref>
        </x14:dataValidation>
        <x14:dataValidation type="list" allowBlank="1" showInputMessage="1" showErrorMessage="1" xr:uid="{00000000-0002-0000-0400-000009000000}">
          <x14:formula1>
            <xm:f>'TABLAS DE INFORMACIÓN'!$K$7:$K$8</xm:f>
          </x14:formula1>
          <xm:sqref>L6:L39</xm:sqref>
        </x14:dataValidation>
        <x14:dataValidation type="list" allowBlank="1" showInputMessage="1" showErrorMessage="1" xr:uid="{00000000-0002-0000-0400-00000A000000}">
          <x14:formula1>
            <xm:f>'TABLAS DE INFORMACIÓN'!$AE$4:$AE$5</xm:f>
          </x14:formula1>
          <xm:sqref>N6:N39</xm:sqref>
        </x14:dataValidation>
        <x14:dataValidation type="list" allowBlank="1" showInputMessage="1" showErrorMessage="1" xr:uid="{00000000-0002-0000-0400-00000B000000}">
          <x14:formula1>
            <xm:f>'TABLAS DE INFORMACIÓN'!$M$79:$M$99</xm:f>
          </x14:formula1>
          <xm:sqref>B6:B39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0" tint="-0.499984740745262"/>
    <pageSetUpPr fitToPage="1"/>
  </sheetPr>
  <dimension ref="A1:AH33"/>
  <sheetViews>
    <sheetView view="pageBreakPreview" zoomScaleNormal="100" zoomScaleSheetLayoutView="100" workbookViewId="0">
      <selection activeCell="G39" sqref="G39"/>
    </sheetView>
  </sheetViews>
  <sheetFormatPr baseColWidth="10" defaultColWidth="11.42578125" defaultRowHeight="12.75" x14ac:dyDescent="0.2"/>
  <cols>
    <col min="1" max="1" width="20.7109375" style="79" customWidth="1"/>
    <col min="2" max="2" width="14.140625" style="79" bestFit="1" customWidth="1"/>
    <col min="3" max="3" width="14.7109375" style="79" bestFit="1" customWidth="1"/>
    <col min="4" max="4" width="23.140625" style="79" customWidth="1"/>
    <col min="5" max="5" width="17.85546875" style="79" customWidth="1"/>
    <col min="6" max="6" width="25.28515625" style="79" bestFit="1" customWidth="1"/>
    <col min="7" max="7" width="37.140625" style="79" bestFit="1" customWidth="1"/>
    <col min="8" max="8" width="27.42578125" style="79" bestFit="1" customWidth="1"/>
    <col min="9" max="16384" width="11.42578125" style="79"/>
  </cols>
  <sheetData>
    <row r="1" spans="1:34" ht="87.75" customHeight="1" thickBot="1" x14ac:dyDescent="0.3">
      <c r="A1" s="165"/>
      <c r="B1" s="305" t="s">
        <v>0</v>
      </c>
      <c r="C1" s="305"/>
      <c r="D1" s="305"/>
      <c r="E1" s="305"/>
      <c r="F1" s="305"/>
      <c r="G1" s="305"/>
      <c r="H1" s="207" t="s">
        <v>1</v>
      </c>
    </row>
    <row r="2" spans="1:34" ht="13.5" thickBot="1" x14ac:dyDescent="0.25">
      <c r="A2" s="80"/>
      <c r="C2" s="166"/>
      <c r="D2" s="166"/>
      <c r="E2" s="166"/>
      <c r="F2" s="166"/>
      <c r="G2" s="166"/>
      <c r="H2" s="166"/>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ht="15.75" customHeight="1" thickBot="1" x14ac:dyDescent="0.25">
      <c r="A3" s="313" t="s">
        <v>1885</v>
      </c>
      <c r="B3" s="314"/>
      <c r="C3" s="314"/>
      <c r="D3" s="314"/>
      <c r="E3" s="314"/>
      <c r="F3" s="314"/>
      <c r="G3" s="314"/>
      <c r="H3" s="315"/>
      <c r="I3" s="84"/>
      <c r="J3" s="84"/>
      <c r="K3" s="84"/>
      <c r="L3" s="84"/>
      <c r="M3" s="84"/>
      <c r="N3" s="84"/>
      <c r="O3" s="84"/>
      <c r="P3" s="84"/>
      <c r="Q3" s="84"/>
      <c r="R3" s="84"/>
      <c r="S3" s="84"/>
      <c r="T3" s="84"/>
      <c r="U3" s="84"/>
      <c r="V3" s="84"/>
      <c r="W3" s="84"/>
      <c r="X3" s="84"/>
      <c r="Y3" s="84"/>
      <c r="Z3" s="84"/>
      <c r="AA3" s="84"/>
      <c r="AB3" s="84"/>
      <c r="AC3" s="84"/>
      <c r="AD3" s="84"/>
      <c r="AE3" s="84"/>
      <c r="AF3" s="84"/>
      <c r="AG3" s="84"/>
      <c r="AH3" s="84"/>
    </row>
    <row r="4" spans="1:34" ht="30" customHeight="1" x14ac:dyDescent="0.2">
      <c r="A4" s="310" t="s">
        <v>1720</v>
      </c>
      <c r="B4" s="312" t="s">
        <v>1886</v>
      </c>
      <c r="C4" s="312"/>
      <c r="D4" s="306" t="s">
        <v>1887</v>
      </c>
      <c r="E4" s="306" t="s">
        <v>1888</v>
      </c>
      <c r="F4" s="306" t="s">
        <v>1889</v>
      </c>
      <c r="G4" s="306" t="s">
        <v>1890</v>
      </c>
      <c r="H4" s="308" t="s">
        <v>1891</v>
      </c>
      <c r="I4" s="84"/>
      <c r="J4" s="84"/>
      <c r="K4" s="84"/>
      <c r="L4" s="84"/>
      <c r="M4" s="84"/>
      <c r="N4" s="84"/>
      <c r="O4" s="84"/>
      <c r="P4" s="84"/>
      <c r="Q4" s="84"/>
      <c r="R4" s="84"/>
      <c r="S4" s="84"/>
      <c r="T4" s="84"/>
      <c r="U4" s="84"/>
      <c r="V4" s="84"/>
      <c r="W4" s="84"/>
      <c r="X4" s="84"/>
      <c r="Y4" s="84"/>
      <c r="Z4" s="84"/>
      <c r="AA4" s="84"/>
      <c r="AB4" s="84"/>
      <c r="AC4" s="84"/>
      <c r="AD4" s="84"/>
      <c r="AE4" s="84"/>
      <c r="AF4" s="84"/>
      <c r="AG4" s="84"/>
      <c r="AH4" s="84"/>
    </row>
    <row r="5" spans="1:34" ht="30.75" customHeight="1" thickBot="1" x14ac:dyDescent="0.25">
      <c r="A5" s="311"/>
      <c r="B5" s="167" t="s">
        <v>1730</v>
      </c>
      <c r="C5" s="167" t="s">
        <v>1731</v>
      </c>
      <c r="D5" s="307"/>
      <c r="E5" s="307"/>
      <c r="F5" s="307"/>
      <c r="G5" s="307"/>
      <c r="H5" s="309"/>
      <c r="I5" s="84"/>
      <c r="J5" s="84"/>
      <c r="K5" s="84"/>
      <c r="L5" s="84"/>
      <c r="M5" s="84"/>
      <c r="N5" s="84"/>
      <c r="O5" s="84"/>
      <c r="P5" s="84"/>
      <c r="Q5" s="84"/>
      <c r="R5" s="84"/>
      <c r="S5" s="84"/>
      <c r="T5" s="84"/>
      <c r="U5" s="84"/>
      <c r="V5" s="84"/>
      <c r="W5" s="84"/>
      <c r="X5" s="84"/>
      <c r="Y5" s="84"/>
      <c r="Z5" s="84"/>
      <c r="AA5" s="84"/>
      <c r="AB5" s="84"/>
      <c r="AC5" s="84"/>
      <c r="AD5" s="84"/>
      <c r="AE5" s="84"/>
      <c r="AF5" s="84"/>
      <c r="AG5" s="84"/>
      <c r="AH5" s="84"/>
    </row>
    <row r="6" spans="1:34" ht="15" customHeight="1" x14ac:dyDescent="0.2">
      <c r="A6" s="96">
        <v>1</v>
      </c>
      <c r="B6" s="95" t="s">
        <v>1892</v>
      </c>
      <c r="C6" s="95" t="s">
        <v>1892</v>
      </c>
      <c r="D6" s="96">
        <f>(SUMIF('TRATAMIENTO DE RIESGO'!$A$6:$A$142,'VALORACIÓN CON CONTROLES'!A6,'TRATAMIENTO DE RIESGO'!$P$6:$P$142))/(COUNTIF('TRATAMIENTO DE RIESGO'!$A$6:$A$152,'VALORACIÓN CON CONTROLES'!A6))</f>
        <v>100</v>
      </c>
      <c r="E6" s="96" t="str">
        <f>IF(D6=100,"Fuerte",IF(AND(D6&lt;99,D6&gt;=50),"Moderado",IF(AND(D6&lt;49,D6&gt;0),"Debil")))</f>
        <v>Fuerte</v>
      </c>
      <c r="F6" s="96" t="str">
        <f>IF(AND(B6="Directamente",E6="Fuerte",'RIESGO INHERENTE'!K5="Media"),"Muy Baja",IF(AND(B6="Directamente",E6="Fuerte",'RIESGO INHERENTE'!K5="Alta"),"Baja",IF(AND(B6="Directamente",E6="Fuerte",'RIESGO INHERENTE'!K5="Muy Alta"),"Media",IF(AND(B6="Directamente",E6="Fuerte",'RIESGO INHERENTE'!K5="Baja"),"Muy Baja",IF(AND(B6="Directamente",E6="Fuerte",'RIESGO INHERENTE'!K5="Media"),"Muy Baja",IF(AND(B6="Directamente",E6="Moderado",'RIESGO INHERENTE'!K5="Muy Alta"),"Alta",IF(AND(B6="Directamente",E6="Moderado",'RIESGO INHERENTE'!K5="Alta"),"Media",IF(AND(B6="Directamente",E6="Moderado",'RIESGO INHERENTE'!K5="Media"),"Baja",IF(AND(B6="Directamente",E6="Moderado",'RIESGO INHERENTE'!K5="Baja"),"Muy Baja",'RIESGO INHERENTE'!K5)))))))))</f>
        <v>Muy Baja</v>
      </c>
      <c r="G6" s="96" t="str">
        <f>IF(AND(C6="Directamente",E6="Fuerte",'RIESGO INHERENTE'!L5="Moderado"),"Leve",IF(AND(C6="Directamente",E6="Fuerte",'RIESGO INHERENTE'!L5="Mayor"),"Menor",IF(AND(C6="Directamente",E6="Fuerte",'RIESGO INHERENTE'!L5="Catastrófico"),"Moderado",IF(AND(C6="Directamente",E6="Fuerte",'RIESGO INHERENTE'!L5="Menor"),"Leve",IF(AND(C6="Directamente",E6="Fuerte",'RIESGO INHERENTE'!L5="Moderado"),"Leve",IF(AND(C6="Directamente",E6="Moderado",'RIESGO INHERENTE'!L5="Catastrófico"),"Mayor",IF(AND(C6="Directamente",E6="Moderado",'RIESGO INHERENTE'!L5="Mayor"),"Moderado",IF(AND(C6="Directamente",E6="Moderado",'RIESGO INHERENTE'!L5="Moderado"),"Menor",IF(AND(C6="Directamente",E6="Moderado",'RIESGO INHERENTE'!L5="Menor"),"Leve",IF(AND(C6="Indirectamente",E6="Fuerte",'RIESGO INHERENTE'!L5="Catastrófico"),"Mayor",IF(AND(C6="Indirectamente",E6="Fuerte",'RIESGO INHERENTE'!L5="Mayor"),"Moderado",IF(AND(C6="Indirectamente",E6="Fuerte",'RIESGO INHERENTE'!L5="Moderado"),"Menor",IF(AND(C6="Indirectamente",E6="Fuerte",'RIESGO INHERENTE'!L5="Menor"),"Leve",'RIESGO INHERENTE'!L5)))))))))))))</f>
        <v>Leve</v>
      </c>
      <c r="H6" s="96" t="str">
        <f>IF(OR(AND(F6="Muy Baja",G6="Leve"),AND(F6="Baja",G6="Leve"),AND(F6="Muy Baja",G6="Menor")),"BAJO",IF(OR(AND(F6="Alta",G6="Leve"),AND(F6="Alta",G6="Menor"),AND(F6="Baja",G6="Menor"),AND(F6="Media",G6="Leve"),AND(F6="Media",G6="Menor"),AND(F6="Media",G6="Moderado"),AND(F6="Baja",G6="Moderado"),AND(F6="Muy Baja",G6="Moderado")),"MODERADO",IF(OR(AND(F6="Muy Alta",G6="Moderado"),AND(F6="Muy Alta",G6="Mayor"),AND(F6="Muy Alta",G6="Leve"),AND(F6="Muy Alta",G6="Menor"),AND(F6="Alta",G6="Moderado"),AND(F6="Alta",G6="Mayor"),AND(F6="Media",G6="Mayor"),AND(F6="Baja",G6="Mayor"),AND(F6="Muy Baja",G6="Mayor"),AND(F6="Muy Baja",G6="Catastrófico")),"ALTO",IF(OR(AND(F6="Muy Alta",G6="Catastrófico"),AND(F6="Alta",G6="Catastrófico"),AND(F6="Media",G6="Catastrófico"),AND(F6="Baja",G6="Catastrófico")),"EXTREMO",0))))</f>
        <v>BAJO</v>
      </c>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spans="1:34" ht="15" customHeight="1" x14ac:dyDescent="0.2">
      <c r="A7" s="96">
        <v>2</v>
      </c>
      <c r="B7" s="95" t="s">
        <v>1892</v>
      </c>
      <c r="C7" s="95" t="s">
        <v>1892</v>
      </c>
      <c r="D7" s="96">
        <f>(SUMIF('TRATAMIENTO DE RIESGO'!$A$6:$A$142,'VALORACIÓN CON CONTROLES'!A7,'TRATAMIENTO DE RIESGO'!$P$6:$P$142))/(COUNTIF('TRATAMIENTO DE RIESGO'!$A$6:$A$152,'VALORACIÓN CON CONTROLES'!A7))</f>
        <v>100</v>
      </c>
      <c r="E7" s="96" t="str">
        <f t="shared" ref="E7:E32" si="0">IF(D7=100,"Fuerte",IF(AND(D7&lt;99,D7&gt;=50),"Moderado",IF(AND(D7&lt;49,D7&gt;0),"Debil")))</f>
        <v>Fuerte</v>
      </c>
      <c r="F7" s="96" t="str">
        <f>IF(AND(B7="Directamente",E7="Fuerte",'RIESGO INHERENTE'!K6="Media"),"Muy Baja",IF(AND(B7="Directamente",E7="Fuerte",'RIESGO INHERENTE'!K6="Alta"),"Baja",IF(AND(B7="Directamente",E7="Fuerte",'RIESGO INHERENTE'!K6="Muy Alta"),"Media",IF(AND(B7="Directamente",E7="Fuerte",'RIESGO INHERENTE'!K6="Baja"),"Muy Baja",IF(AND(B7="Directamente",E7="Fuerte",'RIESGO INHERENTE'!K6="Media"),"Muy Baja",IF(AND(B7="Directamente",E7="Moderado",'RIESGO INHERENTE'!K6="Muy Alta"),"Alta",IF(AND(B7="Directamente",E7="Moderado",'RIESGO INHERENTE'!K6="Alta"),"Media",IF(AND(B7="Directamente",E7="Moderado",'RIESGO INHERENTE'!K6="Media"),"Baja",IF(AND(B7="Directamente",E7="Moderado",'RIESGO INHERENTE'!K6="Baja"),"Muy Baja",'RIESGO INHERENTE'!K6)))))))))</f>
        <v>Muy Baja</v>
      </c>
      <c r="G7" s="96" t="str">
        <f>IF(AND(C7="Directamente",E7="Fuerte",'RIESGO INHERENTE'!L6="Moderado"),"Leve",IF(AND(C7="Directamente",E7="Fuerte",'RIESGO INHERENTE'!L6="Mayor"),"Menor",IF(AND(C7="Directamente",E7="Fuerte",'RIESGO INHERENTE'!L6="Catastrófico"),"Moderado",IF(AND(C7="Directamente",E7="Fuerte",'RIESGO INHERENTE'!L6="Menor"),"Leve",IF(AND(C7="Directamente",E7="Fuerte",'RIESGO INHERENTE'!L6="Moderado"),"Leve",IF(AND(C7="Directamente",E7="Moderado",'RIESGO INHERENTE'!L6="Catastrófico"),"Mayor",IF(AND(C7="Directamente",E7="Moderado",'RIESGO INHERENTE'!L6="Mayor"),"Moderado",IF(AND(C7="Directamente",E7="Moderado",'RIESGO INHERENTE'!L6="Moderado"),"Menor",IF(AND(C7="Directamente",E7="Moderado",'RIESGO INHERENTE'!L6="Menor"),"Leve",IF(AND(C7="Indirectamente",E7="Fuerte",'RIESGO INHERENTE'!L6="Catastrófico"),"Mayor",IF(AND(C7="Indirectamente",E7="Fuerte",'RIESGO INHERENTE'!L6="Mayor"),"Moderado",IF(AND(C7="Indirectamente",E7="Fuerte",'RIESGO INHERENTE'!L6="Moderado"),"Menor",IF(AND(C7="Indirectamente",E7="Fuerte",'RIESGO INHERENTE'!L6="Menor"),"Leve",'RIESGO INHERENTE'!L6)))))))))))))</f>
        <v>Leve</v>
      </c>
      <c r="H7" s="96" t="str">
        <f t="shared" ref="H7:H32" si="1">IF(OR(AND(F7="Muy Baja",G7="Leve"),AND(F7="Baja",G7="Leve"),AND(F7="Muy Baja",G7="Menor")),"BAJO",IF(OR(AND(F7="Alta",G7="Leve"),AND(F7="Alta",G7="Menor"),AND(F7="Baja",G7="Menor"),AND(F7="Media",G7="Leve"),AND(F7="Media",G7="Menor"),AND(F7="Media",G7="Moderado"),AND(F7="Baja",G7="Moderado"),AND(F7="Muy Baja",G7="Moderado")),"MODERADO",IF(OR(AND(F7="Muy Alta",G7="Moderado"),AND(F7="Muy Alta",G7="Mayor"),AND(F7="Muy Alta",G7="Leve"),AND(F7="Muy Alta",G7="Menor"),AND(F7="Alta",G7="Moderado"),AND(F7="Alta",G7="Mayor"),AND(F7="Media",G7="Mayor"),AND(F7="Baja",G7="Mayor"),AND(F7="Muy Baja",G7="Mayor"),AND(F7="Muy Baja",G7="Catastrófico")),"ALTO",IF(OR(AND(F7="Muy Alta",G7="Catastrófico"),AND(F7="Alta",G7="Catastrófico"),AND(F7="Media",G7="Catastrófico"),AND(F7="Baja",G7="Catastrófico")),"EXTREMO",0))))</f>
        <v>BAJO</v>
      </c>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4" ht="15" customHeight="1" x14ac:dyDescent="0.2">
      <c r="A8" s="96">
        <v>3</v>
      </c>
      <c r="B8" s="95" t="s">
        <v>1892</v>
      </c>
      <c r="C8" s="95" t="s">
        <v>1892</v>
      </c>
      <c r="D8" s="96">
        <f>(SUMIF('TRATAMIENTO DE RIESGO'!$A$6:$A$142,'VALORACIÓN CON CONTROLES'!A8,'TRATAMIENTO DE RIESGO'!$P$6:$P$142))/(COUNTIF('TRATAMIENTO DE RIESGO'!$A$6:$A$152,'VALORACIÓN CON CONTROLES'!A8))</f>
        <v>100</v>
      </c>
      <c r="E8" s="96" t="str">
        <f t="shared" si="0"/>
        <v>Fuerte</v>
      </c>
      <c r="F8" s="96" t="str">
        <f>IF(AND(B8="Directamente",E8="Fuerte",'RIESGO INHERENTE'!K7="Media"),"Muy Baja",IF(AND(B8="Directamente",E8="Fuerte",'RIESGO INHERENTE'!K7="Alta"),"Baja",IF(AND(B8="Directamente",E8="Fuerte",'RIESGO INHERENTE'!K7="Muy Alta"),"Media",IF(AND(B8="Directamente",E8="Fuerte",'RIESGO INHERENTE'!K7="Baja"),"Muy Baja",IF(AND(B8="Directamente",E8="Fuerte",'RIESGO INHERENTE'!K7="Media"),"Muy Baja",IF(AND(B8="Directamente",E8="Moderado",'RIESGO INHERENTE'!K7="Muy Alta"),"Alta",IF(AND(B8="Directamente",E8="Moderado",'RIESGO INHERENTE'!K7="Alta"),"Media",IF(AND(B8="Directamente",E8="Moderado",'RIESGO INHERENTE'!K7="Media"),"Baja",IF(AND(B8="Directamente",E8="Moderado",'RIESGO INHERENTE'!K7="Baja"),"Muy Baja",'RIESGO INHERENTE'!K7)))))))))</f>
        <v>Muy Baja</v>
      </c>
      <c r="G8" s="96" t="str">
        <f>IF(AND(C8="Directamente",E8="Fuerte",'RIESGO INHERENTE'!L7="Moderado"),"Leve",IF(AND(C8="Directamente",E8="Fuerte",'RIESGO INHERENTE'!L7="Mayor"),"Menor",IF(AND(C8="Directamente",E8="Fuerte",'RIESGO INHERENTE'!L7="Catastrófico"),"Moderado",IF(AND(C8="Directamente",E8="Fuerte",'RIESGO INHERENTE'!L7="Menor"),"Leve",IF(AND(C8="Directamente",E8="Fuerte",'RIESGO INHERENTE'!L7="Moderado"),"Leve",IF(AND(C8="Directamente",E8="Moderado",'RIESGO INHERENTE'!L7="Catastrófico"),"Mayor",IF(AND(C8="Directamente",E8="Moderado",'RIESGO INHERENTE'!L7="Mayor"),"Moderado",IF(AND(C8="Directamente",E8="Moderado",'RIESGO INHERENTE'!L7="Moderado"),"Menor",IF(AND(C8="Directamente",E8="Moderado",'RIESGO INHERENTE'!L7="Menor"),"Leve",IF(AND(C8="Indirectamente",E8="Fuerte",'RIESGO INHERENTE'!L7="Catastrófico"),"Mayor",IF(AND(C8="Indirectamente",E8="Fuerte",'RIESGO INHERENTE'!L7="Mayor"),"Moderado",IF(AND(C8="Indirectamente",E8="Fuerte",'RIESGO INHERENTE'!L7="Moderado"),"Menor",IF(AND(C8="Indirectamente",E8="Fuerte",'RIESGO INHERENTE'!L7="Menor"),"Leve",'RIESGO INHERENTE'!L7)))))))))))))</f>
        <v>Leve</v>
      </c>
      <c r="H8" s="96" t="str">
        <f t="shared" si="1"/>
        <v>BAJO</v>
      </c>
      <c r="I8" s="84"/>
      <c r="J8" s="84"/>
      <c r="K8" s="84"/>
      <c r="L8" s="84"/>
      <c r="M8" s="84"/>
      <c r="N8" s="84"/>
      <c r="O8" s="84"/>
      <c r="P8" s="84"/>
      <c r="Q8" s="84"/>
      <c r="R8" s="84"/>
      <c r="S8" s="84"/>
      <c r="T8" s="84"/>
      <c r="U8" s="84"/>
      <c r="V8" s="84"/>
      <c r="W8" s="84"/>
      <c r="X8" s="84"/>
      <c r="Y8" s="84"/>
      <c r="Z8" s="84"/>
      <c r="AA8" s="84"/>
      <c r="AB8" s="84"/>
      <c r="AC8" s="84"/>
      <c r="AD8" s="84"/>
      <c r="AE8" s="84"/>
      <c r="AF8" s="84"/>
      <c r="AG8" s="84"/>
      <c r="AH8" s="84"/>
    </row>
    <row r="9" spans="1:34" ht="15" customHeight="1" x14ac:dyDescent="0.2">
      <c r="A9" s="96">
        <v>4</v>
      </c>
      <c r="B9" s="95" t="s">
        <v>1892</v>
      </c>
      <c r="C9" s="95" t="s">
        <v>1892</v>
      </c>
      <c r="D9" s="96">
        <f>(SUMIF('TRATAMIENTO DE RIESGO'!$A$6:$A$142,'VALORACIÓN CON CONTROLES'!A9,'TRATAMIENTO DE RIESGO'!$P$6:$P$142))/(COUNTIF('TRATAMIENTO DE RIESGO'!$A$6:$A$152,'VALORACIÓN CON CONTROLES'!A9))</f>
        <v>100</v>
      </c>
      <c r="E9" s="96" t="str">
        <f t="shared" si="0"/>
        <v>Fuerte</v>
      </c>
      <c r="F9" s="96" t="str">
        <f>IF(AND(B9="Directamente",E9="Fuerte",'RIESGO INHERENTE'!K8="Media"),"Muy Baja",IF(AND(B9="Directamente",E9="Fuerte",'RIESGO INHERENTE'!K8="Alta"),"Baja",IF(AND(B9="Directamente",E9="Fuerte",'RIESGO INHERENTE'!K8="Muy Alta"),"Media",IF(AND(B9="Directamente",E9="Fuerte",'RIESGO INHERENTE'!K8="Baja"),"Muy Baja",IF(AND(B9="Directamente",E9="Fuerte",'RIESGO INHERENTE'!K8="Media"),"Muy Baja",IF(AND(B9="Directamente",E9="Moderado",'RIESGO INHERENTE'!K8="Muy Alta"),"Alta",IF(AND(B9="Directamente",E9="Moderado",'RIESGO INHERENTE'!K8="Alta"),"Media",IF(AND(B9="Directamente",E9="Moderado",'RIESGO INHERENTE'!K8="Media"),"Baja",IF(AND(B9="Directamente",E9="Moderado",'RIESGO INHERENTE'!K8="Baja"),"Muy Baja",'RIESGO INHERENTE'!K8)))))))))</f>
        <v>Muy Baja</v>
      </c>
      <c r="G9" s="96" t="str">
        <f>IF(AND(C9="Directamente",E9="Fuerte",'RIESGO INHERENTE'!L8="Moderado"),"Leve",IF(AND(C9="Directamente",E9="Fuerte",'RIESGO INHERENTE'!L8="Mayor"),"Menor",IF(AND(C9="Directamente",E9="Fuerte",'RIESGO INHERENTE'!L8="Catastrófico"),"Moderado",IF(AND(C9="Directamente",E9="Fuerte",'RIESGO INHERENTE'!L8="Menor"),"Leve",IF(AND(C9="Directamente",E9="Fuerte",'RIESGO INHERENTE'!L8="Moderado"),"Leve",IF(AND(C9="Directamente",E9="Moderado",'RIESGO INHERENTE'!L8="Catastrófico"),"Mayor",IF(AND(C9="Directamente",E9="Moderado",'RIESGO INHERENTE'!L8="Mayor"),"Moderado",IF(AND(C9="Directamente",E9="Moderado",'RIESGO INHERENTE'!L8="Moderado"),"Menor",IF(AND(C9="Directamente",E9="Moderado",'RIESGO INHERENTE'!L8="Menor"),"Leve",IF(AND(C9="Indirectamente",E9="Fuerte",'RIESGO INHERENTE'!L8="Catastrófico"),"Mayor",IF(AND(C9="Indirectamente",E9="Fuerte",'RIESGO INHERENTE'!L8="Mayor"),"Moderado",IF(AND(C9="Indirectamente",E9="Fuerte",'RIESGO INHERENTE'!L8="Moderado"),"Menor",IF(AND(C9="Indirectamente",E9="Fuerte",'RIESGO INHERENTE'!L8="Menor"),"Leve",'RIESGO INHERENTE'!L8)))))))))))))</f>
        <v>Leve</v>
      </c>
      <c r="H9" s="96" t="str">
        <f t="shared" si="1"/>
        <v>BAJO</v>
      </c>
      <c r="I9" s="84"/>
      <c r="J9" s="84"/>
      <c r="K9" s="84"/>
      <c r="L9" s="84"/>
      <c r="M9" s="84"/>
      <c r="N9" s="84"/>
      <c r="O9" s="84"/>
      <c r="P9" s="84"/>
      <c r="Q9" s="84"/>
      <c r="R9" s="84"/>
      <c r="S9" s="84"/>
      <c r="T9" s="84"/>
      <c r="U9" s="84"/>
      <c r="V9" s="84"/>
      <c r="W9" s="84"/>
      <c r="X9" s="84"/>
      <c r="Y9" s="84"/>
      <c r="Z9" s="84"/>
      <c r="AA9" s="84"/>
      <c r="AB9" s="84"/>
      <c r="AC9" s="84"/>
      <c r="AD9" s="84"/>
      <c r="AE9" s="84"/>
      <c r="AF9" s="84"/>
      <c r="AG9" s="84"/>
      <c r="AH9" s="84"/>
    </row>
    <row r="10" spans="1:34" ht="15" customHeight="1" x14ac:dyDescent="0.2">
      <c r="A10" s="96">
        <v>5</v>
      </c>
      <c r="B10" s="95" t="s">
        <v>1892</v>
      </c>
      <c r="C10" s="95" t="s">
        <v>1892</v>
      </c>
      <c r="D10" s="96">
        <f>(SUMIF('TRATAMIENTO DE RIESGO'!$A$6:$A$142,'VALORACIÓN CON CONTROLES'!A10,'TRATAMIENTO DE RIESGO'!$P$6:$P$142))/(COUNTIF('TRATAMIENTO DE RIESGO'!$A$6:$A$152,'VALORACIÓN CON CONTROLES'!A10))</f>
        <v>100</v>
      </c>
      <c r="E10" s="96" t="str">
        <f t="shared" si="0"/>
        <v>Fuerte</v>
      </c>
      <c r="F10" s="96" t="str">
        <f>IF(AND(B10="Directamente",E10="Fuerte",'RIESGO INHERENTE'!K9="Media"),"Muy Baja",IF(AND(B10="Directamente",E10="Fuerte",'RIESGO INHERENTE'!K9="Alta"),"Baja",IF(AND(B10="Directamente",E10="Fuerte",'RIESGO INHERENTE'!K9="Muy Alta"),"Media",IF(AND(B10="Directamente",E10="Fuerte",'RIESGO INHERENTE'!K9="Baja"),"Muy Baja",IF(AND(B10="Directamente",E10="Fuerte",'RIESGO INHERENTE'!K9="Media"),"Muy Baja",IF(AND(B10="Directamente",E10="Moderado",'RIESGO INHERENTE'!K9="Muy Alta"),"Alta",IF(AND(B10="Directamente",E10="Moderado",'RIESGO INHERENTE'!K9="Alta"),"Media",IF(AND(B10="Directamente",E10="Moderado",'RIESGO INHERENTE'!K9="Media"),"Baja",IF(AND(B10="Directamente",E10="Moderado",'RIESGO INHERENTE'!K9="Baja"),"Muy Baja",'RIESGO INHERENTE'!K9)))))))))</f>
        <v>Muy Baja</v>
      </c>
      <c r="G10" s="96" t="str">
        <f>IF(AND(C10="Directamente",E10="Fuerte",'RIESGO INHERENTE'!L9="Moderado"),"Leve",IF(AND(C10="Directamente",E10="Fuerte",'RIESGO INHERENTE'!L9="Mayor"),"Menor",IF(AND(C10="Directamente",E10="Fuerte",'RIESGO INHERENTE'!L9="Catastrófico"),"Moderado",IF(AND(C10="Directamente",E10="Fuerte",'RIESGO INHERENTE'!L9="Menor"),"Leve",IF(AND(C10="Directamente",E10="Fuerte",'RIESGO INHERENTE'!L9="Moderado"),"Leve",IF(AND(C10="Directamente",E10="Moderado",'RIESGO INHERENTE'!L9="Catastrófico"),"Mayor",IF(AND(C10="Directamente",E10="Moderado",'RIESGO INHERENTE'!L9="Mayor"),"Moderado",IF(AND(C10="Directamente",E10="Moderado",'RIESGO INHERENTE'!L9="Moderado"),"Menor",IF(AND(C10="Directamente",E10="Moderado",'RIESGO INHERENTE'!L9="Menor"),"Leve",IF(AND(C10="Indirectamente",E10="Fuerte",'RIESGO INHERENTE'!L9="Catastrófico"),"Mayor",IF(AND(C10="Indirectamente",E10="Fuerte",'RIESGO INHERENTE'!L9="Mayor"),"Moderado",IF(AND(C10="Indirectamente",E10="Fuerte",'RIESGO INHERENTE'!L9="Moderado"),"Menor",IF(AND(C10="Indirectamente",E10="Fuerte",'RIESGO INHERENTE'!L9="Menor"),"Leve",'RIESGO INHERENTE'!L9)))))))))))))</f>
        <v>Leve</v>
      </c>
      <c r="H10" s="96" t="str">
        <f t="shared" si="1"/>
        <v>BAJO</v>
      </c>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row>
    <row r="11" spans="1:34" ht="15" customHeight="1" x14ac:dyDescent="0.2">
      <c r="A11" s="96">
        <v>6</v>
      </c>
      <c r="B11" s="95" t="s">
        <v>1892</v>
      </c>
      <c r="C11" s="95" t="s">
        <v>1892</v>
      </c>
      <c r="D11" s="96">
        <f>(SUMIF('TRATAMIENTO DE RIESGO'!$A$6:$A$142,'VALORACIÓN CON CONTROLES'!A11,'TRATAMIENTO DE RIESGO'!$P$6:$P$142))/(COUNTIF('TRATAMIENTO DE RIESGO'!$A$6:$A$152,'VALORACIÓN CON CONTROLES'!A11))</f>
        <v>100</v>
      </c>
      <c r="E11" s="96" t="str">
        <f t="shared" si="0"/>
        <v>Fuerte</v>
      </c>
      <c r="F11" s="96" t="str">
        <f>IF(AND(B11="Directamente",E11="Fuerte",'RIESGO INHERENTE'!K10="Media"),"Muy Baja",IF(AND(B11="Directamente",E11="Fuerte",'RIESGO INHERENTE'!K10="Alta"),"Baja",IF(AND(B11="Directamente",E11="Fuerte",'RIESGO INHERENTE'!K10="Muy Alta"),"Media",IF(AND(B11="Directamente",E11="Fuerte",'RIESGO INHERENTE'!K10="Baja"),"Muy Baja",IF(AND(B11="Directamente",E11="Fuerte",'RIESGO INHERENTE'!K10="Media"),"Muy Baja",IF(AND(B11="Directamente",E11="Moderado",'RIESGO INHERENTE'!K10="Muy Alta"),"Alta",IF(AND(B11="Directamente",E11="Moderado",'RIESGO INHERENTE'!K10="Alta"),"Media",IF(AND(B11="Directamente",E11="Moderado",'RIESGO INHERENTE'!K10="Media"),"Baja",IF(AND(B11="Directamente",E11="Moderado",'RIESGO INHERENTE'!K10="Baja"),"Muy Baja",'RIESGO INHERENTE'!K10)))))))))</f>
        <v>Muy Baja</v>
      </c>
      <c r="G11" s="96" t="str">
        <f>IF(AND(C11="Directamente",E11="Fuerte",'RIESGO INHERENTE'!L10="Moderado"),"Leve",IF(AND(C11="Directamente",E11="Fuerte",'RIESGO INHERENTE'!L10="Mayor"),"Menor",IF(AND(C11="Directamente",E11="Fuerte",'RIESGO INHERENTE'!L10="Catastrófico"),"Moderado",IF(AND(C11="Directamente",E11="Fuerte",'RIESGO INHERENTE'!L10="Menor"),"Leve",IF(AND(C11="Directamente",E11="Fuerte",'RIESGO INHERENTE'!L10="Moderado"),"Leve",IF(AND(C11="Directamente",E11="Moderado",'RIESGO INHERENTE'!L10="Catastrófico"),"Mayor",IF(AND(C11="Directamente",E11="Moderado",'RIESGO INHERENTE'!L10="Mayor"),"Moderado",IF(AND(C11="Directamente",E11="Moderado",'RIESGO INHERENTE'!L10="Moderado"),"Menor",IF(AND(C11="Directamente",E11="Moderado",'RIESGO INHERENTE'!L10="Menor"),"Leve",IF(AND(C11="Indirectamente",E11="Fuerte",'RIESGO INHERENTE'!L10="Catastrófico"),"Mayor",IF(AND(C11="Indirectamente",E11="Fuerte",'RIESGO INHERENTE'!L10="Mayor"),"Moderado",IF(AND(C11="Indirectamente",E11="Fuerte",'RIESGO INHERENTE'!L10="Moderado"),"Menor",IF(AND(C11="Indirectamente",E11="Fuerte",'RIESGO INHERENTE'!L10="Menor"),"Leve",'RIESGO INHERENTE'!L10)))))))))))))</f>
        <v>Leve</v>
      </c>
      <c r="H11" s="96" t="str">
        <f t="shared" si="1"/>
        <v>BAJO</v>
      </c>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row>
    <row r="12" spans="1:34" ht="15" customHeight="1" x14ac:dyDescent="0.2">
      <c r="A12" s="96">
        <v>7</v>
      </c>
      <c r="B12" s="95" t="s">
        <v>1892</v>
      </c>
      <c r="C12" s="95" t="s">
        <v>1892</v>
      </c>
      <c r="D12" s="96">
        <f>(SUMIF('TRATAMIENTO DE RIESGO'!$A$6:$A$142,'VALORACIÓN CON CONTROLES'!A12,'TRATAMIENTO DE RIESGO'!$P$6:$P$142))/(COUNTIF('TRATAMIENTO DE RIESGO'!$A$6:$A$152,'VALORACIÓN CON CONTROLES'!A12))</f>
        <v>100</v>
      </c>
      <c r="E12" s="96" t="str">
        <f t="shared" si="0"/>
        <v>Fuerte</v>
      </c>
      <c r="F12" s="96" t="str">
        <f>IF(AND(B12="Directamente",E12="Fuerte",'RIESGO INHERENTE'!K11="Media"),"Muy Baja",IF(AND(B12="Directamente",E12="Fuerte",'RIESGO INHERENTE'!K11="Alta"),"Baja",IF(AND(B12="Directamente",E12="Fuerte",'RIESGO INHERENTE'!K11="Muy Alta"),"Media",IF(AND(B12="Directamente",E12="Fuerte",'RIESGO INHERENTE'!K11="Baja"),"Muy Baja",IF(AND(B12="Directamente",E12="Fuerte",'RIESGO INHERENTE'!K11="Media"),"Muy Baja",IF(AND(B12="Directamente",E12="Moderado",'RIESGO INHERENTE'!K11="Muy Alta"),"Alta",IF(AND(B12="Directamente",E12="Moderado",'RIESGO INHERENTE'!K11="Alta"),"Media",IF(AND(B12="Directamente",E12="Moderado",'RIESGO INHERENTE'!K11="Media"),"Baja",IF(AND(B12="Directamente",E12="Moderado",'RIESGO INHERENTE'!K11="Baja"),"Muy Baja",'RIESGO INHERENTE'!K11)))))))))</f>
        <v>Muy Baja</v>
      </c>
      <c r="G12" s="96" t="str">
        <f>IF(AND(C12="Directamente",E12="Fuerte",'RIESGO INHERENTE'!L11="Moderado"),"Leve",IF(AND(C12="Directamente",E12="Fuerte",'RIESGO INHERENTE'!L11="Mayor"),"Menor",IF(AND(C12="Directamente",E12="Fuerte",'RIESGO INHERENTE'!L11="Catastrófico"),"Moderado",IF(AND(C12="Directamente",E12="Fuerte",'RIESGO INHERENTE'!L11="Menor"),"Leve",IF(AND(C12="Directamente",E12="Fuerte",'RIESGO INHERENTE'!L11="Moderado"),"Leve",IF(AND(C12="Directamente",E12="Moderado",'RIESGO INHERENTE'!L11="Catastrófico"),"Mayor",IF(AND(C12="Directamente",E12="Moderado",'RIESGO INHERENTE'!L11="Mayor"),"Moderado",IF(AND(C12="Directamente",E12="Moderado",'RIESGO INHERENTE'!L11="Moderado"),"Menor",IF(AND(C12="Directamente",E12="Moderado",'RIESGO INHERENTE'!L11="Menor"),"Leve",IF(AND(C12="Indirectamente",E12="Fuerte",'RIESGO INHERENTE'!L11="Catastrófico"),"Mayor",IF(AND(C12="Indirectamente",E12="Fuerte",'RIESGO INHERENTE'!L11="Mayor"),"Moderado",IF(AND(C12="Indirectamente",E12="Fuerte",'RIESGO INHERENTE'!L11="Moderado"),"Menor",IF(AND(C12="Indirectamente",E12="Fuerte",'RIESGO INHERENTE'!L11="Menor"),"Leve",'RIESGO INHERENTE'!L11)))))))))))))</f>
        <v>Leve</v>
      </c>
      <c r="H12" s="96" t="str">
        <f t="shared" si="1"/>
        <v>BAJO</v>
      </c>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row>
    <row r="13" spans="1:34" ht="15" customHeight="1" x14ac:dyDescent="0.2">
      <c r="A13" s="96">
        <v>8</v>
      </c>
      <c r="B13" s="95" t="s">
        <v>1892</v>
      </c>
      <c r="C13" s="95" t="s">
        <v>1892</v>
      </c>
      <c r="D13" s="96">
        <f>(SUMIF('TRATAMIENTO DE RIESGO'!$A$6:$A$142,'VALORACIÓN CON CONTROLES'!A13,'TRATAMIENTO DE RIESGO'!$P$6:$P$142))/(COUNTIF('TRATAMIENTO DE RIESGO'!$A$6:$A$152,'VALORACIÓN CON CONTROLES'!A13))</f>
        <v>100</v>
      </c>
      <c r="E13" s="96" t="str">
        <f t="shared" si="0"/>
        <v>Fuerte</v>
      </c>
      <c r="F13" s="96" t="str">
        <f>IF(AND(B13="Directamente",E13="Fuerte",'RIESGO INHERENTE'!K12="Media"),"Muy Baja",IF(AND(B13="Directamente",E13="Fuerte",'RIESGO INHERENTE'!K12="Alta"),"Baja",IF(AND(B13="Directamente",E13="Fuerte",'RIESGO INHERENTE'!K12="Muy Alta"),"Media",IF(AND(B13="Directamente",E13="Fuerte",'RIESGO INHERENTE'!K12="Baja"),"Muy Baja",IF(AND(B13="Directamente",E13="Fuerte",'RIESGO INHERENTE'!K12="Media"),"Muy Baja",IF(AND(B13="Directamente",E13="Moderado",'RIESGO INHERENTE'!K12="Muy Alta"),"Alta",IF(AND(B13="Directamente",E13="Moderado",'RIESGO INHERENTE'!K12="Alta"),"Media",IF(AND(B13="Directamente",E13="Moderado",'RIESGO INHERENTE'!K12="Media"),"Baja",IF(AND(B13="Directamente",E13="Moderado",'RIESGO INHERENTE'!K12="Baja"),"Muy Baja",'RIESGO INHERENTE'!K12)))))))))</f>
        <v>Muy Baja</v>
      </c>
      <c r="G13" s="96" t="str">
        <f>IF(AND(C13="Directamente",E13="Fuerte",'RIESGO INHERENTE'!L12="Moderado"),"Leve",IF(AND(C13="Directamente",E13="Fuerte",'RIESGO INHERENTE'!L12="Mayor"),"Menor",IF(AND(C13="Directamente",E13="Fuerte",'RIESGO INHERENTE'!L12="Catastrófico"),"Moderado",IF(AND(C13="Directamente",E13="Fuerte",'RIESGO INHERENTE'!L12="Menor"),"Leve",IF(AND(C13="Directamente",E13="Fuerte",'RIESGO INHERENTE'!L12="Moderado"),"Leve",IF(AND(C13="Directamente",E13="Moderado",'RIESGO INHERENTE'!L12="Catastrófico"),"Mayor",IF(AND(C13="Directamente",E13="Moderado",'RIESGO INHERENTE'!L12="Mayor"),"Moderado",IF(AND(C13="Directamente",E13="Moderado",'RIESGO INHERENTE'!L12="Moderado"),"Menor",IF(AND(C13="Directamente",E13="Moderado",'RIESGO INHERENTE'!L12="Menor"),"Leve",IF(AND(C13="Indirectamente",E13="Fuerte",'RIESGO INHERENTE'!L12="Catastrófico"),"Mayor",IF(AND(C13="Indirectamente",E13="Fuerte",'RIESGO INHERENTE'!L12="Mayor"),"Moderado",IF(AND(C13="Indirectamente",E13="Fuerte",'RIESGO INHERENTE'!L12="Moderado"),"Menor",IF(AND(C13="Indirectamente",E13="Fuerte",'RIESGO INHERENTE'!L12="Menor"),"Leve",'RIESGO INHERENTE'!L12)))))))))))))</f>
        <v>Menor</v>
      </c>
      <c r="H13" s="96" t="str">
        <f t="shared" si="1"/>
        <v>BAJO</v>
      </c>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row>
    <row r="14" spans="1:34" ht="15" customHeight="1" x14ac:dyDescent="0.2">
      <c r="A14" s="96">
        <v>9</v>
      </c>
      <c r="B14" s="95" t="s">
        <v>1892</v>
      </c>
      <c r="C14" s="95" t="s">
        <v>1892</v>
      </c>
      <c r="D14" s="96">
        <f>(SUMIF('TRATAMIENTO DE RIESGO'!$A$6:$A$142,'VALORACIÓN CON CONTROLES'!A14,'TRATAMIENTO DE RIESGO'!$P$6:$P$142))/(COUNTIF('TRATAMIENTO DE RIESGO'!$A$6:$A$152,'VALORACIÓN CON CONTROLES'!A14))</f>
        <v>100</v>
      </c>
      <c r="E14" s="96" t="str">
        <f t="shared" si="0"/>
        <v>Fuerte</v>
      </c>
      <c r="F14" s="96" t="str">
        <f>IF(AND(B14="Directamente",E14="Fuerte",'RIESGO INHERENTE'!K13="Media"),"Muy Baja",IF(AND(B14="Directamente",E14="Fuerte",'RIESGO INHERENTE'!K13="Alta"),"Baja",IF(AND(B14="Directamente",E14="Fuerte",'RIESGO INHERENTE'!K13="Muy Alta"),"Media",IF(AND(B14="Directamente",E14="Fuerte",'RIESGO INHERENTE'!K13="Baja"),"Muy Baja",IF(AND(B14="Directamente",E14="Fuerte",'RIESGO INHERENTE'!K13="Media"),"Muy Baja",IF(AND(B14="Directamente",E14="Moderado",'RIESGO INHERENTE'!K13="Muy Alta"),"Alta",IF(AND(B14="Directamente",E14="Moderado",'RIESGO INHERENTE'!K13="Alta"),"Media",IF(AND(B14="Directamente",E14="Moderado",'RIESGO INHERENTE'!K13="Media"),"Baja",IF(AND(B14="Directamente",E14="Moderado",'RIESGO INHERENTE'!K13="Baja"),"Muy Baja",'RIESGO INHERENTE'!K13)))))))))</f>
        <v>Muy Baja</v>
      </c>
      <c r="G14" s="96" t="str">
        <f>IF(AND(C14="Directamente",E14="Fuerte",'RIESGO INHERENTE'!L13="Moderado"),"Leve",IF(AND(C14="Directamente",E14="Fuerte",'RIESGO INHERENTE'!L13="Mayor"),"Menor",IF(AND(C14="Directamente",E14="Fuerte",'RIESGO INHERENTE'!L13="Catastrófico"),"Moderado",IF(AND(C14="Directamente",E14="Fuerte",'RIESGO INHERENTE'!L13="Menor"),"Leve",IF(AND(C14="Directamente",E14="Fuerte",'RIESGO INHERENTE'!L13="Moderado"),"Leve",IF(AND(C14="Directamente",E14="Moderado",'RIESGO INHERENTE'!L13="Catastrófico"),"Mayor",IF(AND(C14="Directamente",E14="Moderado",'RIESGO INHERENTE'!L13="Mayor"),"Moderado",IF(AND(C14="Directamente",E14="Moderado",'RIESGO INHERENTE'!L13="Moderado"),"Menor",IF(AND(C14="Directamente",E14="Moderado",'RIESGO INHERENTE'!L13="Menor"),"Leve",IF(AND(C14="Indirectamente",E14="Fuerte",'RIESGO INHERENTE'!L13="Catastrófico"),"Mayor",IF(AND(C14="Indirectamente",E14="Fuerte",'RIESGO INHERENTE'!L13="Mayor"),"Moderado",IF(AND(C14="Indirectamente",E14="Fuerte",'RIESGO INHERENTE'!L13="Moderado"),"Menor",IF(AND(C14="Indirectamente",E14="Fuerte",'RIESGO INHERENTE'!L13="Menor"),"Leve",'RIESGO INHERENTE'!L13)))))))))))))</f>
        <v>Leve</v>
      </c>
      <c r="H14" s="96" t="str">
        <f t="shared" si="1"/>
        <v>BAJO</v>
      </c>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row>
    <row r="15" spans="1:34" ht="15" customHeight="1" x14ac:dyDescent="0.2">
      <c r="A15" s="96">
        <v>10</v>
      </c>
      <c r="B15" s="95" t="s">
        <v>1892</v>
      </c>
      <c r="C15" s="95" t="s">
        <v>1892</v>
      </c>
      <c r="D15" s="96">
        <f>(SUMIF('TRATAMIENTO DE RIESGO'!$A$6:$A$142,'VALORACIÓN CON CONTROLES'!A15,'TRATAMIENTO DE RIESGO'!$P$6:$P$142))/(COUNTIF('TRATAMIENTO DE RIESGO'!$A$6:$A$152,'VALORACIÓN CON CONTROLES'!A15))</f>
        <v>100</v>
      </c>
      <c r="E15" s="96" t="str">
        <f t="shared" si="0"/>
        <v>Fuerte</v>
      </c>
      <c r="F15" s="96" t="str">
        <f>IF(AND(B15="Directamente",E15="Fuerte",'RIESGO INHERENTE'!K14="Media"),"Muy Baja",IF(AND(B15="Directamente",E15="Fuerte",'RIESGO INHERENTE'!K14="Alta"),"Baja",IF(AND(B15="Directamente",E15="Fuerte",'RIESGO INHERENTE'!K14="Muy Alta"),"Media",IF(AND(B15="Directamente",E15="Fuerte",'RIESGO INHERENTE'!K14="Baja"),"Muy Baja",IF(AND(B15="Directamente",E15="Fuerte",'RIESGO INHERENTE'!K14="Media"),"Muy Baja",IF(AND(B15="Directamente",E15="Moderado",'RIESGO INHERENTE'!K14="Muy Alta"),"Alta",IF(AND(B15="Directamente",E15="Moderado",'RIESGO INHERENTE'!K14="Alta"),"Media",IF(AND(B15="Directamente",E15="Moderado",'RIESGO INHERENTE'!K14="Media"),"Baja",IF(AND(B15="Directamente",E15="Moderado",'RIESGO INHERENTE'!K14="Baja"),"Muy Baja",'RIESGO INHERENTE'!K14)))))))))</f>
        <v>Muy Baja</v>
      </c>
      <c r="G15" s="96" t="str">
        <f>IF(AND(C15="Directamente",E15="Fuerte",'RIESGO INHERENTE'!L14="Moderado"),"Leve",IF(AND(C15="Directamente",E15="Fuerte",'RIESGO INHERENTE'!L14="Mayor"),"Menor",IF(AND(C15="Directamente",E15="Fuerte",'RIESGO INHERENTE'!L14="Catastrófico"),"Moderado",IF(AND(C15="Directamente",E15="Fuerte",'RIESGO INHERENTE'!L14="Menor"),"Leve",IF(AND(C15="Directamente",E15="Fuerte",'RIESGO INHERENTE'!L14="Moderado"),"Leve",IF(AND(C15="Directamente",E15="Moderado",'RIESGO INHERENTE'!L14="Catastrófico"),"Mayor",IF(AND(C15="Directamente",E15="Moderado",'RIESGO INHERENTE'!L14="Mayor"),"Moderado",IF(AND(C15="Directamente",E15="Moderado",'RIESGO INHERENTE'!L14="Moderado"),"Menor",IF(AND(C15="Directamente",E15="Moderado",'RIESGO INHERENTE'!L14="Menor"),"Leve",IF(AND(C15="Indirectamente",E15="Fuerte",'RIESGO INHERENTE'!L14="Catastrófico"),"Mayor",IF(AND(C15="Indirectamente",E15="Fuerte",'RIESGO INHERENTE'!L14="Mayor"),"Moderado",IF(AND(C15="Indirectamente",E15="Fuerte",'RIESGO INHERENTE'!L14="Moderado"),"Menor",IF(AND(C15="Indirectamente",E15="Fuerte",'RIESGO INHERENTE'!L14="Menor"),"Leve",'RIESGO INHERENTE'!L14)))))))))))))</f>
        <v>Leve</v>
      </c>
      <c r="H15" s="96" t="str">
        <f t="shared" si="1"/>
        <v>BAJO</v>
      </c>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row>
    <row r="16" spans="1:34" ht="15" customHeight="1" x14ac:dyDescent="0.2">
      <c r="A16" s="96">
        <v>11</v>
      </c>
      <c r="B16" s="95" t="s">
        <v>1892</v>
      </c>
      <c r="C16" s="95" t="s">
        <v>1892</v>
      </c>
      <c r="D16" s="96">
        <f>(SUMIF('TRATAMIENTO DE RIESGO'!$A$6:$A$142,'VALORACIÓN CON CONTROLES'!A16,'TRATAMIENTO DE RIESGO'!$P$6:$P$142))/(COUNTIF('TRATAMIENTO DE RIESGO'!$A$6:$A$152,'VALORACIÓN CON CONTROLES'!A16))</f>
        <v>100</v>
      </c>
      <c r="E16" s="96" t="str">
        <f t="shared" si="0"/>
        <v>Fuerte</v>
      </c>
      <c r="F16" s="96" t="str">
        <f>IF(AND(B16="Directamente",E16="Fuerte",'RIESGO INHERENTE'!K15="Media"),"Muy Baja",IF(AND(B16="Directamente",E16="Fuerte",'RIESGO INHERENTE'!K15="Alta"),"Baja",IF(AND(B16="Directamente",E16="Fuerte",'RIESGO INHERENTE'!K15="Muy Alta"),"Media",IF(AND(B16="Directamente",E16="Fuerte",'RIESGO INHERENTE'!K15="Baja"),"Muy Baja",IF(AND(B16="Directamente",E16="Fuerte",'RIESGO INHERENTE'!K15="Media"),"Muy Baja",IF(AND(B16="Directamente",E16="Moderado",'RIESGO INHERENTE'!K15="Muy Alta"),"Alta",IF(AND(B16="Directamente",E16="Moderado",'RIESGO INHERENTE'!K15="Alta"),"Media",IF(AND(B16="Directamente",E16="Moderado",'RIESGO INHERENTE'!K15="Media"),"Baja",IF(AND(B16="Directamente",E16="Moderado",'RIESGO INHERENTE'!K15="Baja"),"Muy Baja",'RIESGO INHERENTE'!K15)))))))))</f>
        <v>Muy Baja</v>
      </c>
      <c r="G16" s="96" t="str">
        <f>IF(AND(C16="Directamente",E16="Fuerte",'RIESGO INHERENTE'!L15="Moderado"),"Leve",IF(AND(C16="Directamente",E16="Fuerte",'RIESGO INHERENTE'!L15="Mayor"),"Menor",IF(AND(C16="Directamente",E16="Fuerte",'RIESGO INHERENTE'!L15="Catastrófico"),"Moderado",IF(AND(C16="Directamente",E16="Fuerte",'RIESGO INHERENTE'!L15="Menor"),"Leve",IF(AND(C16="Directamente",E16="Fuerte",'RIESGO INHERENTE'!L15="Moderado"),"Leve",IF(AND(C16="Directamente",E16="Moderado",'RIESGO INHERENTE'!L15="Catastrófico"),"Mayor",IF(AND(C16="Directamente",E16="Moderado",'RIESGO INHERENTE'!L15="Mayor"),"Moderado",IF(AND(C16="Directamente",E16="Moderado",'RIESGO INHERENTE'!L15="Moderado"),"Menor",IF(AND(C16="Directamente",E16="Moderado",'RIESGO INHERENTE'!L15="Menor"),"Leve",IF(AND(C16="Indirectamente",E16="Fuerte",'RIESGO INHERENTE'!L15="Catastrófico"),"Mayor",IF(AND(C16="Indirectamente",E16="Fuerte",'RIESGO INHERENTE'!L15="Mayor"),"Moderado",IF(AND(C16="Indirectamente",E16="Fuerte",'RIESGO INHERENTE'!L15="Moderado"),"Menor",IF(AND(C16="Indirectamente",E16="Fuerte",'RIESGO INHERENTE'!L15="Menor"),"Leve",'RIESGO INHERENTE'!L15)))))))))))))</f>
        <v>Leve</v>
      </c>
      <c r="H16" s="96" t="str">
        <f t="shared" si="1"/>
        <v>BAJO</v>
      </c>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row>
    <row r="17" spans="1:34" ht="15" customHeight="1" x14ac:dyDescent="0.2">
      <c r="A17" s="96">
        <v>12</v>
      </c>
      <c r="B17" s="95" t="s">
        <v>1892</v>
      </c>
      <c r="C17" s="95" t="s">
        <v>1892</v>
      </c>
      <c r="D17" s="96">
        <f>(SUMIF('TRATAMIENTO DE RIESGO'!$A$6:$A$142,'VALORACIÓN CON CONTROLES'!A17,'TRATAMIENTO DE RIESGO'!$P$6:$P$142))/(COUNTIF('TRATAMIENTO DE RIESGO'!$A$6:$A$152,'VALORACIÓN CON CONTROLES'!A17))</f>
        <v>100</v>
      </c>
      <c r="E17" s="96" t="str">
        <f t="shared" si="0"/>
        <v>Fuerte</v>
      </c>
      <c r="F17" s="96" t="str">
        <f>IF(AND(B17="Directamente",E17="Fuerte",'RIESGO INHERENTE'!K15="Media"),"Muy Baja",IF(AND(B17="Directamente",E17="Fuerte",'RIESGO INHERENTE'!K15="Alta"),"Baja",IF(AND(B17="Directamente",E17="Fuerte",'RIESGO INHERENTE'!K15="Muy Alta"),"Media",IF(AND(B17="Directamente",E17="Fuerte",'RIESGO INHERENTE'!K15="Baja"),"Muy Baja",IF(AND(B17="Directamente",E17="Fuerte",'RIESGO INHERENTE'!K15="Media"),"Muy Baja",IF(AND(B17="Directamente",E17="Moderado",'RIESGO INHERENTE'!K15="Muy Alta"),"Alta",IF(AND(B17="Directamente",E17="Moderado",'RIESGO INHERENTE'!K15="Alta"),"Media",IF(AND(B17="Directamente",E17="Moderado",'RIESGO INHERENTE'!K15="Media"),"Baja",IF(AND(B17="Directamente",E17="Moderado",'RIESGO INHERENTE'!K15="Baja"),"Muy Baja",'RIESGO INHERENTE'!K15)))))))))</f>
        <v>Muy Baja</v>
      </c>
      <c r="G17" s="96" t="str">
        <f>IF(AND(C17="Directamente",E17="Fuerte",'RIESGO INHERENTE'!L15="Moderado"),"Leve",IF(AND(C17="Directamente",E17="Fuerte",'RIESGO INHERENTE'!L15="Mayor"),"Menor",IF(AND(C17="Directamente",E17="Fuerte",'RIESGO INHERENTE'!L15="Catastrófico"),"Moderado",IF(AND(C17="Directamente",E17="Fuerte",'RIESGO INHERENTE'!L15="Menor"),"Leve",IF(AND(C17="Directamente",E17="Fuerte",'RIESGO INHERENTE'!L15="Moderado"),"Leve",IF(AND(C17="Directamente",E17="Moderado",'RIESGO INHERENTE'!L15="Catastrófico"),"Mayor",IF(AND(C17="Directamente",E17="Moderado",'RIESGO INHERENTE'!L15="Mayor"),"Moderado",IF(AND(C17="Directamente",E17="Moderado",'RIESGO INHERENTE'!L15="Moderado"),"Menor",IF(AND(C17="Directamente",E17="Moderado",'RIESGO INHERENTE'!L15="Menor"),"Leve",IF(AND(C17="Indirectamente",E17="Fuerte",'RIESGO INHERENTE'!L15="Catastrófico"),"Mayor",IF(AND(C17="Indirectamente",E17="Fuerte",'RIESGO INHERENTE'!L15="Mayor"),"Moderado",IF(AND(C17="Indirectamente",E17="Fuerte",'RIESGO INHERENTE'!L15="Moderado"),"Menor",IF(AND(C17="Indirectamente",E17="Fuerte",'RIESGO INHERENTE'!L15="Menor"),"Leve",'RIESGO INHERENTE'!L15)))))))))))))</f>
        <v>Leve</v>
      </c>
      <c r="H17" s="96" t="str">
        <f t="shared" si="1"/>
        <v>BAJO</v>
      </c>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row>
    <row r="18" spans="1:34" ht="15" customHeight="1" x14ac:dyDescent="0.2">
      <c r="A18" s="96">
        <v>13</v>
      </c>
      <c r="B18" s="95" t="s">
        <v>1892</v>
      </c>
      <c r="C18" s="95" t="s">
        <v>1892</v>
      </c>
      <c r="D18" s="96">
        <f>(SUMIF('TRATAMIENTO DE RIESGO'!$A$6:$A$142,'VALORACIÓN CON CONTROLES'!A18,'TRATAMIENTO DE RIESGO'!$P$6:$P$142))/(COUNTIF('TRATAMIENTO DE RIESGO'!$A$6:$A$152,'VALORACIÓN CON CONTROLES'!A18))</f>
        <v>100</v>
      </c>
      <c r="E18" s="96" t="str">
        <f t="shared" si="0"/>
        <v>Fuerte</v>
      </c>
      <c r="F18" s="96" t="str">
        <f>IF(AND(B18="Directamente",E18="Fuerte",'RIESGO INHERENTE'!K16="Media"),"Muy Baja",IF(AND(B18="Directamente",E18="Fuerte",'RIESGO INHERENTE'!K16="Alta"),"Baja",IF(AND(B18="Directamente",E18="Fuerte",'RIESGO INHERENTE'!K16="Muy Alta"),"Media",IF(AND(B18="Directamente",E18="Fuerte",'RIESGO INHERENTE'!K16="Baja"),"Muy Baja",IF(AND(B18="Directamente",E18="Fuerte",'RIESGO INHERENTE'!K16="Media"),"Muy Baja",IF(AND(B18="Directamente",E18="Moderado",'RIESGO INHERENTE'!K16="Muy Alta"),"Alta",IF(AND(B18="Directamente",E18="Moderado",'RIESGO INHERENTE'!K16="Alta"),"Media",IF(AND(B18="Directamente",E18="Moderado",'RIESGO INHERENTE'!K16="Media"),"Baja",IF(AND(B18="Directamente",E18="Moderado",'RIESGO INHERENTE'!K16="Baja"),"Muy Baja",'RIESGO INHERENTE'!K16)))))))))</f>
        <v>Muy Baja</v>
      </c>
      <c r="G18" s="96" t="str">
        <f>IF(AND(C18="Directamente",E18="Fuerte",'RIESGO INHERENTE'!L16="Moderado"),"Leve",IF(AND(C18="Directamente",E18="Fuerte",'RIESGO INHERENTE'!L16="Mayor"),"Menor",IF(AND(C18="Directamente",E18="Fuerte",'RIESGO INHERENTE'!L16="Catastrófico"),"Moderado",IF(AND(C18="Directamente",E18="Fuerte",'RIESGO INHERENTE'!L16="Menor"),"Leve",IF(AND(C18="Directamente",E18="Fuerte",'RIESGO INHERENTE'!L16="Moderado"),"Leve",IF(AND(C18="Directamente",E18="Moderado",'RIESGO INHERENTE'!L16="Catastrófico"),"Mayor",IF(AND(C18="Directamente",E18="Moderado",'RIESGO INHERENTE'!L16="Mayor"),"Moderado",IF(AND(C18="Directamente",E18="Moderado",'RIESGO INHERENTE'!L16="Moderado"),"Menor",IF(AND(C18="Directamente",E18="Moderado",'RIESGO INHERENTE'!L16="Menor"),"Leve",IF(AND(C18="Indirectamente",E18="Fuerte",'RIESGO INHERENTE'!L16="Catastrófico"),"Mayor",IF(AND(C18="Indirectamente",E18="Fuerte",'RIESGO INHERENTE'!L16="Mayor"),"Moderado",IF(AND(C18="Indirectamente",E18="Fuerte",'RIESGO INHERENTE'!L16="Moderado"),"Menor",IF(AND(C18="Indirectamente",E18="Fuerte",'RIESGO INHERENTE'!L16="Menor"),"Leve",'RIESGO INHERENTE'!L16)))))))))))))</f>
        <v>Leve</v>
      </c>
      <c r="H18" s="96" t="str">
        <f t="shared" si="1"/>
        <v>BAJO</v>
      </c>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row>
    <row r="19" spans="1:34" ht="15" customHeight="1" x14ac:dyDescent="0.2">
      <c r="A19" s="96">
        <v>14</v>
      </c>
      <c r="B19" s="95" t="s">
        <v>1892</v>
      </c>
      <c r="C19" s="95" t="s">
        <v>1892</v>
      </c>
      <c r="D19" s="96">
        <f>(SUMIF('TRATAMIENTO DE RIESGO'!$A$6:$A$142,'VALORACIÓN CON CONTROLES'!A19,'TRATAMIENTO DE RIESGO'!$P$6:$P$142))/(COUNTIF('TRATAMIENTO DE RIESGO'!$A$6:$A$152,'VALORACIÓN CON CONTROLES'!A19))</f>
        <v>100</v>
      </c>
      <c r="E19" s="96" t="str">
        <f t="shared" si="0"/>
        <v>Fuerte</v>
      </c>
      <c r="F19" s="96" t="str">
        <f>IF(AND(B19="Directamente",E19="Fuerte",'RIESGO INHERENTE'!K17="Media"),"Muy Baja",IF(AND(B19="Directamente",E19="Fuerte",'RIESGO INHERENTE'!K17="Alta"),"Baja",IF(AND(B19="Directamente",E19="Fuerte",'RIESGO INHERENTE'!K17="Muy Alta"),"Media",IF(AND(B19="Directamente",E19="Fuerte",'RIESGO INHERENTE'!K17="Baja"),"Muy Baja",IF(AND(B19="Directamente",E19="Fuerte",'RIESGO INHERENTE'!K17="Media"),"Muy Baja",IF(AND(B19="Directamente",E19="Moderado",'RIESGO INHERENTE'!K17="Muy Alta"),"Alta",IF(AND(B19="Directamente",E19="Moderado",'RIESGO INHERENTE'!K17="Alta"),"Media",IF(AND(B19="Directamente",E19="Moderado",'RIESGO INHERENTE'!K17="Media"),"Baja",IF(AND(B19="Directamente",E19="Moderado",'RIESGO INHERENTE'!K17="Baja"),"Muy Baja",'RIESGO INHERENTE'!K17)))))))))</f>
        <v>Muy Baja</v>
      </c>
      <c r="G19" s="96" t="str">
        <f>IF(AND(C19="Directamente",E19="Fuerte",'RIESGO INHERENTE'!L17="Moderado"),"Leve",IF(AND(C19="Directamente",E19="Fuerte",'RIESGO INHERENTE'!L17="Mayor"),"Menor",IF(AND(C19="Directamente",E19="Fuerte",'RIESGO INHERENTE'!L17="Catastrófico"),"Moderado",IF(AND(C19="Directamente",E19="Fuerte",'RIESGO INHERENTE'!L17="Menor"),"Leve",IF(AND(C19="Directamente",E19="Fuerte",'RIESGO INHERENTE'!L17="Moderado"),"Leve",IF(AND(C19="Directamente",E19="Moderado",'RIESGO INHERENTE'!L17="Catastrófico"),"Mayor",IF(AND(C19="Directamente",E19="Moderado",'RIESGO INHERENTE'!L17="Mayor"),"Moderado",IF(AND(C19="Directamente",E19="Moderado",'RIESGO INHERENTE'!L17="Moderado"),"Menor",IF(AND(C19="Directamente",E19="Moderado",'RIESGO INHERENTE'!L17="Menor"),"Leve",IF(AND(C19="Indirectamente",E19="Fuerte",'RIESGO INHERENTE'!L17="Catastrófico"),"Mayor",IF(AND(C19="Indirectamente",E19="Fuerte",'RIESGO INHERENTE'!L17="Mayor"),"Moderado",IF(AND(C19="Indirectamente",E19="Fuerte",'RIESGO INHERENTE'!L17="Moderado"),"Menor",IF(AND(C19="Indirectamente",E19="Fuerte",'RIESGO INHERENTE'!L17="Menor"),"Leve",'RIESGO INHERENTE'!L17)))))))))))))</f>
        <v>Leve</v>
      </c>
      <c r="H19" s="96" t="str">
        <f t="shared" si="1"/>
        <v>BAJO</v>
      </c>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row>
    <row r="20" spans="1:34" ht="15" customHeight="1" x14ac:dyDescent="0.2">
      <c r="A20" s="96">
        <v>15</v>
      </c>
      <c r="B20" s="95" t="s">
        <v>1892</v>
      </c>
      <c r="C20" s="95" t="s">
        <v>1892</v>
      </c>
      <c r="D20" s="96">
        <f>(SUMIF('TRATAMIENTO DE RIESGO'!$A$6:$A$142,'VALORACIÓN CON CONTROLES'!A20,'TRATAMIENTO DE RIESGO'!$P$6:$P$142))/(COUNTIF('TRATAMIENTO DE RIESGO'!$A$6:$A$152,'VALORACIÓN CON CONTROLES'!A20))</f>
        <v>100</v>
      </c>
      <c r="E20" s="96" t="str">
        <f t="shared" si="0"/>
        <v>Fuerte</v>
      </c>
      <c r="F20" s="96" t="str">
        <f>IF(AND(B20="Directamente",E20="Fuerte",'RIESGO INHERENTE'!K18="Media"),"Muy Baja",IF(AND(B20="Directamente",E20="Fuerte",'RIESGO INHERENTE'!K18="Alta"),"Baja",IF(AND(B20="Directamente",E20="Fuerte",'RIESGO INHERENTE'!K18="Muy Alta"),"Media",IF(AND(B20="Directamente",E20="Fuerte",'RIESGO INHERENTE'!K18="Baja"),"Muy Baja",IF(AND(B20="Directamente",E20="Fuerte",'RIESGO INHERENTE'!K18="Media"),"Muy Baja",IF(AND(B20="Directamente",E20="Moderado",'RIESGO INHERENTE'!K18="Muy Alta"),"Alta",IF(AND(B20="Directamente",E20="Moderado",'RIESGO INHERENTE'!K18="Alta"),"Media",IF(AND(B20="Directamente",E20="Moderado",'RIESGO INHERENTE'!K18="Media"),"Baja",IF(AND(B20="Directamente",E20="Moderado",'RIESGO INHERENTE'!K18="Baja"),"Muy Baja",'RIESGO INHERENTE'!K18)))))))))</f>
        <v>Muy Baja</v>
      </c>
      <c r="G20" s="96" t="str">
        <f>IF(AND(C20="Directamente",E20="Fuerte",'RIESGO INHERENTE'!L18="Moderado"),"Leve",IF(AND(C20="Directamente",E20="Fuerte",'RIESGO INHERENTE'!L18="Mayor"),"Menor",IF(AND(C20="Directamente",E20="Fuerte",'RIESGO INHERENTE'!L18="Catastrófico"),"Moderado",IF(AND(C20="Directamente",E20="Fuerte",'RIESGO INHERENTE'!L18="Menor"),"Leve",IF(AND(C20="Directamente",E20="Fuerte",'RIESGO INHERENTE'!L18="Moderado"),"Leve",IF(AND(C20="Directamente",E20="Moderado",'RIESGO INHERENTE'!L18="Catastrófico"),"Mayor",IF(AND(C20="Directamente",E20="Moderado",'RIESGO INHERENTE'!L18="Mayor"),"Moderado",IF(AND(C20="Directamente",E20="Moderado",'RIESGO INHERENTE'!L18="Moderado"),"Menor",IF(AND(C20="Directamente",E20="Moderado",'RIESGO INHERENTE'!L18="Menor"),"Leve",IF(AND(C20="Indirectamente",E20="Fuerte",'RIESGO INHERENTE'!L18="Catastrófico"),"Mayor",IF(AND(C20="Indirectamente",E20="Fuerte",'RIESGO INHERENTE'!L18="Mayor"),"Moderado",IF(AND(C20="Indirectamente",E20="Fuerte",'RIESGO INHERENTE'!L18="Moderado"),"Menor",IF(AND(C20="Indirectamente",E20="Fuerte",'RIESGO INHERENTE'!L18="Menor"),"Leve",'RIESGO INHERENTE'!L18)))))))))))))</f>
        <v>Leve</v>
      </c>
      <c r="H20" s="96" t="str">
        <f t="shared" si="1"/>
        <v>BAJO</v>
      </c>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row>
    <row r="21" spans="1:34" ht="15" customHeight="1" x14ac:dyDescent="0.2">
      <c r="A21" s="96">
        <v>16</v>
      </c>
      <c r="B21" s="95" t="s">
        <v>1892</v>
      </c>
      <c r="C21" s="95" t="s">
        <v>1892</v>
      </c>
      <c r="D21" s="96">
        <f>(SUMIF('TRATAMIENTO DE RIESGO'!$A$6:$A$142,'VALORACIÓN CON CONTROLES'!A21,'TRATAMIENTO DE RIESGO'!$P$6:$P$142))/(COUNTIF('TRATAMIENTO DE RIESGO'!$A$6:$A$152,'VALORACIÓN CON CONTROLES'!A21))</f>
        <v>100</v>
      </c>
      <c r="E21" s="96" t="str">
        <f t="shared" si="0"/>
        <v>Fuerte</v>
      </c>
      <c r="F21" s="96" t="str">
        <f>IF(AND(B21="Directamente",E21="Fuerte",'RIESGO INHERENTE'!K19="Media"),"Muy Baja",IF(AND(B21="Directamente",E21="Fuerte",'RIESGO INHERENTE'!K19="Alta"),"Baja",IF(AND(B21="Directamente",E21="Fuerte",'RIESGO INHERENTE'!K19="Muy Alta"),"Media",IF(AND(B21="Directamente",E21="Fuerte",'RIESGO INHERENTE'!K19="Baja"),"Muy Baja",IF(AND(B21="Directamente",E21="Fuerte",'RIESGO INHERENTE'!K19="Media"),"Muy Baja",IF(AND(B21="Directamente",E21="Moderado",'RIESGO INHERENTE'!K19="Muy Alta"),"Alta",IF(AND(B21="Directamente",E21="Moderado",'RIESGO INHERENTE'!K19="Alta"),"Media",IF(AND(B21="Directamente",E21="Moderado",'RIESGO INHERENTE'!K19="Media"),"Baja",IF(AND(B21="Directamente",E21="Moderado",'RIESGO INHERENTE'!K19="Baja"),"Muy Baja",'RIESGO INHERENTE'!K19)))))))))</f>
        <v>Muy Baja</v>
      </c>
      <c r="G21" s="96" t="str">
        <f>IF(AND(C21="Directamente",E21="Fuerte",'RIESGO INHERENTE'!L19="Moderado"),"Leve",IF(AND(C21="Directamente",E21="Fuerte",'RIESGO INHERENTE'!L19="Mayor"),"Menor",IF(AND(C21="Directamente",E21="Fuerte",'RIESGO INHERENTE'!L19="Catastrófico"),"Moderado",IF(AND(C21="Directamente",E21="Fuerte",'RIESGO INHERENTE'!L19="Menor"),"Leve",IF(AND(C21="Directamente",E21="Fuerte",'RIESGO INHERENTE'!L19="Moderado"),"Leve",IF(AND(C21="Directamente",E21="Moderado",'RIESGO INHERENTE'!L19="Catastrófico"),"Mayor",IF(AND(C21="Directamente",E21="Moderado",'RIESGO INHERENTE'!L19="Mayor"),"Moderado",IF(AND(C21="Directamente",E21="Moderado",'RIESGO INHERENTE'!L19="Moderado"),"Menor",IF(AND(C21="Directamente",E21="Moderado",'RIESGO INHERENTE'!L19="Menor"),"Leve",IF(AND(C21="Indirectamente",E21="Fuerte",'RIESGO INHERENTE'!L19="Catastrófico"),"Mayor",IF(AND(C21="Indirectamente",E21="Fuerte",'RIESGO INHERENTE'!L19="Mayor"),"Moderado",IF(AND(C21="Indirectamente",E21="Fuerte",'RIESGO INHERENTE'!L19="Moderado"),"Menor",IF(AND(C21="Indirectamente",E21="Fuerte",'RIESGO INHERENTE'!L19="Menor"),"Leve",'RIESGO INHERENTE'!L19)))))))))))))</f>
        <v>Leve</v>
      </c>
      <c r="H21" s="96" t="str">
        <f t="shared" si="1"/>
        <v>BAJO</v>
      </c>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row>
    <row r="22" spans="1:34" ht="15" customHeight="1" x14ac:dyDescent="0.2">
      <c r="A22" s="96">
        <v>17</v>
      </c>
      <c r="B22" s="95" t="s">
        <v>1892</v>
      </c>
      <c r="C22" s="95" t="s">
        <v>1892</v>
      </c>
      <c r="D22" s="96">
        <f>(SUMIF('TRATAMIENTO DE RIESGO'!$A$6:$A$142,'VALORACIÓN CON CONTROLES'!A22,'TRATAMIENTO DE RIESGO'!$P$6:$P$142))/(COUNTIF('TRATAMIENTO DE RIESGO'!$A$6:$A$152,'VALORACIÓN CON CONTROLES'!A22))</f>
        <v>100</v>
      </c>
      <c r="E22" s="96" t="str">
        <f t="shared" si="0"/>
        <v>Fuerte</v>
      </c>
      <c r="F22" s="96" t="str">
        <f>IF(AND(B22="Directamente",E22="Fuerte",'RIESGO INHERENTE'!K20="Media"),"Muy Baja",IF(AND(B22="Directamente",E22="Fuerte",'RIESGO INHERENTE'!K20="Alta"),"Baja",IF(AND(B22="Directamente",E22="Fuerte",'RIESGO INHERENTE'!K20="Muy Alta"),"Media",IF(AND(B22="Directamente",E22="Fuerte",'RIESGO INHERENTE'!K20="Baja"),"Muy Baja",IF(AND(B22="Directamente",E22="Fuerte",'RIESGO INHERENTE'!K20="Media"),"Muy Baja",IF(AND(B22="Directamente",E22="Moderado",'RIESGO INHERENTE'!K20="Muy Alta"),"Alta",IF(AND(B22="Directamente",E22="Moderado",'RIESGO INHERENTE'!K20="Alta"),"Media",IF(AND(B22="Directamente",E22="Moderado",'RIESGO INHERENTE'!K20="Media"),"Baja",IF(AND(B22="Directamente",E22="Moderado",'RIESGO INHERENTE'!K20="Baja"),"Muy Baja",'RIESGO INHERENTE'!K20)))))))))</f>
        <v>Muy Baja</v>
      </c>
      <c r="G22" s="96" t="str">
        <f>IF(AND(C22="Directamente",E22="Fuerte",'RIESGO INHERENTE'!L20="Moderado"),"Leve",IF(AND(C22="Directamente",E22="Fuerte",'RIESGO INHERENTE'!L20="Mayor"),"Menor",IF(AND(C22="Directamente",E22="Fuerte",'RIESGO INHERENTE'!L20="Catastrófico"),"Moderado",IF(AND(C22="Directamente",E22="Fuerte",'RIESGO INHERENTE'!L20="Menor"),"Leve",IF(AND(C22="Directamente",E22="Fuerte",'RIESGO INHERENTE'!L20="Moderado"),"Leve",IF(AND(C22="Directamente",E22="Moderado",'RIESGO INHERENTE'!L20="Catastrófico"),"Mayor",IF(AND(C22="Directamente",E22="Moderado",'RIESGO INHERENTE'!L20="Mayor"),"Moderado",IF(AND(C22="Directamente",E22="Moderado",'RIESGO INHERENTE'!L20="Moderado"),"Menor",IF(AND(C22="Directamente",E22="Moderado",'RIESGO INHERENTE'!L20="Menor"),"Leve",IF(AND(C22="Indirectamente",E22="Fuerte",'RIESGO INHERENTE'!L20="Catastrófico"),"Mayor",IF(AND(C22="Indirectamente",E22="Fuerte",'RIESGO INHERENTE'!L20="Mayor"),"Moderado",IF(AND(C22="Indirectamente",E22="Fuerte",'RIESGO INHERENTE'!L20="Moderado"),"Menor",IF(AND(C22="Indirectamente",E22="Fuerte",'RIESGO INHERENTE'!L20="Menor"),"Leve",'RIESGO INHERENTE'!L20)))))))))))))</f>
        <v>Leve</v>
      </c>
      <c r="H22" s="96" t="str">
        <f t="shared" si="1"/>
        <v>BAJO</v>
      </c>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row>
    <row r="23" spans="1:34" ht="15" customHeight="1" x14ac:dyDescent="0.2">
      <c r="A23" s="96">
        <v>18</v>
      </c>
      <c r="B23" s="95" t="s">
        <v>1892</v>
      </c>
      <c r="C23" s="95" t="s">
        <v>1892</v>
      </c>
      <c r="D23" s="96">
        <f>(SUMIF('TRATAMIENTO DE RIESGO'!$A$6:$A$142,'VALORACIÓN CON CONTROLES'!A23,'TRATAMIENTO DE RIESGO'!$P$6:$P$142))/(COUNTIF('TRATAMIENTO DE RIESGO'!$A$6:$A$152,'VALORACIÓN CON CONTROLES'!A23))</f>
        <v>100</v>
      </c>
      <c r="E23" s="96" t="str">
        <f t="shared" si="0"/>
        <v>Fuerte</v>
      </c>
      <c r="F23" s="96" t="str">
        <f>IF(AND(B23="Directamente",E23="Fuerte",'RIESGO INHERENTE'!K22="Media"),"Muy Baja",IF(AND(B23="Directamente",E23="Fuerte",'RIESGO INHERENTE'!K22="Alta"),"Baja",IF(AND(B23="Directamente",E23="Fuerte",'RIESGO INHERENTE'!K22="Muy Alta"),"Media",IF(AND(B23="Directamente",E23="Fuerte",'RIESGO INHERENTE'!K22="Baja"),"Muy Baja",IF(AND(B23="Directamente",E23="Fuerte",'RIESGO INHERENTE'!K22="Media"),"Muy Baja",IF(AND(B23="Directamente",E23="Moderado",'RIESGO INHERENTE'!K22="Muy Alta"),"Alta",IF(AND(B23="Directamente",E23="Moderado",'RIESGO INHERENTE'!K22="Alta"),"Media",IF(AND(B23="Directamente",E23="Moderado",'RIESGO INHERENTE'!K22="Media"),"Baja",IF(AND(B23="Directamente",E23="Moderado",'RIESGO INHERENTE'!K22="Baja"),"Muy Baja",'RIESGO INHERENTE'!K22)))))))))</f>
        <v>Muy Baja</v>
      </c>
      <c r="G23" s="96" t="str">
        <f>IF(AND(C23="Directamente",E23="Fuerte",'RIESGO INHERENTE'!L22="Moderado"),"Leve",IF(AND(C23="Directamente",E23="Fuerte",'RIESGO INHERENTE'!L22="Mayor"),"Menor",IF(AND(C23="Directamente",E23="Fuerte",'RIESGO INHERENTE'!L22="Catastrófico"),"Moderado",IF(AND(C23="Directamente",E23="Fuerte",'RIESGO INHERENTE'!L22="Menor"),"Leve",IF(AND(C23="Directamente",E23="Fuerte",'RIESGO INHERENTE'!L22="Moderado"),"Leve",IF(AND(C23="Directamente",E23="Moderado",'RIESGO INHERENTE'!L22="Catastrófico"),"Mayor",IF(AND(C23="Directamente",E23="Moderado",'RIESGO INHERENTE'!L22="Mayor"),"Moderado",IF(AND(C23="Directamente",E23="Moderado",'RIESGO INHERENTE'!L22="Moderado"),"Menor",IF(AND(C23="Directamente",E23="Moderado",'RIESGO INHERENTE'!L22="Menor"),"Leve",IF(AND(C23="Indirectamente",E23="Fuerte",'RIESGO INHERENTE'!L22="Catastrófico"),"Mayor",IF(AND(C23="Indirectamente",E23="Fuerte",'RIESGO INHERENTE'!L22="Mayor"),"Moderado",IF(AND(C23="Indirectamente",E23="Fuerte",'RIESGO INHERENTE'!L22="Moderado"),"Menor",IF(AND(C23="Indirectamente",E23="Fuerte",'RIESGO INHERENTE'!L22="Menor"),"Leve",'RIESGO INHERENTE'!L22)))))))))))))</f>
        <v>Leve</v>
      </c>
      <c r="H23" s="96" t="str">
        <f t="shared" si="1"/>
        <v>BAJO</v>
      </c>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row>
    <row r="24" spans="1:34" ht="15" customHeight="1" x14ac:dyDescent="0.2">
      <c r="A24" s="96">
        <v>19</v>
      </c>
      <c r="B24" s="95" t="s">
        <v>1892</v>
      </c>
      <c r="C24" s="95" t="s">
        <v>1892</v>
      </c>
      <c r="D24" s="96">
        <f>(SUMIF('TRATAMIENTO DE RIESGO'!$A$6:$A$142,'VALORACIÓN CON CONTROLES'!A24,'TRATAMIENTO DE RIESGO'!$P$6:$P$142))/(COUNTIF('TRATAMIENTO DE RIESGO'!$A$6:$A$152,'VALORACIÓN CON CONTROLES'!A24))</f>
        <v>100</v>
      </c>
      <c r="E24" s="96" t="str">
        <f t="shared" si="0"/>
        <v>Fuerte</v>
      </c>
      <c r="F24" s="96" t="str">
        <f>IF(AND(B24="Directamente",E24="Fuerte",'RIESGO INHERENTE'!K23="Media"),"Muy Baja",IF(AND(B24="Directamente",E24="Fuerte",'RIESGO INHERENTE'!K23="Alta"),"Baja",IF(AND(B24="Directamente",E24="Fuerte",'RIESGO INHERENTE'!K23="Muy Alta"),"Media",IF(AND(B24="Directamente",E24="Fuerte",'RIESGO INHERENTE'!K23="Baja"),"Muy Baja",IF(AND(B24="Directamente",E24="Fuerte",'RIESGO INHERENTE'!K23="Media"),"Muy Baja",IF(AND(B24="Directamente",E24="Moderado",'RIESGO INHERENTE'!K23="Muy Alta"),"Alta",IF(AND(B24="Directamente",E24="Moderado",'RIESGO INHERENTE'!K23="Alta"),"Media",IF(AND(B24="Directamente",E24="Moderado",'RIESGO INHERENTE'!K23="Media"),"Baja",IF(AND(B24="Directamente",E24="Moderado",'RIESGO INHERENTE'!K23="Baja"),"Muy Baja",'RIESGO INHERENTE'!K23)))))))))</f>
        <v>Muy Baja</v>
      </c>
      <c r="G24" s="96" t="str">
        <f>IF(AND(C24="Directamente",E24="Fuerte",'RIESGO INHERENTE'!L23="Moderado"),"Leve",IF(AND(C24="Directamente",E24="Fuerte",'RIESGO INHERENTE'!L23="Mayor"),"Menor",IF(AND(C24="Directamente",E24="Fuerte",'RIESGO INHERENTE'!L23="Catastrófico"),"Moderado",IF(AND(C24="Directamente",E24="Fuerte",'RIESGO INHERENTE'!L23="Menor"),"Leve",IF(AND(C24="Directamente",E24="Fuerte",'RIESGO INHERENTE'!L23="Moderado"),"Leve",IF(AND(C24="Directamente",E24="Moderado",'RIESGO INHERENTE'!L23="Catastrófico"),"Mayor",IF(AND(C24="Directamente",E24="Moderado",'RIESGO INHERENTE'!L23="Mayor"),"Moderado",IF(AND(C24="Directamente",E24="Moderado",'RIESGO INHERENTE'!L23="Moderado"),"Menor",IF(AND(C24="Directamente",E24="Moderado",'RIESGO INHERENTE'!L23="Menor"),"Leve",IF(AND(C24="Indirectamente",E24="Fuerte",'RIESGO INHERENTE'!L23="Catastrófico"),"Mayor",IF(AND(C24="Indirectamente",E24="Fuerte",'RIESGO INHERENTE'!L23="Mayor"),"Moderado",IF(AND(C24="Indirectamente",E24="Fuerte",'RIESGO INHERENTE'!L23="Moderado"),"Menor",IF(AND(C24="Indirectamente",E24="Fuerte",'RIESGO INHERENTE'!L23="Menor"),"Leve",'RIESGO INHERENTE'!L23)))))))))))))</f>
        <v>Leve</v>
      </c>
      <c r="H24" s="96" t="str">
        <f t="shared" si="1"/>
        <v>BAJO</v>
      </c>
    </row>
    <row r="25" spans="1:34" ht="15" customHeight="1" x14ac:dyDescent="0.2">
      <c r="A25" s="96">
        <v>20</v>
      </c>
      <c r="B25" s="95" t="s">
        <v>1892</v>
      </c>
      <c r="C25" s="95" t="s">
        <v>1892</v>
      </c>
      <c r="D25" s="96">
        <f>(SUMIF('TRATAMIENTO DE RIESGO'!$A$6:$A$142,'VALORACIÓN CON CONTROLES'!A25,'TRATAMIENTO DE RIESGO'!$P$6:$P$142))/(COUNTIF('TRATAMIENTO DE RIESGO'!$A$6:$A$152,'VALORACIÓN CON CONTROLES'!A25))</f>
        <v>100</v>
      </c>
      <c r="E25" s="96" t="str">
        <f t="shared" si="0"/>
        <v>Fuerte</v>
      </c>
      <c r="F25" s="96" t="str">
        <f>IF(AND(B25="Directamente",E25="Fuerte",'RIESGO INHERENTE'!K24="Media"),"Muy Baja",IF(AND(B25="Directamente",E25="Fuerte",'RIESGO INHERENTE'!K24="Alta"),"Baja",IF(AND(B25="Directamente",E25="Fuerte",'RIESGO INHERENTE'!K24="Muy Alta"),"Media",IF(AND(B25="Directamente",E25="Fuerte",'RIESGO INHERENTE'!K24="Baja"),"Muy Baja",IF(AND(B25="Directamente",E25="Fuerte",'RIESGO INHERENTE'!K24="Media"),"Muy Baja",IF(AND(B25="Directamente",E25="Moderado",'RIESGO INHERENTE'!K24="Muy Alta"),"Alta",IF(AND(B25="Directamente",E25="Moderado",'RIESGO INHERENTE'!K24="Alta"),"Media",IF(AND(B25="Directamente",E25="Moderado",'RIESGO INHERENTE'!K24="Media"),"Baja",IF(AND(B25="Directamente",E25="Moderado",'RIESGO INHERENTE'!K24="Baja"),"Muy Baja",'RIESGO INHERENTE'!K24)))))))))</f>
        <v>Muy Baja</v>
      </c>
      <c r="G25" s="96" t="str">
        <f>IF(AND(C25="Directamente",E25="Fuerte",'RIESGO INHERENTE'!L24="Moderado"),"Leve",IF(AND(C25="Directamente",E25="Fuerte",'RIESGO INHERENTE'!L24="Mayor"),"Menor",IF(AND(C25="Directamente",E25="Fuerte",'RIESGO INHERENTE'!L24="Catastrófico"),"Moderado",IF(AND(C25="Directamente",E25="Fuerte",'RIESGO INHERENTE'!L24="Menor"),"Leve",IF(AND(C25="Directamente",E25="Fuerte",'RIESGO INHERENTE'!L24="Moderado"),"Leve",IF(AND(C25="Directamente",E25="Moderado",'RIESGO INHERENTE'!L24="Catastrófico"),"Mayor",IF(AND(C25="Directamente",E25="Moderado",'RIESGO INHERENTE'!L24="Mayor"),"Moderado",IF(AND(C25="Directamente",E25="Moderado",'RIESGO INHERENTE'!L24="Moderado"),"Menor",IF(AND(C25="Directamente",E25="Moderado",'RIESGO INHERENTE'!L24="Menor"),"Leve",IF(AND(C25="Indirectamente",E25="Fuerte",'RIESGO INHERENTE'!L24="Catastrófico"),"Mayor",IF(AND(C25="Indirectamente",E25="Fuerte",'RIESGO INHERENTE'!L24="Mayor"),"Moderado",IF(AND(C25="Indirectamente",E25="Fuerte",'RIESGO INHERENTE'!L24="Moderado"),"Menor",IF(AND(C25="Indirectamente",E25="Fuerte",'RIESGO INHERENTE'!L24="Menor"),"Leve",'RIESGO INHERENTE'!L24)))))))))))))</f>
        <v>Leve</v>
      </c>
      <c r="H25" s="96" t="str">
        <f t="shared" si="1"/>
        <v>BAJO</v>
      </c>
    </row>
    <row r="26" spans="1:34" ht="15" customHeight="1" x14ac:dyDescent="0.2">
      <c r="A26" s="96">
        <v>21</v>
      </c>
      <c r="B26" s="95" t="s">
        <v>1892</v>
      </c>
      <c r="C26" s="95" t="s">
        <v>1892</v>
      </c>
      <c r="D26" s="96">
        <f>(SUMIF('TRATAMIENTO DE RIESGO'!$A$6:$A$142,'VALORACIÓN CON CONTROLES'!A26,'TRATAMIENTO DE RIESGO'!$P$6:$P$142))/(COUNTIF('TRATAMIENTO DE RIESGO'!$A$6:$A$152,'VALORACIÓN CON CONTROLES'!A26))</f>
        <v>100</v>
      </c>
      <c r="E26" s="96" t="str">
        <f t="shared" si="0"/>
        <v>Fuerte</v>
      </c>
      <c r="F26" s="96" t="str">
        <f>IF(AND(B26="Directamente",E26="Fuerte",'RIESGO INHERENTE'!K25="Media"),"Muy Baja",IF(AND(B26="Directamente",E26="Fuerte",'RIESGO INHERENTE'!K25="Alta"),"Baja",IF(AND(B26="Directamente",E26="Fuerte",'RIESGO INHERENTE'!K25="Muy Alta"),"Media",IF(AND(B26="Directamente",E26="Fuerte",'RIESGO INHERENTE'!K25="Baja"),"Muy Baja",IF(AND(B26="Directamente",E26="Fuerte",'RIESGO INHERENTE'!K25="Media"),"Muy Baja",IF(AND(B26="Directamente",E26="Moderado",'RIESGO INHERENTE'!K25="Muy Alta"),"Alta",IF(AND(B26="Directamente",E26="Moderado",'RIESGO INHERENTE'!K25="Alta"),"Media",IF(AND(B26="Directamente",E26="Moderado",'RIESGO INHERENTE'!K25="Media"),"Baja",IF(AND(B26="Directamente",E26="Moderado",'RIESGO INHERENTE'!K25="Baja"),"Muy Baja",'RIESGO INHERENTE'!K25)))))))))</f>
        <v>Muy Baja</v>
      </c>
      <c r="G26" s="96" t="str">
        <f>IF(AND(C26="Directamente",E26="Fuerte",'RIESGO INHERENTE'!L25="Moderado"),"Leve",IF(AND(C26="Directamente",E26="Fuerte",'RIESGO INHERENTE'!L25="Mayor"),"Menor",IF(AND(C26="Directamente",E26="Fuerte",'RIESGO INHERENTE'!L25="Catastrófico"),"Moderado",IF(AND(C26="Directamente",E26="Fuerte",'RIESGO INHERENTE'!L25="Menor"),"Leve",IF(AND(C26="Directamente",E26="Fuerte",'RIESGO INHERENTE'!L25="Moderado"),"Leve",IF(AND(C26="Directamente",E26="Moderado",'RIESGO INHERENTE'!L25="Catastrófico"),"Mayor",IF(AND(C26="Directamente",E26="Moderado",'RIESGO INHERENTE'!L25="Mayor"),"Moderado",IF(AND(C26="Directamente",E26="Moderado",'RIESGO INHERENTE'!L25="Moderado"),"Menor",IF(AND(C26="Directamente",E26="Moderado",'RIESGO INHERENTE'!L25="Menor"),"Leve",IF(AND(C26="Indirectamente",E26="Fuerte",'RIESGO INHERENTE'!L25="Catastrófico"),"Mayor",IF(AND(C26="Indirectamente",E26="Fuerte",'RIESGO INHERENTE'!L25="Mayor"),"Moderado",IF(AND(C26="Indirectamente",E26="Fuerte",'RIESGO INHERENTE'!L25="Moderado"),"Menor",IF(AND(C26="Indirectamente",E26="Fuerte",'RIESGO INHERENTE'!L25="Menor"),"Leve",'RIESGO INHERENTE'!L25)))))))))))))</f>
        <v>Leve</v>
      </c>
      <c r="H26" s="96" t="str">
        <f t="shared" si="1"/>
        <v>BAJO</v>
      </c>
    </row>
    <row r="27" spans="1:34" ht="15" customHeight="1" x14ac:dyDescent="0.2">
      <c r="A27" s="96">
        <v>22</v>
      </c>
      <c r="B27" s="95" t="s">
        <v>1892</v>
      </c>
      <c r="C27" s="95" t="s">
        <v>1892</v>
      </c>
      <c r="D27" s="96">
        <f>(SUMIF('TRATAMIENTO DE RIESGO'!$A$6:$A$142,'VALORACIÓN CON CONTROLES'!A27,'TRATAMIENTO DE RIESGO'!$P$6:$P$142))/(COUNTIF('TRATAMIENTO DE RIESGO'!$A$6:$A$152,'VALORACIÓN CON CONTROLES'!A27))</f>
        <v>100</v>
      </c>
      <c r="E27" s="96" t="str">
        <f t="shared" si="0"/>
        <v>Fuerte</v>
      </c>
      <c r="F27" s="96" t="str">
        <f>IF(AND(B27="Directamente",E27="Fuerte",'RIESGO INHERENTE'!K26="Media"),"Muy Baja",IF(AND(B27="Directamente",E27="Fuerte",'RIESGO INHERENTE'!K26="Alta"),"Baja",IF(AND(B27="Directamente",E27="Fuerte",'RIESGO INHERENTE'!K26="Muy Alta"),"Media",IF(AND(B27="Directamente",E27="Fuerte",'RIESGO INHERENTE'!K26="Baja"),"Muy Baja",IF(AND(B27="Directamente",E27="Fuerte",'RIESGO INHERENTE'!K26="Media"),"Muy Baja",IF(AND(B27="Directamente",E27="Moderado",'RIESGO INHERENTE'!K26="Muy Alta"),"Alta",IF(AND(B27="Directamente",E27="Moderado",'RIESGO INHERENTE'!K26="Alta"),"Media",IF(AND(B27="Directamente",E27="Moderado",'RIESGO INHERENTE'!K26="Media"),"Baja",IF(AND(B27="Directamente",E27="Moderado",'RIESGO INHERENTE'!K26="Baja"),"Muy Baja",'RIESGO INHERENTE'!K26)))))))))</f>
        <v>Muy Baja</v>
      </c>
      <c r="G27" s="96" t="str">
        <f>IF(AND(C27="Directamente",E27="Fuerte",'RIESGO INHERENTE'!L26="Moderado"),"Leve",IF(AND(C27="Directamente",E27="Fuerte",'RIESGO INHERENTE'!L26="Mayor"),"Menor",IF(AND(C27="Directamente",E27="Fuerte",'RIESGO INHERENTE'!L26="Catastrófico"),"Moderado",IF(AND(C27="Directamente",E27="Fuerte",'RIESGO INHERENTE'!L26="Menor"),"Leve",IF(AND(C27="Directamente",E27="Fuerte",'RIESGO INHERENTE'!L26="Moderado"),"Leve",IF(AND(C27="Directamente",E27="Moderado",'RIESGO INHERENTE'!L26="Catastrófico"),"Mayor",IF(AND(C27="Directamente",E27="Moderado",'RIESGO INHERENTE'!L26="Mayor"),"Moderado",IF(AND(C27="Directamente",E27="Moderado",'RIESGO INHERENTE'!L26="Moderado"),"Menor",IF(AND(C27="Directamente",E27="Moderado",'RIESGO INHERENTE'!L26="Menor"),"Leve",IF(AND(C27="Indirectamente",E27="Fuerte",'RIESGO INHERENTE'!L26="Catastrófico"),"Mayor",IF(AND(C27="Indirectamente",E27="Fuerte",'RIESGO INHERENTE'!L26="Mayor"),"Moderado",IF(AND(C27="Indirectamente",E27="Fuerte",'RIESGO INHERENTE'!L26="Moderado"),"Menor",IF(AND(C27="Indirectamente",E27="Fuerte",'RIESGO INHERENTE'!L26="Menor"),"Leve",'RIESGO INHERENTE'!L26)))))))))))))</f>
        <v>Leve</v>
      </c>
      <c r="H27" s="96" t="str">
        <f t="shared" si="1"/>
        <v>BAJO</v>
      </c>
    </row>
    <row r="28" spans="1:34" ht="15" customHeight="1" x14ac:dyDescent="0.2">
      <c r="A28" s="96">
        <v>23</v>
      </c>
      <c r="B28" s="95" t="s">
        <v>1892</v>
      </c>
      <c r="C28" s="95" t="s">
        <v>1892</v>
      </c>
      <c r="D28" s="96">
        <f>(SUMIF('TRATAMIENTO DE RIESGO'!$A$6:$A$142,'VALORACIÓN CON CONTROLES'!A28,'TRATAMIENTO DE RIESGO'!$P$6:$P$142))/(COUNTIF('TRATAMIENTO DE RIESGO'!$A$6:$A$152,'VALORACIÓN CON CONTROLES'!A28))</f>
        <v>100</v>
      </c>
      <c r="E28" s="96" t="str">
        <f t="shared" si="0"/>
        <v>Fuerte</v>
      </c>
      <c r="F28" s="96" t="str">
        <f>IF(AND(B28="Directamente",E28="Fuerte",'RIESGO INHERENTE'!K27="Media"),"Muy Baja",IF(AND(B28="Directamente",E28="Fuerte",'RIESGO INHERENTE'!K27="Alta"),"Baja",IF(AND(B28="Directamente",E28="Fuerte",'RIESGO INHERENTE'!K27="Muy Alta"),"Media",IF(AND(B28="Directamente",E28="Fuerte",'RIESGO INHERENTE'!K27="Baja"),"Muy Baja",IF(AND(B28="Directamente",E28="Fuerte",'RIESGO INHERENTE'!K27="Media"),"Muy Baja",IF(AND(B28="Directamente",E28="Moderado",'RIESGO INHERENTE'!K27="Muy Alta"),"Alta",IF(AND(B28="Directamente",E28="Moderado",'RIESGO INHERENTE'!K27="Alta"),"Media",IF(AND(B28="Directamente",E28="Moderado",'RIESGO INHERENTE'!K27="Media"),"Baja",IF(AND(B28="Directamente",E28="Moderado",'RIESGO INHERENTE'!K27="Baja"),"Muy Baja",'RIESGO INHERENTE'!K27)))))))))</f>
        <v>Muy Baja</v>
      </c>
      <c r="G28" s="96" t="str">
        <f>IF(AND(C28="Directamente",E28="Fuerte",'RIESGO INHERENTE'!L27="Moderado"),"Leve",IF(AND(C28="Directamente",E28="Fuerte",'RIESGO INHERENTE'!L27="Mayor"),"Menor",IF(AND(C28="Directamente",E28="Fuerte",'RIESGO INHERENTE'!L27="Catastrófico"),"Moderado",IF(AND(C28="Directamente",E28="Fuerte",'RIESGO INHERENTE'!L27="Menor"),"Leve",IF(AND(C28="Directamente",E28="Fuerte",'RIESGO INHERENTE'!L27="Moderado"),"Leve",IF(AND(C28="Directamente",E28="Moderado",'RIESGO INHERENTE'!L27="Catastrófico"),"Mayor",IF(AND(C28="Directamente",E28="Moderado",'RIESGO INHERENTE'!L27="Mayor"),"Moderado",IF(AND(C28="Directamente",E28="Moderado",'RIESGO INHERENTE'!L27="Moderado"),"Menor",IF(AND(C28="Directamente",E28="Moderado",'RIESGO INHERENTE'!L27="Menor"),"Leve",IF(AND(C28="Indirectamente",E28="Fuerte",'RIESGO INHERENTE'!L27="Catastrófico"),"Mayor",IF(AND(C28="Indirectamente",E28="Fuerte",'RIESGO INHERENTE'!L27="Mayor"),"Moderado",IF(AND(C28="Indirectamente",E28="Fuerte",'RIESGO INHERENTE'!L27="Moderado"),"Menor",IF(AND(C28="Indirectamente",E28="Fuerte",'RIESGO INHERENTE'!L27="Menor"),"Leve",'RIESGO INHERENTE'!L27)))))))))))))</f>
        <v>Menor</v>
      </c>
      <c r="H28" s="96" t="str">
        <f t="shared" si="1"/>
        <v>BAJO</v>
      </c>
    </row>
    <row r="29" spans="1:34" ht="15" customHeight="1" x14ac:dyDescent="0.2">
      <c r="A29" s="96">
        <v>24</v>
      </c>
      <c r="B29" s="95" t="s">
        <v>1892</v>
      </c>
      <c r="C29" s="95" t="s">
        <v>1892</v>
      </c>
      <c r="D29" s="96">
        <f>(SUMIF('TRATAMIENTO DE RIESGO'!$A$6:$A$142,'VALORACIÓN CON CONTROLES'!A29,'TRATAMIENTO DE RIESGO'!$P$6:$P$142))/(COUNTIF('TRATAMIENTO DE RIESGO'!$A$6:$A$152,'VALORACIÓN CON CONTROLES'!A29))</f>
        <v>100</v>
      </c>
      <c r="E29" s="96" t="str">
        <f t="shared" si="0"/>
        <v>Fuerte</v>
      </c>
      <c r="F29" s="96" t="str">
        <f>IF(AND(B29="Directamente",E29="Fuerte",'RIESGO INHERENTE'!K28="Media"),"Muy Baja",IF(AND(B29="Directamente",E29="Fuerte",'RIESGO INHERENTE'!K28="Alta"),"Baja",IF(AND(B29="Directamente",E29="Fuerte",'RIESGO INHERENTE'!K28="Muy Alta"),"Media",IF(AND(B29="Directamente",E29="Fuerte",'RIESGO INHERENTE'!K28="Baja"),"Muy Baja",IF(AND(B29="Directamente",E29="Fuerte",'RIESGO INHERENTE'!K28="Media"),"Muy Baja",IF(AND(B29="Directamente",E29="Moderado",'RIESGO INHERENTE'!K28="Muy Alta"),"Alta",IF(AND(B29="Directamente",E29="Moderado",'RIESGO INHERENTE'!K28="Alta"),"Media",IF(AND(B29="Directamente",E29="Moderado",'RIESGO INHERENTE'!K28="Media"),"Baja",IF(AND(B29="Directamente",E29="Moderado",'RIESGO INHERENTE'!K28="Baja"),"Muy Baja",'RIESGO INHERENTE'!K28)))))))))</f>
        <v>Muy Baja</v>
      </c>
      <c r="G29" s="96" t="str">
        <f>IF(AND(C29="Directamente",E29="Fuerte",'RIESGO INHERENTE'!L28="Moderado"),"Leve",IF(AND(C29="Directamente",E29="Fuerte",'RIESGO INHERENTE'!L28="Mayor"),"Menor",IF(AND(C29="Directamente",E29="Fuerte",'RIESGO INHERENTE'!L28="Catastrófico"),"Moderado",IF(AND(C29="Directamente",E29="Fuerte",'RIESGO INHERENTE'!L28="Menor"),"Leve",IF(AND(C29="Directamente",E29="Fuerte",'RIESGO INHERENTE'!L28="Moderado"),"Leve",IF(AND(C29="Directamente",E29="Moderado",'RIESGO INHERENTE'!L28="Catastrófico"),"Mayor",IF(AND(C29="Directamente",E29="Moderado",'RIESGO INHERENTE'!L28="Mayor"),"Moderado",IF(AND(C29="Directamente",E29="Moderado",'RIESGO INHERENTE'!L28="Moderado"),"Menor",IF(AND(C29="Directamente",E29="Moderado",'RIESGO INHERENTE'!L28="Menor"),"Leve",IF(AND(C29="Indirectamente",E29="Fuerte",'RIESGO INHERENTE'!L28="Catastrófico"),"Mayor",IF(AND(C29="Indirectamente",E29="Fuerte",'RIESGO INHERENTE'!L28="Mayor"),"Moderado",IF(AND(C29="Indirectamente",E29="Fuerte",'RIESGO INHERENTE'!L28="Moderado"),"Menor",IF(AND(C29="Indirectamente",E29="Fuerte",'RIESGO INHERENTE'!L28="Menor"),"Leve",'RIESGO INHERENTE'!L28)))))))))))))</f>
        <v>Menor</v>
      </c>
      <c r="H29" s="96" t="str">
        <f t="shared" si="1"/>
        <v>BAJO</v>
      </c>
    </row>
    <row r="30" spans="1:34" ht="15" customHeight="1" x14ac:dyDescent="0.2">
      <c r="A30" s="96">
        <v>25</v>
      </c>
      <c r="B30" s="95" t="s">
        <v>1892</v>
      </c>
      <c r="C30" s="95" t="s">
        <v>1892</v>
      </c>
      <c r="D30" s="96">
        <f>(SUMIF('TRATAMIENTO DE RIESGO'!$A$6:$A$142,'VALORACIÓN CON CONTROLES'!A30,'TRATAMIENTO DE RIESGO'!$P$6:$P$142))/(COUNTIF('TRATAMIENTO DE RIESGO'!$A$6:$A$152,'VALORACIÓN CON CONTROLES'!A30))</f>
        <v>100</v>
      </c>
      <c r="E30" s="96" t="str">
        <f t="shared" si="0"/>
        <v>Fuerte</v>
      </c>
      <c r="F30" s="96" t="str">
        <f>IF(AND(B30="Directamente",E30="Fuerte",'RIESGO INHERENTE'!K29="Media"),"Muy Baja",IF(AND(B30="Directamente",E30="Fuerte",'RIESGO INHERENTE'!K29="Alta"),"Baja",IF(AND(B30="Directamente",E30="Fuerte",'RIESGO INHERENTE'!K29="Muy Alta"),"Media",IF(AND(B30="Directamente",E30="Fuerte",'RIESGO INHERENTE'!K29="Baja"),"Muy Baja",IF(AND(B30="Directamente",E30="Fuerte",'RIESGO INHERENTE'!K29="Media"),"Muy Baja",IF(AND(B30="Directamente",E30="Moderado",'RIESGO INHERENTE'!K29="Muy Alta"),"Alta",IF(AND(B30="Directamente",E30="Moderado",'RIESGO INHERENTE'!K29="Alta"),"Media",IF(AND(B30="Directamente",E30="Moderado",'RIESGO INHERENTE'!K29="Media"),"Baja",IF(AND(B30="Directamente",E30="Moderado",'RIESGO INHERENTE'!K29="Baja"),"Muy Baja",'RIESGO INHERENTE'!K29)))))))))</f>
        <v>Muy Baja</v>
      </c>
      <c r="G30" s="96" t="str">
        <f>IF(AND(C30="Directamente",E30="Fuerte",'RIESGO INHERENTE'!L29="Moderado"),"Leve",IF(AND(C30="Directamente",E30="Fuerte",'RIESGO INHERENTE'!L29="Mayor"),"Menor",IF(AND(C30="Directamente",E30="Fuerte",'RIESGO INHERENTE'!L29="Catastrófico"),"Moderado",IF(AND(C30="Directamente",E30="Fuerte",'RIESGO INHERENTE'!L29="Menor"),"Leve",IF(AND(C30="Directamente",E30="Fuerte",'RIESGO INHERENTE'!L29="Moderado"),"Leve",IF(AND(C30="Directamente",E30="Moderado",'RIESGO INHERENTE'!L29="Catastrófico"),"Mayor",IF(AND(C30="Directamente",E30="Moderado",'RIESGO INHERENTE'!L29="Mayor"),"Moderado",IF(AND(C30="Directamente",E30="Moderado",'RIESGO INHERENTE'!L29="Moderado"),"Menor",IF(AND(C30="Directamente",E30="Moderado",'RIESGO INHERENTE'!L29="Menor"),"Leve",IF(AND(C30="Indirectamente",E30="Fuerte",'RIESGO INHERENTE'!L29="Catastrófico"),"Mayor",IF(AND(C30="Indirectamente",E30="Fuerte",'RIESGO INHERENTE'!L29="Mayor"),"Moderado",IF(AND(C30="Indirectamente",E30="Fuerte",'RIESGO INHERENTE'!L29="Moderado"),"Menor",IF(AND(C30="Indirectamente",E30="Fuerte",'RIESGO INHERENTE'!L29="Menor"),"Leve",'RIESGO INHERENTE'!L29)))))))))))))</f>
        <v>Menor</v>
      </c>
      <c r="H30" s="96" t="str">
        <f t="shared" si="1"/>
        <v>BAJO</v>
      </c>
    </row>
    <row r="31" spans="1:34" ht="15" customHeight="1" x14ac:dyDescent="0.2">
      <c r="A31" s="96">
        <v>26</v>
      </c>
      <c r="B31" s="95" t="s">
        <v>1892</v>
      </c>
      <c r="C31" s="95" t="s">
        <v>1892</v>
      </c>
      <c r="D31" s="96">
        <f>(SUMIF('TRATAMIENTO DE RIESGO'!$A$6:$A$142,'VALORACIÓN CON CONTROLES'!A31,'TRATAMIENTO DE RIESGO'!$P$6:$P$142))/(COUNTIF('TRATAMIENTO DE RIESGO'!$A$6:$A$152,'VALORACIÓN CON CONTROLES'!A31))</f>
        <v>100</v>
      </c>
      <c r="E31" s="96" t="str">
        <f t="shared" si="0"/>
        <v>Fuerte</v>
      </c>
      <c r="F31" s="96" t="str">
        <f>IF(AND(B31="Directamente",E31="Fuerte",'RIESGO INHERENTE'!K30="Media"),"Muy Baja",IF(AND(B31="Directamente",E31="Fuerte",'RIESGO INHERENTE'!K30="Alta"),"Baja",IF(AND(B31="Directamente",E31="Fuerte",'RIESGO INHERENTE'!K30="Muy Alta"),"Media",IF(AND(B31="Directamente",E31="Fuerte",'RIESGO INHERENTE'!K30="Baja"),"Muy Baja",IF(AND(B31="Directamente",E31="Fuerte",'RIESGO INHERENTE'!K30="Media"),"Muy Baja",IF(AND(B31="Directamente",E31="Moderado",'RIESGO INHERENTE'!K30="Muy Alta"),"Alta",IF(AND(B31="Directamente",E31="Moderado",'RIESGO INHERENTE'!K30="Alta"),"Media",IF(AND(B31="Directamente",E31="Moderado",'RIESGO INHERENTE'!K30="Media"),"Baja",IF(AND(B31="Directamente",E31="Moderado",'RIESGO INHERENTE'!K30="Baja"),"Muy Baja",'RIESGO INHERENTE'!K30)))))))))</f>
        <v>Muy Baja</v>
      </c>
      <c r="G31" s="96" t="str">
        <f>IF(AND(C31="Directamente",E31="Fuerte",'RIESGO INHERENTE'!L30="Moderado"),"Leve",IF(AND(C31="Directamente",E31="Fuerte",'RIESGO INHERENTE'!L30="Mayor"),"Menor",IF(AND(C31="Directamente",E31="Fuerte",'RIESGO INHERENTE'!L30="Catastrófico"),"Moderado",IF(AND(C31="Directamente",E31="Fuerte",'RIESGO INHERENTE'!L30="Menor"),"Leve",IF(AND(C31="Directamente",E31="Fuerte",'RIESGO INHERENTE'!L30="Moderado"),"Leve",IF(AND(C31="Directamente",E31="Moderado",'RIESGO INHERENTE'!L30="Catastrófico"),"Mayor",IF(AND(C31="Directamente",E31="Moderado",'RIESGO INHERENTE'!L30="Mayor"),"Moderado",IF(AND(C31="Directamente",E31="Moderado",'RIESGO INHERENTE'!L30="Moderado"),"Menor",IF(AND(C31="Directamente",E31="Moderado",'RIESGO INHERENTE'!L30="Menor"),"Leve",IF(AND(C31="Indirectamente",E31="Fuerte",'RIESGO INHERENTE'!L30="Catastrófico"),"Mayor",IF(AND(C31="Indirectamente",E31="Fuerte",'RIESGO INHERENTE'!L30="Mayor"),"Moderado",IF(AND(C31="Indirectamente",E31="Fuerte",'RIESGO INHERENTE'!L30="Moderado"),"Menor",IF(AND(C31="Indirectamente",E31="Fuerte",'RIESGO INHERENTE'!L30="Menor"),"Leve",'RIESGO INHERENTE'!L30)))))))))))))</f>
        <v>Leve</v>
      </c>
      <c r="H31" s="96" t="str">
        <f t="shared" si="1"/>
        <v>BAJO</v>
      </c>
    </row>
    <row r="32" spans="1:34" ht="15" customHeight="1" x14ac:dyDescent="0.2">
      <c r="A32" s="96">
        <v>27</v>
      </c>
      <c r="B32" s="95" t="s">
        <v>1892</v>
      </c>
      <c r="C32" s="95" t="s">
        <v>1892</v>
      </c>
      <c r="D32" s="96">
        <f>(SUMIF('TRATAMIENTO DE RIESGO'!$A$6:$A$142,'VALORACIÓN CON CONTROLES'!A32,'TRATAMIENTO DE RIESGO'!$P$6:$P$142))/(COUNTIF('TRATAMIENTO DE RIESGO'!$A$6:$A$152,'VALORACIÓN CON CONTROLES'!A32))</f>
        <v>100</v>
      </c>
      <c r="E32" s="96" t="str">
        <f t="shared" si="0"/>
        <v>Fuerte</v>
      </c>
      <c r="F32" s="96" t="str">
        <f>IF(AND(B32="Directamente",E32="Fuerte",'RIESGO INHERENTE'!K31="Media"),"Muy Baja",IF(AND(B32="Directamente",E32="Fuerte",'RIESGO INHERENTE'!K31="Alta"),"Baja",IF(AND(B32="Directamente",E32="Fuerte",'RIESGO INHERENTE'!K31="Muy Alta"),"Media",IF(AND(B32="Directamente",E32="Fuerte",'RIESGO INHERENTE'!K31="Baja"),"Muy Baja",IF(AND(B32="Directamente",E32="Fuerte",'RIESGO INHERENTE'!K31="Media"),"Muy Baja",IF(AND(B32="Directamente",E32="Moderado",'RIESGO INHERENTE'!K31="Muy Alta"),"Alta",IF(AND(B32="Directamente",E32="Moderado",'RIESGO INHERENTE'!K31="Alta"),"Media",IF(AND(B32="Directamente",E32="Moderado",'RIESGO INHERENTE'!K31="Media"),"Baja",IF(AND(B32="Directamente",E32="Moderado",'RIESGO INHERENTE'!K31="Baja"),"Muy Baja",'RIESGO INHERENTE'!K31)))))))))</f>
        <v>Muy Baja</v>
      </c>
      <c r="G32" s="96" t="str">
        <f>IF(AND(C32="Directamente",E32="Fuerte",'RIESGO INHERENTE'!L31="Moderado"),"Leve",IF(AND(C32="Directamente",E32="Fuerte",'RIESGO INHERENTE'!L31="Mayor"),"Menor",IF(AND(C32="Directamente",E32="Fuerte",'RIESGO INHERENTE'!L31="Catastrófico"),"Moderado",IF(AND(C32="Directamente",E32="Fuerte",'RIESGO INHERENTE'!L31="Menor"),"Leve",IF(AND(C32="Directamente",E32="Fuerte",'RIESGO INHERENTE'!L31="Moderado"),"Leve",IF(AND(C32="Directamente",E32="Moderado",'RIESGO INHERENTE'!L31="Catastrófico"),"Mayor",IF(AND(C32="Directamente",E32="Moderado",'RIESGO INHERENTE'!L31="Mayor"),"Moderado",IF(AND(C32="Directamente",E32="Moderado",'RIESGO INHERENTE'!L31="Moderado"),"Menor",IF(AND(C32="Directamente",E32="Moderado",'RIESGO INHERENTE'!L31="Menor"),"Leve",IF(AND(C32="Indirectamente",E32="Fuerte",'RIESGO INHERENTE'!L31="Catastrófico"),"Mayor",IF(AND(C32="Indirectamente",E32="Fuerte",'RIESGO INHERENTE'!L31="Mayor"),"Moderado",IF(AND(C32="Indirectamente",E32="Fuerte",'RIESGO INHERENTE'!L31="Moderado"),"Menor",IF(AND(C32="Indirectamente",E32="Fuerte",'RIESGO INHERENTE'!L31="Menor"),"Leve",'RIESGO INHERENTE'!L31)))))))))))))</f>
        <v>Leve</v>
      </c>
      <c r="H32" s="96" t="str">
        <f t="shared" si="1"/>
        <v>BAJO</v>
      </c>
    </row>
    <row r="33" ht="15" customHeight="1" x14ac:dyDescent="0.2"/>
  </sheetData>
  <dataConsolidate/>
  <mergeCells count="9">
    <mergeCell ref="B1:G1"/>
    <mergeCell ref="G4:G5"/>
    <mergeCell ref="H4:H5"/>
    <mergeCell ref="A4:A5"/>
    <mergeCell ref="B4:C4"/>
    <mergeCell ref="D4:D5"/>
    <mergeCell ref="E4:E5"/>
    <mergeCell ref="F4:F5"/>
    <mergeCell ref="A3:H3"/>
  </mergeCells>
  <conditionalFormatting sqref="H6:H32">
    <cfRule type="containsText" dxfId="3" priority="165" operator="containsText" text="EXTREMO">
      <formula>NOT(ISERROR(SEARCH("EXTREMO",H6)))</formula>
    </cfRule>
    <cfRule type="containsText" dxfId="2" priority="166" operator="containsText" text="ALTO">
      <formula>NOT(ISERROR(SEARCH("ALTO",H6)))</formula>
    </cfRule>
    <cfRule type="containsText" dxfId="1" priority="167" operator="containsText" text="MODERADO">
      <formula>NOT(ISERROR(SEARCH("MODERADO",H6)))</formula>
    </cfRule>
    <cfRule type="containsText" dxfId="0" priority="168" operator="containsText" text="BAJO">
      <formula>NOT(ISERROR(SEARCH("BAJO",H6)))</formula>
    </cfRule>
  </conditionalFormatting>
  <dataValidations count="1">
    <dataValidation allowBlank="1" showInputMessage="1" showErrorMessage="1" sqref="F6:G32" xr:uid="{00000000-0002-0000-0500-000000000000}"/>
  </dataValidations>
  <pageMargins left="0.70866141732283472" right="0.70866141732283472" top="0.74803149606299213" bottom="0.74803149606299213" header="0.31496062992125984" footer="0.31496062992125984"/>
  <pageSetup scale="67"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'TABLAS DE INFORMACIÓN'!$AI$4:$AI$5</xm:f>
          </x14:formula1>
          <xm:sqref>B6:B32</xm:sqref>
        </x14:dataValidation>
        <x14:dataValidation type="list" allowBlank="1" showInputMessage="1" showErrorMessage="1" xr:uid="{00000000-0002-0000-0500-000002000000}">
          <x14:formula1>
            <xm:f>'TABLAS DE INFORMACIÓN'!$AK$4:$AK$6</xm:f>
          </x14:formula1>
          <xm:sqref>C6:C32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0" tint="-0.499984740745262"/>
    <pageSetUpPr fitToPage="1"/>
  </sheetPr>
  <dimension ref="A1:Y33"/>
  <sheetViews>
    <sheetView view="pageBreakPreview" zoomScale="90" zoomScaleNormal="90" zoomScaleSheetLayoutView="90" workbookViewId="0">
      <selection activeCell="E29" sqref="E29"/>
    </sheetView>
  </sheetViews>
  <sheetFormatPr baseColWidth="10" defaultColWidth="11.42578125" defaultRowHeight="12.75" x14ac:dyDescent="0.2"/>
  <cols>
    <col min="1" max="1" width="20.42578125" style="83" customWidth="1"/>
    <col min="2" max="3" width="36.140625" style="83" customWidth="1"/>
    <col min="4" max="4" width="22.140625" style="83" customWidth="1"/>
    <col min="5" max="5" width="27.85546875" style="83" customWidth="1"/>
    <col min="6" max="6" width="25.28515625" style="83" bestFit="1" customWidth="1"/>
    <col min="7" max="7" width="28" style="83" customWidth="1"/>
    <col min="8" max="16384" width="11.42578125" style="83"/>
  </cols>
  <sheetData>
    <row r="1" spans="1:25" s="79" customFormat="1" ht="87.75" customHeight="1" thickBot="1" x14ac:dyDescent="0.3">
      <c r="A1" s="165"/>
      <c r="B1" s="305" t="s">
        <v>0</v>
      </c>
      <c r="C1" s="305"/>
      <c r="D1" s="305"/>
      <c r="E1" s="305"/>
      <c r="F1" s="305"/>
      <c r="G1" s="207" t="s">
        <v>1</v>
      </c>
    </row>
    <row r="2" spans="1:25" ht="15.75" customHeight="1" thickBot="1" x14ac:dyDescent="0.25">
      <c r="A2" s="319"/>
      <c r="B2" s="319"/>
      <c r="C2" s="319"/>
      <c r="D2" s="319"/>
      <c r="E2" s="319"/>
      <c r="F2" s="319"/>
      <c r="G2" s="320"/>
      <c r="H2" s="82"/>
      <c r="I2" s="78"/>
      <c r="J2" s="78"/>
      <c r="K2" s="78"/>
      <c r="L2" s="78"/>
      <c r="M2" s="78"/>
      <c r="N2" s="78"/>
      <c r="O2" s="78"/>
      <c r="P2" s="78"/>
      <c r="Q2" s="78"/>
      <c r="R2" s="78"/>
      <c r="S2" s="78"/>
      <c r="T2" s="78"/>
      <c r="U2" s="78"/>
      <c r="V2" s="78"/>
      <c r="W2" s="78"/>
      <c r="X2" s="78"/>
      <c r="Y2" s="78"/>
    </row>
    <row r="3" spans="1:25" ht="15.75" customHeight="1" thickBot="1" x14ac:dyDescent="0.25">
      <c r="A3" s="321" t="s">
        <v>1893</v>
      </c>
      <c r="B3" s="322"/>
      <c r="C3" s="322"/>
      <c r="D3" s="322"/>
      <c r="E3" s="322"/>
      <c r="F3" s="322"/>
      <c r="G3" s="323"/>
      <c r="H3" s="78"/>
      <c r="I3" s="78"/>
      <c r="J3" s="78"/>
      <c r="K3" s="78"/>
      <c r="L3" s="78"/>
      <c r="M3" s="78"/>
      <c r="N3" s="78"/>
      <c r="O3" s="78"/>
      <c r="P3" s="78"/>
      <c r="Q3" s="78"/>
      <c r="R3" s="78"/>
      <c r="S3" s="78"/>
      <c r="T3" s="78"/>
      <c r="U3" s="78"/>
      <c r="V3" s="78"/>
      <c r="W3" s="78"/>
      <c r="X3" s="78"/>
      <c r="Y3" s="78"/>
    </row>
    <row r="4" spans="1:25" ht="15.75" customHeight="1" thickBot="1" x14ac:dyDescent="0.25">
      <c r="A4" s="324" t="s">
        <v>1720</v>
      </c>
      <c r="B4" s="316" t="s">
        <v>1894</v>
      </c>
      <c r="C4" s="317"/>
      <c r="D4" s="317"/>
      <c r="E4" s="318"/>
      <c r="F4" s="316" t="s">
        <v>1895</v>
      </c>
      <c r="G4" s="318"/>
      <c r="H4" s="78"/>
      <c r="I4" s="78"/>
      <c r="J4" s="78"/>
      <c r="K4" s="78"/>
      <c r="L4" s="78"/>
      <c r="M4" s="78"/>
      <c r="N4" s="78"/>
      <c r="O4" s="78"/>
      <c r="P4" s="78"/>
      <c r="Q4" s="78"/>
      <c r="R4" s="78"/>
      <c r="S4" s="78"/>
      <c r="T4" s="78"/>
      <c r="U4" s="78"/>
      <c r="V4" s="78"/>
      <c r="W4" s="78"/>
      <c r="X4" s="78"/>
      <c r="Y4" s="78"/>
    </row>
    <row r="5" spans="1:25" s="75" customFormat="1" ht="13.5" thickBot="1" x14ac:dyDescent="0.3">
      <c r="A5" s="325"/>
      <c r="B5" s="168" t="s">
        <v>1831</v>
      </c>
      <c r="C5" s="168" t="s">
        <v>1896</v>
      </c>
      <c r="D5" s="169" t="s">
        <v>1842</v>
      </c>
      <c r="E5" s="169" t="s">
        <v>1897</v>
      </c>
      <c r="F5" s="169" t="s">
        <v>1898</v>
      </c>
      <c r="G5" s="169" t="s">
        <v>1899</v>
      </c>
      <c r="H5" s="76"/>
      <c r="I5" s="76"/>
      <c r="J5" s="76"/>
      <c r="K5" s="76"/>
      <c r="L5" s="76"/>
      <c r="M5" s="76"/>
      <c r="N5" s="76"/>
      <c r="O5" s="76"/>
      <c r="P5" s="76"/>
      <c r="Q5" s="76"/>
      <c r="R5" s="76"/>
      <c r="S5" s="76"/>
      <c r="T5" s="76"/>
      <c r="U5" s="76"/>
      <c r="V5" s="76"/>
      <c r="W5" s="76"/>
      <c r="X5" s="76"/>
      <c r="Y5" s="76"/>
    </row>
    <row r="6" spans="1:25" s="75" customFormat="1" ht="25.5" x14ac:dyDescent="0.25">
      <c r="A6" s="87">
        <v>1</v>
      </c>
      <c r="B6" s="94" t="s">
        <v>1849</v>
      </c>
      <c r="C6" s="191" t="s">
        <v>1900</v>
      </c>
      <c r="D6" s="94" t="s">
        <v>62</v>
      </c>
      <c r="E6" s="191" t="s">
        <v>1901</v>
      </c>
      <c r="F6" s="192">
        <v>45292</v>
      </c>
      <c r="G6" s="133">
        <v>45657</v>
      </c>
      <c r="H6" s="76"/>
      <c r="I6" s="76"/>
      <c r="J6" s="76"/>
      <c r="K6" s="76"/>
      <c r="L6" s="76"/>
      <c r="M6" s="76"/>
      <c r="N6" s="76"/>
      <c r="O6" s="76"/>
      <c r="P6" s="76"/>
      <c r="Q6" s="76"/>
      <c r="R6" s="76"/>
      <c r="S6" s="76"/>
      <c r="T6" s="76"/>
      <c r="U6" s="76"/>
      <c r="V6" s="76"/>
      <c r="W6" s="76"/>
      <c r="X6" s="76"/>
      <c r="Y6" s="76"/>
    </row>
    <row r="7" spans="1:25" s="75" customFormat="1" ht="38.25" x14ac:dyDescent="0.25">
      <c r="A7" s="87">
        <v>2</v>
      </c>
      <c r="B7" s="94" t="s">
        <v>1849</v>
      </c>
      <c r="C7" s="191" t="s">
        <v>1900</v>
      </c>
      <c r="D7" s="94" t="s">
        <v>62</v>
      </c>
      <c r="E7" s="191" t="s">
        <v>1902</v>
      </c>
      <c r="F7" s="192">
        <v>45292</v>
      </c>
      <c r="G7" s="133">
        <v>45657</v>
      </c>
      <c r="H7" s="76"/>
      <c r="I7" s="76"/>
      <c r="J7" s="76"/>
      <c r="K7" s="76"/>
      <c r="L7" s="76"/>
      <c r="M7" s="76"/>
      <c r="N7" s="76"/>
      <c r="O7" s="76"/>
      <c r="P7" s="76"/>
      <c r="Q7" s="76"/>
      <c r="R7" s="76"/>
      <c r="S7" s="76"/>
      <c r="T7" s="76"/>
      <c r="U7" s="76"/>
      <c r="V7" s="76"/>
      <c r="W7" s="76"/>
      <c r="X7" s="76"/>
      <c r="Y7" s="76"/>
    </row>
    <row r="8" spans="1:25" s="75" customFormat="1" ht="38.25" x14ac:dyDescent="0.25">
      <c r="A8" s="87">
        <v>3</v>
      </c>
      <c r="B8" s="94" t="s">
        <v>1849</v>
      </c>
      <c r="C8" s="191" t="s">
        <v>1900</v>
      </c>
      <c r="D8" s="94" t="s">
        <v>62</v>
      </c>
      <c r="E8" s="191" t="s">
        <v>1903</v>
      </c>
      <c r="F8" s="192">
        <v>45292</v>
      </c>
      <c r="G8" s="133">
        <v>45657</v>
      </c>
      <c r="H8" s="76"/>
      <c r="I8" s="76"/>
      <c r="J8" s="76"/>
      <c r="K8" s="76"/>
      <c r="L8" s="76"/>
      <c r="M8" s="76"/>
      <c r="N8" s="76"/>
      <c r="O8" s="76"/>
      <c r="P8" s="76"/>
      <c r="Q8" s="76"/>
      <c r="R8" s="76"/>
      <c r="S8" s="76"/>
      <c r="T8" s="76"/>
      <c r="U8" s="76"/>
      <c r="V8" s="76"/>
      <c r="W8" s="76"/>
      <c r="X8" s="76"/>
      <c r="Y8" s="76"/>
    </row>
    <row r="9" spans="1:25" s="75" customFormat="1" ht="25.5" x14ac:dyDescent="0.25">
      <c r="A9" s="87">
        <v>4</v>
      </c>
      <c r="B9" s="94" t="s">
        <v>1849</v>
      </c>
      <c r="C9" s="191" t="s">
        <v>1900</v>
      </c>
      <c r="D9" s="94" t="s">
        <v>62</v>
      </c>
      <c r="E9" s="92" t="s">
        <v>2242</v>
      </c>
      <c r="F9" s="192">
        <v>45292</v>
      </c>
      <c r="G9" s="133">
        <v>45657</v>
      </c>
      <c r="H9" s="76"/>
      <c r="I9" s="76"/>
      <c r="J9" s="76"/>
      <c r="K9" s="76"/>
      <c r="L9" s="76"/>
      <c r="M9" s="76"/>
      <c r="N9" s="76"/>
      <c r="O9" s="76"/>
      <c r="P9" s="76"/>
      <c r="Q9" s="76"/>
      <c r="R9" s="76"/>
      <c r="S9" s="76"/>
      <c r="T9" s="76"/>
      <c r="U9" s="76"/>
      <c r="V9" s="76"/>
      <c r="W9" s="76"/>
      <c r="X9" s="76"/>
      <c r="Y9" s="76"/>
    </row>
    <row r="10" spans="1:25" s="75" customFormat="1" ht="25.5" x14ac:dyDescent="0.25">
      <c r="A10" s="87">
        <v>5</v>
      </c>
      <c r="B10" s="94" t="s">
        <v>1849</v>
      </c>
      <c r="C10" s="191" t="s">
        <v>1900</v>
      </c>
      <c r="D10" s="94" t="s">
        <v>62</v>
      </c>
      <c r="E10" s="92" t="s">
        <v>2243</v>
      </c>
      <c r="F10" s="192">
        <v>45292</v>
      </c>
      <c r="G10" s="133">
        <v>45657</v>
      </c>
      <c r="H10" s="76"/>
      <c r="I10" s="76"/>
      <c r="J10" s="76"/>
      <c r="K10" s="76"/>
      <c r="L10" s="76"/>
      <c r="M10" s="76"/>
      <c r="N10" s="76"/>
      <c r="O10" s="76"/>
      <c r="P10" s="76"/>
      <c r="Q10" s="76"/>
      <c r="R10" s="76"/>
      <c r="S10" s="76"/>
      <c r="T10" s="76"/>
      <c r="U10" s="76"/>
      <c r="V10" s="76"/>
      <c r="W10" s="76"/>
      <c r="X10" s="76"/>
      <c r="Y10" s="76"/>
    </row>
    <row r="11" spans="1:25" s="75" customFormat="1" ht="38.25" x14ac:dyDescent="0.25">
      <c r="A11" s="87">
        <v>6</v>
      </c>
      <c r="B11" s="94" t="s">
        <v>1849</v>
      </c>
      <c r="C11" s="191" t="s">
        <v>1900</v>
      </c>
      <c r="D11" s="94" t="s">
        <v>62</v>
      </c>
      <c r="E11" s="191" t="s">
        <v>1904</v>
      </c>
      <c r="F11" s="192">
        <v>45292</v>
      </c>
      <c r="G11" s="133">
        <v>45657</v>
      </c>
      <c r="H11" s="76"/>
      <c r="I11" s="76"/>
      <c r="J11" s="76"/>
      <c r="K11" s="76"/>
      <c r="L11" s="76"/>
      <c r="M11" s="76"/>
      <c r="N11" s="76"/>
      <c r="O11" s="76"/>
      <c r="P11" s="76"/>
      <c r="Q11" s="76"/>
      <c r="R11" s="76"/>
      <c r="S11" s="76"/>
      <c r="T11" s="76"/>
      <c r="U11" s="76"/>
      <c r="V11" s="76"/>
      <c r="W11" s="76"/>
      <c r="X11" s="76"/>
      <c r="Y11" s="76"/>
    </row>
    <row r="12" spans="1:25" s="75" customFormat="1" ht="38.25" x14ac:dyDescent="0.25">
      <c r="A12" s="87">
        <v>7</v>
      </c>
      <c r="B12" s="94" t="s">
        <v>1849</v>
      </c>
      <c r="C12" s="191" t="s">
        <v>1900</v>
      </c>
      <c r="D12" s="94" t="s">
        <v>62</v>
      </c>
      <c r="E12" s="193" t="s">
        <v>1904</v>
      </c>
      <c r="F12" s="192">
        <v>45292</v>
      </c>
      <c r="G12" s="133">
        <v>45657</v>
      </c>
      <c r="H12" s="76"/>
      <c r="I12" s="76"/>
      <c r="J12" s="76"/>
      <c r="K12" s="76"/>
      <c r="L12" s="76"/>
      <c r="M12" s="76"/>
      <c r="N12" s="76"/>
      <c r="O12" s="76"/>
      <c r="P12" s="76"/>
      <c r="Q12" s="76"/>
      <c r="R12" s="76"/>
      <c r="S12" s="76"/>
      <c r="T12" s="76"/>
      <c r="U12" s="76"/>
      <c r="V12" s="76"/>
      <c r="W12" s="76"/>
      <c r="X12" s="76"/>
      <c r="Y12" s="76"/>
    </row>
    <row r="13" spans="1:25" s="75" customFormat="1" ht="51" x14ac:dyDescent="0.25">
      <c r="A13" s="87">
        <v>8</v>
      </c>
      <c r="B13" s="94" t="s">
        <v>1849</v>
      </c>
      <c r="C13" s="191" t="s">
        <v>1900</v>
      </c>
      <c r="D13" s="94" t="s">
        <v>62</v>
      </c>
      <c r="E13" s="191" t="s">
        <v>1905</v>
      </c>
      <c r="F13" s="192">
        <v>45292</v>
      </c>
      <c r="G13" s="133">
        <v>45657</v>
      </c>
      <c r="H13" s="76"/>
      <c r="I13" s="76"/>
      <c r="J13" s="76"/>
      <c r="K13" s="76"/>
      <c r="L13" s="76"/>
      <c r="M13" s="76"/>
      <c r="N13" s="76"/>
      <c r="O13" s="76"/>
      <c r="P13" s="76"/>
      <c r="Q13" s="76"/>
      <c r="R13" s="76"/>
      <c r="S13" s="76"/>
      <c r="T13" s="76"/>
      <c r="U13" s="76"/>
      <c r="V13" s="76"/>
      <c r="W13" s="76"/>
      <c r="X13" s="76"/>
      <c r="Y13" s="76"/>
    </row>
    <row r="14" spans="1:25" s="75" customFormat="1" ht="25.5" x14ac:dyDescent="0.25">
      <c r="A14" s="87">
        <v>9</v>
      </c>
      <c r="B14" s="94" t="s">
        <v>1849</v>
      </c>
      <c r="C14" s="191" t="s">
        <v>1900</v>
      </c>
      <c r="D14" s="94" t="s">
        <v>62</v>
      </c>
      <c r="E14" s="92" t="s">
        <v>1906</v>
      </c>
      <c r="F14" s="192">
        <v>45292</v>
      </c>
      <c r="G14" s="133">
        <v>45657</v>
      </c>
      <c r="H14" s="76"/>
      <c r="I14" s="76"/>
      <c r="J14" s="76"/>
      <c r="K14" s="76"/>
      <c r="L14" s="76"/>
      <c r="M14" s="76"/>
      <c r="N14" s="76"/>
      <c r="O14" s="76"/>
      <c r="P14" s="76"/>
      <c r="Q14" s="76"/>
      <c r="R14" s="76"/>
      <c r="S14" s="76"/>
      <c r="T14" s="76"/>
      <c r="U14" s="76"/>
      <c r="V14" s="76"/>
      <c r="W14" s="76"/>
      <c r="X14" s="76"/>
      <c r="Y14" s="76"/>
    </row>
    <row r="15" spans="1:25" s="75" customFormat="1" x14ac:dyDescent="0.25">
      <c r="A15" s="87">
        <v>10</v>
      </c>
      <c r="B15" s="94" t="s">
        <v>1849</v>
      </c>
      <c r="C15" s="191" t="s">
        <v>1900</v>
      </c>
      <c r="D15" s="94" t="s">
        <v>62</v>
      </c>
      <c r="E15" s="92" t="s">
        <v>1907</v>
      </c>
      <c r="F15" s="192">
        <v>45292</v>
      </c>
      <c r="G15" s="133">
        <v>45657</v>
      </c>
      <c r="H15" s="76"/>
      <c r="I15" s="76"/>
      <c r="J15" s="76"/>
      <c r="K15" s="76"/>
      <c r="L15" s="76"/>
      <c r="M15" s="76"/>
      <c r="N15" s="76"/>
      <c r="O15" s="76"/>
      <c r="P15" s="76"/>
      <c r="Q15" s="76"/>
      <c r="R15" s="76"/>
      <c r="S15" s="76"/>
      <c r="T15" s="76"/>
      <c r="U15" s="76"/>
      <c r="V15" s="76"/>
      <c r="W15" s="76"/>
      <c r="X15" s="76"/>
      <c r="Y15" s="76"/>
    </row>
    <row r="16" spans="1:25" s="75" customFormat="1" ht="25.5" x14ac:dyDescent="0.25">
      <c r="A16" s="87">
        <v>11</v>
      </c>
      <c r="B16" s="94" t="s">
        <v>1849</v>
      </c>
      <c r="C16" s="191" t="s">
        <v>1900</v>
      </c>
      <c r="D16" s="94" t="s">
        <v>62</v>
      </c>
      <c r="E16" s="191" t="s">
        <v>2244</v>
      </c>
      <c r="F16" s="192">
        <v>45292</v>
      </c>
      <c r="G16" s="133">
        <v>45657</v>
      </c>
      <c r="H16" s="76"/>
      <c r="I16" s="76"/>
      <c r="J16" s="76"/>
      <c r="K16" s="76"/>
      <c r="L16" s="76"/>
      <c r="M16" s="76"/>
      <c r="N16" s="76"/>
      <c r="O16" s="76"/>
      <c r="P16" s="76"/>
      <c r="Q16" s="76"/>
      <c r="R16" s="76"/>
      <c r="S16" s="76"/>
      <c r="T16" s="76"/>
      <c r="U16" s="76"/>
      <c r="V16" s="76"/>
      <c r="W16" s="76"/>
      <c r="X16" s="76"/>
      <c r="Y16" s="76"/>
    </row>
    <row r="17" spans="1:25" s="75" customFormat="1" ht="25.5" x14ac:dyDescent="0.25">
      <c r="A17" s="87">
        <v>12</v>
      </c>
      <c r="B17" s="94" t="s">
        <v>1849</v>
      </c>
      <c r="C17" s="191" t="s">
        <v>1900</v>
      </c>
      <c r="D17" s="94" t="s">
        <v>62</v>
      </c>
      <c r="E17" s="191" t="s">
        <v>2244</v>
      </c>
      <c r="F17" s="192">
        <v>45292</v>
      </c>
      <c r="G17" s="133">
        <v>45657</v>
      </c>
      <c r="H17" s="76"/>
      <c r="I17" s="76"/>
      <c r="J17" s="76"/>
      <c r="K17" s="76"/>
      <c r="L17" s="76"/>
      <c r="M17" s="76"/>
      <c r="N17" s="76"/>
      <c r="O17" s="76"/>
      <c r="P17" s="76"/>
      <c r="Q17" s="76"/>
      <c r="R17" s="76"/>
      <c r="S17" s="76"/>
      <c r="T17" s="76"/>
      <c r="U17" s="76"/>
      <c r="V17" s="76"/>
      <c r="W17" s="76"/>
      <c r="X17" s="76"/>
      <c r="Y17" s="76"/>
    </row>
    <row r="18" spans="1:25" s="75" customFormat="1" ht="51" x14ac:dyDescent="0.25">
      <c r="A18" s="87">
        <v>13</v>
      </c>
      <c r="B18" s="94" t="s">
        <v>1849</v>
      </c>
      <c r="C18" s="191" t="s">
        <v>1900</v>
      </c>
      <c r="D18" s="94" t="s">
        <v>62</v>
      </c>
      <c r="E18" s="92" t="s">
        <v>2241</v>
      </c>
      <c r="F18" s="192">
        <v>45292</v>
      </c>
      <c r="G18" s="133">
        <v>45657</v>
      </c>
      <c r="H18" s="76"/>
      <c r="I18" s="76"/>
      <c r="J18" s="76"/>
      <c r="K18" s="76"/>
      <c r="L18" s="76"/>
      <c r="M18" s="76"/>
      <c r="N18" s="76"/>
      <c r="O18" s="76"/>
      <c r="P18" s="76"/>
      <c r="Q18" s="76"/>
      <c r="R18" s="76"/>
      <c r="S18" s="76"/>
      <c r="T18" s="76"/>
      <c r="U18" s="76"/>
      <c r="V18" s="76"/>
      <c r="W18" s="76"/>
      <c r="X18" s="76"/>
      <c r="Y18" s="76"/>
    </row>
    <row r="19" spans="1:25" s="75" customFormat="1" ht="38.25" x14ac:dyDescent="0.25">
      <c r="A19" s="87">
        <v>14</v>
      </c>
      <c r="B19" s="94" t="s">
        <v>1849</v>
      </c>
      <c r="C19" s="191" t="s">
        <v>1900</v>
      </c>
      <c r="D19" s="94" t="s">
        <v>62</v>
      </c>
      <c r="E19" s="92" t="s">
        <v>2245</v>
      </c>
      <c r="F19" s="192">
        <v>45292</v>
      </c>
      <c r="G19" s="133">
        <v>45657</v>
      </c>
      <c r="H19" s="76"/>
      <c r="I19" s="76"/>
      <c r="J19" s="76"/>
      <c r="K19" s="76"/>
      <c r="L19" s="76"/>
      <c r="M19" s="76"/>
      <c r="N19" s="76"/>
      <c r="O19" s="76"/>
      <c r="P19" s="76"/>
      <c r="Q19" s="76"/>
      <c r="R19" s="76"/>
      <c r="S19" s="76"/>
      <c r="T19" s="76"/>
      <c r="U19" s="76"/>
      <c r="V19" s="76"/>
      <c r="W19" s="76"/>
      <c r="X19" s="76"/>
      <c r="Y19" s="76"/>
    </row>
    <row r="20" spans="1:25" s="75" customFormat="1" ht="38.25" x14ac:dyDescent="0.25">
      <c r="A20" s="87">
        <v>15</v>
      </c>
      <c r="B20" s="94" t="s">
        <v>1849</v>
      </c>
      <c r="C20" s="191" t="s">
        <v>1900</v>
      </c>
      <c r="D20" s="94" t="s">
        <v>62</v>
      </c>
      <c r="E20" s="92" t="s">
        <v>1908</v>
      </c>
      <c r="F20" s="192">
        <v>45292</v>
      </c>
      <c r="G20" s="133">
        <v>45657</v>
      </c>
      <c r="H20" s="76"/>
      <c r="I20" s="76"/>
      <c r="J20" s="76"/>
      <c r="K20" s="76"/>
      <c r="L20" s="76"/>
      <c r="M20" s="76"/>
      <c r="N20" s="76"/>
      <c r="O20" s="76"/>
      <c r="P20" s="76"/>
      <c r="Q20" s="76"/>
      <c r="R20" s="76"/>
      <c r="S20" s="76"/>
      <c r="T20" s="76"/>
      <c r="U20" s="76"/>
      <c r="V20" s="76"/>
      <c r="W20" s="76"/>
      <c r="X20" s="76"/>
      <c r="Y20" s="76"/>
    </row>
    <row r="21" spans="1:25" s="75" customFormat="1" x14ac:dyDescent="0.25">
      <c r="A21" s="87">
        <v>16</v>
      </c>
      <c r="B21" s="94" t="s">
        <v>1849</v>
      </c>
      <c r="C21" s="191" t="s">
        <v>1900</v>
      </c>
      <c r="D21" s="94" t="s">
        <v>62</v>
      </c>
      <c r="E21" s="92" t="s">
        <v>1909</v>
      </c>
      <c r="F21" s="192">
        <v>45292</v>
      </c>
      <c r="G21" s="133">
        <v>45657</v>
      </c>
      <c r="H21" s="76"/>
      <c r="I21" s="76"/>
      <c r="J21" s="76"/>
      <c r="K21" s="76"/>
      <c r="L21" s="76"/>
      <c r="M21" s="76"/>
      <c r="N21" s="76"/>
      <c r="O21" s="76"/>
      <c r="P21" s="76"/>
      <c r="Q21" s="76"/>
      <c r="R21" s="76"/>
      <c r="S21" s="76"/>
      <c r="T21" s="76"/>
      <c r="U21" s="76"/>
      <c r="V21" s="76"/>
      <c r="W21" s="76"/>
      <c r="X21" s="76"/>
      <c r="Y21" s="76"/>
    </row>
    <row r="22" spans="1:25" s="75" customFormat="1" ht="25.5" x14ac:dyDescent="0.25">
      <c r="A22" s="87">
        <v>17</v>
      </c>
      <c r="B22" s="94" t="s">
        <v>1849</v>
      </c>
      <c r="C22" s="191" t="s">
        <v>1900</v>
      </c>
      <c r="D22" s="94" t="s">
        <v>62</v>
      </c>
      <c r="E22" s="92" t="s">
        <v>2228</v>
      </c>
      <c r="F22" s="192">
        <v>45292</v>
      </c>
      <c r="G22" s="133">
        <v>45657</v>
      </c>
      <c r="H22" s="76"/>
      <c r="I22" s="76"/>
      <c r="J22" s="76"/>
      <c r="K22" s="76"/>
      <c r="L22" s="76"/>
      <c r="M22" s="76"/>
      <c r="N22" s="76"/>
      <c r="O22" s="76"/>
      <c r="P22" s="76"/>
      <c r="Q22" s="76"/>
      <c r="R22" s="76"/>
      <c r="S22" s="76"/>
      <c r="T22" s="76"/>
      <c r="U22" s="76"/>
      <c r="V22" s="76"/>
      <c r="W22" s="76"/>
      <c r="X22" s="76"/>
      <c r="Y22" s="76"/>
    </row>
    <row r="23" spans="1:25" s="75" customFormat="1" ht="38.25" x14ac:dyDescent="0.25">
      <c r="A23" s="87">
        <v>18</v>
      </c>
      <c r="B23" s="94" t="s">
        <v>1849</v>
      </c>
      <c r="C23" s="191" t="s">
        <v>1900</v>
      </c>
      <c r="D23" s="94" t="s">
        <v>62</v>
      </c>
      <c r="E23" s="92" t="s">
        <v>1910</v>
      </c>
      <c r="F23" s="192">
        <v>45292</v>
      </c>
      <c r="G23" s="133">
        <v>45657</v>
      </c>
      <c r="H23" s="76"/>
      <c r="I23" s="76"/>
      <c r="J23" s="76"/>
      <c r="K23" s="76"/>
      <c r="L23" s="76"/>
      <c r="M23" s="76"/>
      <c r="N23" s="76"/>
      <c r="O23" s="76"/>
      <c r="P23" s="76"/>
      <c r="Q23" s="76"/>
      <c r="R23" s="76"/>
      <c r="S23" s="76"/>
      <c r="T23" s="76"/>
      <c r="U23" s="76"/>
      <c r="V23" s="76"/>
      <c r="W23" s="76"/>
      <c r="X23" s="76"/>
      <c r="Y23" s="76"/>
    </row>
    <row r="24" spans="1:25" s="75" customFormat="1" x14ac:dyDescent="0.25">
      <c r="A24" s="87">
        <v>19</v>
      </c>
      <c r="B24" s="94" t="s">
        <v>1849</v>
      </c>
      <c r="C24" s="191" t="s">
        <v>1900</v>
      </c>
      <c r="D24" s="94" t="s">
        <v>62</v>
      </c>
      <c r="E24" s="92" t="s">
        <v>1911</v>
      </c>
      <c r="F24" s="192">
        <v>45292</v>
      </c>
      <c r="G24" s="133">
        <v>45657</v>
      </c>
      <c r="H24" s="76"/>
      <c r="I24" s="76"/>
      <c r="J24" s="76"/>
      <c r="K24" s="76"/>
      <c r="L24" s="76"/>
      <c r="M24" s="76"/>
      <c r="N24" s="76"/>
      <c r="O24" s="76"/>
      <c r="P24" s="76"/>
      <c r="Q24" s="76"/>
      <c r="R24" s="76"/>
      <c r="S24" s="76"/>
      <c r="T24" s="76"/>
      <c r="U24" s="76"/>
      <c r="V24" s="76"/>
      <c r="W24" s="76"/>
      <c r="X24" s="76"/>
      <c r="Y24" s="76"/>
    </row>
    <row r="25" spans="1:25" s="75" customFormat="1" ht="38.25" x14ac:dyDescent="0.25">
      <c r="A25" s="87">
        <v>20</v>
      </c>
      <c r="B25" s="94" t="s">
        <v>1849</v>
      </c>
      <c r="C25" s="191" t="s">
        <v>1900</v>
      </c>
      <c r="D25" s="94" t="s">
        <v>62</v>
      </c>
      <c r="E25" s="92" t="s">
        <v>1912</v>
      </c>
      <c r="F25" s="192">
        <v>45292</v>
      </c>
      <c r="G25" s="133">
        <v>45657</v>
      </c>
      <c r="H25" s="76"/>
      <c r="I25" s="76"/>
      <c r="J25" s="76"/>
      <c r="K25" s="76"/>
      <c r="L25" s="76"/>
      <c r="M25" s="76"/>
      <c r="N25" s="76"/>
      <c r="O25" s="76"/>
      <c r="P25" s="76"/>
      <c r="Q25" s="76"/>
      <c r="R25" s="76"/>
      <c r="S25" s="76"/>
      <c r="T25" s="76"/>
      <c r="U25" s="76"/>
      <c r="V25" s="76"/>
      <c r="W25" s="76"/>
      <c r="X25" s="76"/>
      <c r="Y25" s="76"/>
    </row>
    <row r="26" spans="1:25" s="75" customFormat="1" ht="38.25" x14ac:dyDescent="0.25">
      <c r="A26" s="87">
        <v>21</v>
      </c>
      <c r="B26" s="94" t="s">
        <v>1849</v>
      </c>
      <c r="C26" s="191" t="s">
        <v>1900</v>
      </c>
      <c r="D26" s="94" t="s">
        <v>62</v>
      </c>
      <c r="E26" s="92" t="s">
        <v>1910</v>
      </c>
      <c r="F26" s="192">
        <v>45292</v>
      </c>
      <c r="G26" s="133">
        <v>45657</v>
      </c>
      <c r="H26" s="76"/>
      <c r="I26" s="76"/>
      <c r="J26" s="76"/>
      <c r="K26" s="76"/>
      <c r="L26" s="76"/>
      <c r="M26" s="76"/>
      <c r="N26" s="76"/>
      <c r="O26" s="76"/>
      <c r="P26" s="76"/>
      <c r="Q26" s="76"/>
      <c r="R26" s="76"/>
      <c r="S26" s="76"/>
      <c r="T26" s="76"/>
      <c r="U26" s="76"/>
      <c r="V26" s="76"/>
      <c r="W26" s="76"/>
      <c r="X26" s="76"/>
      <c r="Y26" s="76"/>
    </row>
    <row r="27" spans="1:25" s="75" customFormat="1" ht="38.25" x14ac:dyDescent="0.25">
      <c r="A27" s="87">
        <v>22</v>
      </c>
      <c r="B27" s="94" t="s">
        <v>1849</v>
      </c>
      <c r="C27" s="191" t="s">
        <v>1900</v>
      </c>
      <c r="D27" s="94" t="s">
        <v>62</v>
      </c>
      <c r="E27" s="92" t="s">
        <v>1910</v>
      </c>
      <c r="F27" s="192">
        <v>45292</v>
      </c>
      <c r="G27" s="133">
        <v>45657</v>
      </c>
      <c r="H27" s="76"/>
      <c r="I27" s="76"/>
      <c r="J27" s="76"/>
      <c r="K27" s="76"/>
      <c r="L27" s="76"/>
      <c r="M27" s="76"/>
      <c r="N27" s="76"/>
      <c r="O27" s="76"/>
      <c r="P27" s="76"/>
      <c r="Q27" s="76"/>
      <c r="R27" s="76"/>
      <c r="S27" s="76"/>
      <c r="T27" s="76"/>
      <c r="U27" s="76"/>
      <c r="V27" s="76"/>
      <c r="W27" s="76"/>
      <c r="X27" s="76"/>
      <c r="Y27" s="76"/>
    </row>
    <row r="28" spans="1:25" s="75" customFormat="1" ht="38.25" x14ac:dyDescent="0.25">
      <c r="A28" s="87">
        <v>23</v>
      </c>
      <c r="B28" s="94" t="s">
        <v>1849</v>
      </c>
      <c r="C28" s="191" t="s">
        <v>1900</v>
      </c>
      <c r="D28" s="94" t="s">
        <v>62</v>
      </c>
      <c r="E28" s="191" t="s">
        <v>2246</v>
      </c>
      <c r="F28" s="192">
        <v>45292</v>
      </c>
      <c r="G28" s="133">
        <v>45657</v>
      </c>
      <c r="H28" s="76"/>
      <c r="I28" s="76"/>
      <c r="J28" s="76"/>
      <c r="K28" s="76"/>
      <c r="L28" s="76"/>
      <c r="M28" s="76"/>
      <c r="N28" s="76"/>
      <c r="O28" s="76"/>
      <c r="P28" s="76"/>
      <c r="Q28" s="76"/>
      <c r="R28" s="76"/>
      <c r="S28" s="76"/>
      <c r="T28" s="76"/>
      <c r="U28" s="76"/>
      <c r="V28" s="76"/>
      <c r="W28" s="76"/>
      <c r="X28" s="76"/>
      <c r="Y28" s="76"/>
    </row>
    <row r="29" spans="1:25" s="75" customFormat="1" ht="25.5" x14ac:dyDescent="0.25">
      <c r="A29" s="87">
        <v>24</v>
      </c>
      <c r="B29" s="94" t="s">
        <v>1849</v>
      </c>
      <c r="C29" s="191" t="s">
        <v>1900</v>
      </c>
      <c r="D29" s="94" t="s">
        <v>62</v>
      </c>
      <c r="E29" s="193" t="s">
        <v>1913</v>
      </c>
      <c r="F29" s="192">
        <v>45292</v>
      </c>
      <c r="G29" s="133">
        <v>45657</v>
      </c>
      <c r="H29" s="76"/>
      <c r="I29" s="76"/>
      <c r="J29" s="76"/>
      <c r="K29" s="76"/>
      <c r="L29" s="76"/>
      <c r="M29" s="76"/>
      <c r="N29" s="76"/>
      <c r="O29" s="76"/>
      <c r="P29" s="76"/>
      <c r="Q29" s="76"/>
      <c r="R29" s="76"/>
      <c r="S29" s="76"/>
      <c r="T29" s="76"/>
      <c r="U29" s="76"/>
      <c r="V29" s="76"/>
      <c r="W29" s="76"/>
      <c r="X29" s="76"/>
      <c r="Y29" s="76"/>
    </row>
    <row r="30" spans="1:25" s="75" customFormat="1" ht="44.25" customHeight="1" x14ac:dyDescent="0.25">
      <c r="A30" s="87">
        <v>25</v>
      </c>
      <c r="B30" s="94" t="s">
        <v>1849</v>
      </c>
      <c r="C30" s="191" t="s">
        <v>1900</v>
      </c>
      <c r="D30" s="94" t="s">
        <v>62</v>
      </c>
      <c r="E30" s="92" t="s">
        <v>1914</v>
      </c>
      <c r="F30" s="192">
        <v>45292</v>
      </c>
      <c r="G30" s="133">
        <v>45657</v>
      </c>
      <c r="H30" s="76"/>
      <c r="I30" s="76"/>
      <c r="J30" s="76"/>
      <c r="K30" s="76"/>
      <c r="L30" s="76"/>
      <c r="M30" s="76"/>
      <c r="N30" s="76"/>
      <c r="O30" s="76"/>
      <c r="P30" s="76"/>
      <c r="Q30" s="76"/>
      <c r="R30" s="76"/>
      <c r="S30" s="76"/>
      <c r="T30" s="76"/>
      <c r="U30" s="76"/>
      <c r="V30" s="76"/>
      <c r="W30" s="76"/>
      <c r="X30" s="76"/>
      <c r="Y30" s="76"/>
    </row>
    <row r="31" spans="1:25" s="75" customFormat="1" ht="25.5" x14ac:dyDescent="0.25">
      <c r="A31" s="87">
        <v>26</v>
      </c>
      <c r="B31" s="94" t="s">
        <v>1849</v>
      </c>
      <c r="C31" s="191" t="s">
        <v>1900</v>
      </c>
      <c r="D31" s="94" t="s">
        <v>62</v>
      </c>
      <c r="E31" s="191" t="s">
        <v>1915</v>
      </c>
      <c r="F31" s="192">
        <v>45292</v>
      </c>
      <c r="G31" s="133">
        <v>45657</v>
      </c>
      <c r="H31" s="76"/>
      <c r="I31" s="76"/>
      <c r="J31" s="76"/>
      <c r="K31" s="76"/>
      <c r="L31" s="76"/>
      <c r="M31" s="76"/>
      <c r="N31" s="76"/>
      <c r="O31" s="76"/>
      <c r="P31" s="76"/>
      <c r="Q31" s="76"/>
      <c r="R31" s="76"/>
      <c r="S31" s="76"/>
      <c r="T31" s="76"/>
      <c r="U31" s="76"/>
      <c r="V31" s="76"/>
      <c r="W31" s="76"/>
      <c r="X31" s="76"/>
      <c r="Y31" s="76"/>
    </row>
    <row r="32" spans="1:25" s="75" customFormat="1" ht="25.5" x14ac:dyDescent="0.25">
      <c r="A32" s="87">
        <v>27</v>
      </c>
      <c r="B32" s="94" t="s">
        <v>1849</v>
      </c>
      <c r="C32" s="191" t="s">
        <v>1900</v>
      </c>
      <c r="D32" s="94" t="s">
        <v>62</v>
      </c>
      <c r="E32" s="193" t="s">
        <v>1915</v>
      </c>
      <c r="F32" s="192">
        <v>45292</v>
      </c>
      <c r="G32" s="133">
        <v>45657</v>
      </c>
      <c r="H32" s="76"/>
      <c r="I32" s="76"/>
      <c r="J32" s="76"/>
      <c r="K32" s="76"/>
      <c r="L32" s="76"/>
      <c r="M32" s="76"/>
      <c r="N32" s="76"/>
      <c r="O32" s="76"/>
      <c r="P32" s="76"/>
      <c r="Q32" s="76"/>
      <c r="R32" s="76"/>
      <c r="S32" s="76"/>
      <c r="T32" s="76"/>
      <c r="U32" s="76"/>
      <c r="V32" s="76"/>
      <c r="W32" s="76"/>
      <c r="X32" s="76"/>
      <c r="Y32" s="76"/>
    </row>
    <row r="33" spans="1:25" s="75" customFormat="1" x14ac:dyDescent="0.25">
      <c r="A33" s="87"/>
      <c r="B33" s="94"/>
      <c r="C33" s="94"/>
      <c r="D33" s="92"/>
      <c r="E33" s="92"/>
      <c r="F33" s="92"/>
      <c r="G33" s="92"/>
      <c r="H33" s="76"/>
      <c r="I33" s="76"/>
      <c r="J33" s="76"/>
      <c r="K33" s="76"/>
      <c r="L33" s="76"/>
      <c r="M33" s="76"/>
      <c r="N33" s="76"/>
      <c r="O33" s="76"/>
      <c r="P33" s="76"/>
      <c r="Q33" s="76"/>
      <c r="R33" s="76"/>
      <c r="S33" s="76"/>
      <c r="T33" s="76"/>
      <c r="U33" s="76"/>
      <c r="V33" s="76"/>
      <c r="W33" s="76"/>
      <c r="X33" s="76"/>
      <c r="Y33" s="76"/>
    </row>
  </sheetData>
  <mergeCells count="6">
    <mergeCell ref="B4:E4"/>
    <mergeCell ref="F4:G4"/>
    <mergeCell ref="B1:F1"/>
    <mergeCell ref="A2:G2"/>
    <mergeCell ref="A3:G3"/>
    <mergeCell ref="A4:A5"/>
  </mergeCells>
  <phoneticPr fontId="26" type="noConversion"/>
  <pageMargins left="0.70866141732283472" right="0.70866141732283472" top="0.74803149606299213" bottom="0.74803149606299213" header="0.31496062992125984" footer="0.31496062992125984"/>
  <pageSetup paperSize="9" scale="66"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B6:B33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J233"/>
  <sheetViews>
    <sheetView topLeftCell="A19" zoomScale="80" zoomScaleNormal="80" zoomScaleSheetLayoutView="30" workbookViewId="0">
      <selection activeCell="N91" sqref="N91"/>
    </sheetView>
  </sheetViews>
  <sheetFormatPr baseColWidth="10" defaultColWidth="11.42578125" defaultRowHeight="15" x14ac:dyDescent="0.25"/>
  <cols>
    <col min="1" max="1" width="17.7109375" style="2" bestFit="1" customWidth="1"/>
    <col min="2" max="2" width="45.28515625" style="2" customWidth="1"/>
    <col min="3" max="3" width="8.85546875" style="2" customWidth="1"/>
    <col min="4" max="4" width="50.5703125" style="2" customWidth="1"/>
    <col min="5" max="5" width="14" style="2" customWidth="1"/>
    <col min="6" max="6" width="50.28515625" style="2" customWidth="1"/>
    <col min="7" max="7" width="20" style="2" bestFit="1" customWidth="1"/>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331" t="s">
        <v>1916</v>
      </c>
      <c r="L2" s="332"/>
      <c r="M2" s="1"/>
      <c r="N2" s="3"/>
      <c r="O2" s="4" t="s">
        <v>1917</v>
      </c>
      <c r="P2" s="1"/>
      <c r="Q2" s="331" t="s">
        <v>1918</v>
      </c>
      <c r="R2" s="332"/>
      <c r="S2" s="1"/>
      <c r="T2" s="329" t="s">
        <v>1919</v>
      </c>
      <c r="U2" s="330"/>
      <c r="V2" s="1"/>
      <c r="W2" s="5" t="s">
        <v>1920</v>
      </c>
      <c r="X2" s="1"/>
      <c r="Y2" s="5" t="s">
        <v>1920</v>
      </c>
      <c r="Z2" s="1"/>
      <c r="AA2" s="5" t="s">
        <v>1920</v>
      </c>
      <c r="AB2" s="1"/>
      <c r="AC2" s="5" t="s">
        <v>1920</v>
      </c>
      <c r="AD2" s="1"/>
      <c r="AE2" s="5" t="s">
        <v>1920</v>
      </c>
      <c r="AF2" s="1"/>
      <c r="AG2" s="5" t="s">
        <v>1920</v>
      </c>
      <c r="AH2" s="1"/>
      <c r="AI2" s="5" t="s">
        <v>1920</v>
      </c>
      <c r="AJ2" s="1"/>
      <c r="AK2" s="5" t="s">
        <v>1920</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333" t="s">
        <v>1921</v>
      </c>
      <c r="C3" s="334"/>
      <c r="D3" s="1"/>
      <c r="E3" s="331" t="s">
        <v>1922</v>
      </c>
      <c r="F3" s="332"/>
      <c r="G3" s="1"/>
      <c r="H3" s="329" t="s">
        <v>1923</v>
      </c>
      <c r="I3" s="330"/>
      <c r="J3" s="1"/>
      <c r="K3" s="1"/>
      <c r="L3" s="1"/>
      <c r="M3" s="1"/>
      <c r="N3" s="6"/>
      <c r="O3" s="7" t="s">
        <v>1924</v>
      </c>
      <c r="P3" s="8"/>
      <c r="Q3" s="9" t="s">
        <v>1925</v>
      </c>
      <c r="R3" s="10" t="s">
        <v>1926</v>
      </c>
      <c r="S3" s="1"/>
      <c r="T3" s="10" t="s">
        <v>1927</v>
      </c>
      <c r="U3" s="10" t="s">
        <v>1926</v>
      </c>
      <c r="V3" s="1"/>
      <c r="W3" s="9" t="s">
        <v>1928</v>
      </c>
      <c r="X3" s="1"/>
      <c r="Y3" s="9" t="s">
        <v>1929</v>
      </c>
      <c r="Z3" s="1"/>
      <c r="AA3" s="9" t="s">
        <v>1930</v>
      </c>
      <c r="AB3" s="1"/>
      <c r="AC3" s="9" t="s">
        <v>1931</v>
      </c>
      <c r="AD3" s="1"/>
      <c r="AE3" s="9" t="s">
        <v>1932</v>
      </c>
      <c r="AF3" s="1"/>
      <c r="AG3" s="9" t="s">
        <v>1933</v>
      </c>
      <c r="AH3" s="1"/>
      <c r="AI3" s="9" t="s">
        <v>1934</v>
      </c>
      <c r="AJ3" s="1"/>
      <c r="AK3" s="9" t="s">
        <v>1934</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1935</v>
      </c>
      <c r="C4" s="11" t="s">
        <v>1926</v>
      </c>
      <c r="D4" s="1"/>
      <c r="E4" s="9" t="s">
        <v>1936</v>
      </c>
      <c r="F4" s="12" t="s">
        <v>1926</v>
      </c>
      <c r="G4" s="1"/>
      <c r="H4" s="9" t="s">
        <v>1937</v>
      </c>
      <c r="I4" s="12" t="s">
        <v>1926</v>
      </c>
      <c r="J4" s="1"/>
      <c r="K4" s="1"/>
      <c r="L4" s="1"/>
      <c r="M4" s="1"/>
      <c r="N4" s="13"/>
      <c r="O4" s="7" t="s">
        <v>1938</v>
      </c>
      <c r="P4" s="1"/>
      <c r="Q4" s="14" t="s">
        <v>1939</v>
      </c>
      <c r="R4" s="15" t="s">
        <v>1940</v>
      </c>
      <c r="S4" s="1"/>
      <c r="T4" s="16" t="s">
        <v>1851</v>
      </c>
      <c r="U4" s="71" t="s">
        <v>1941</v>
      </c>
      <c r="V4" s="1"/>
      <c r="W4" s="17" t="s">
        <v>1852</v>
      </c>
      <c r="X4" s="1"/>
      <c r="Y4" s="17" t="s">
        <v>1853</v>
      </c>
      <c r="Z4" s="1"/>
      <c r="AA4" s="62" t="s">
        <v>1855</v>
      </c>
      <c r="AB4" s="1"/>
      <c r="AC4" s="62" t="s">
        <v>1854</v>
      </c>
      <c r="AD4" s="1"/>
      <c r="AE4" s="17" t="s">
        <v>1853</v>
      </c>
      <c r="AF4" s="1"/>
      <c r="AG4" s="17" t="s">
        <v>1856</v>
      </c>
      <c r="AH4" s="1"/>
      <c r="AI4" s="17" t="s">
        <v>1892</v>
      </c>
      <c r="AJ4" s="1"/>
      <c r="AK4" s="17" t="s">
        <v>1892</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1942</v>
      </c>
      <c r="C5" s="19" t="s">
        <v>1943</v>
      </c>
      <c r="D5" s="1"/>
      <c r="E5" s="16">
        <v>5</v>
      </c>
      <c r="F5" s="20" t="s">
        <v>1944</v>
      </c>
      <c r="G5" s="1"/>
      <c r="H5" s="16">
        <v>5</v>
      </c>
      <c r="I5" s="20" t="s">
        <v>1945</v>
      </c>
      <c r="J5" s="1"/>
      <c r="K5" s="1"/>
      <c r="L5" s="1"/>
      <c r="M5" s="1"/>
      <c r="N5" s="21"/>
      <c r="O5" s="22" t="s">
        <v>1946</v>
      </c>
      <c r="P5" s="1"/>
      <c r="Q5" s="65" t="s">
        <v>1947</v>
      </c>
      <c r="R5" s="64" t="s">
        <v>1948</v>
      </c>
      <c r="S5" s="1"/>
      <c r="T5" s="14" t="s">
        <v>1949</v>
      </c>
      <c r="U5" s="23" t="s">
        <v>1950</v>
      </c>
      <c r="V5" s="1"/>
      <c r="W5" s="65" t="s">
        <v>1951</v>
      </c>
      <c r="X5" s="1"/>
      <c r="Y5" s="65" t="s">
        <v>1952</v>
      </c>
      <c r="Z5" s="1"/>
      <c r="AA5" s="63" t="s">
        <v>1953</v>
      </c>
      <c r="AB5" s="1"/>
      <c r="AC5" s="71" t="s">
        <v>1954</v>
      </c>
      <c r="AD5" s="1"/>
      <c r="AE5" s="65" t="s">
        <v>1952</v>
      </c>
      <c r="AF5" s="1"/>
      <c r="AG5" s="16" t="s">
        <v>1740</v>
      </c>
      <c r="AH5" s="1"/>
      <c r="AI5" s="65" t="s">
        <v>1955</v>
      </c>
      <c r="AJ5" s="1"/>
      <c r="AK5" s="16" t="s">
        <v>1956</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1957</v>
      </c>
      <c r="C6" s="25" t="s">
        <v>1958</v>
      </c>
      <c r="D6" s="1"/>
      <c r="E6" s="16">
        <v>4</v>
      </c>
      <c r="F6" s="20" t="s">
        <v>1959</v>
      </c>
      <c r="G6" s="1"/>
      <c r="H6" s="16">
        <v>4</v>
      </c>
      <c r="I6" s="20" t="s">
        <v>1960</v>
      </c>
      <c r="J6" s="1"/>
      <c r="K6" s="26" t="s">
        <v>1961</v>
      </c>
      <c r="L6" s="1"/>
      <c r="M6" s="1"/>
      <c r="N6" s="1"/>
      <c r="O6" s="1"/>
      <c r="P6" s="1"/>
      <c r="Q6" s="1"/>
      <c r="R6" s="1"/>
      <c r="S6" s="1"/>
      <c r="T6" s="1"/>
      <c r="U6" s="1"/>
      <c r="V6" s="1"/>
      <c r="W6" s="1"/>
      <c r="X6" s="1"/>
      <c r="Y6" s="1"/>
      <c r="Z6" s="1"/>
      <c r="AA6" s="1"/>
      <c r="AB6" s="1"/>
      <c r="AC6" s="65" t="s">
        <v>1962</v>
      </c>
      <c r="AD6" s="1"/>
      <c r="AE6" s="1"/>
      <c r="AF6" s="1"/>
      <c r="AG6" s="65" t="s">
        <v>1963</v>
      </c>
      <c r="AH6" s="1"/>
      <c r="AI6" s="1"/>
      <c r="AJ6" s="1"/>
      <c r="AK6" s="65" t="s">
        <v>1955</v>
      </c>
      <c r="AL6" s="1"/>
      <c r="AM6" s="1"/>
      <c r="AN6" s="1"/>
      <c r="AO6" s="1"/>
      <c r="AP6" s="1"/>
      <c r="AQ6" s="1"/>
      <c r="AR6" s="1"/>
      <c r="AS6" s="1"/>
      <c r="AT6" s="1"/>
      <c r="AU6" s="1"/>
      <c r="AV6" s="1"/>
      <c r="AW6" s="1"/>
      <c r="AX6" s="1"/>
      <c r="AY6" s="1"/>
      <c r="AZ6" s="1"/>
      <c r="BA6" s="1"/>
      <c r="BB6" s="1"/>
      <c r="BC6" s="1"/>
      <c r="BD6" s="1"/>
      <c r="BE6" s="1"/>
      <c r="BF6" s="1"/>
      <c r="BG6" s="1"/>
      <c r="BH6" s="1"/>
      <c r="BI6" s="1"/>
      <c r="BJ6" s="1"/>
    </row>
    <row r="7" spans="1:62" ht="409.5" x14ac:dyDescent="0.25">
      <c r="A7" s="1"/>
      <c r="B7" s="27" t="s">
        <v>1964</v>
      </c>
      <c r="C7" s="28" t="s">
        <v>1965</v>
      </c>
      <c r="D7" s="1"/>
      <c r="E7" s="16">
        <v>3</v>
      </c>
      <c r="F7" s="20" t="s">
        <v>1966</v>
      </c>
      <c r="G7" s="1"/>
      <c r="H7" s="16">
        <v>3</v>
      </c>
      <c r="I7" s="20" t="s">
        <v>1967</v>
      </c>
      <c r="J7" s="1"/>
      <c r="K7" s="16" t="s">
        <v>272</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371.25" thickBot="1" x14ac:dyDescent="0.3">
      <c r="A8" s="1"/>
      <c r="B8" s="24" t="s">
        <v>1968</v>
      </c>
      <c r="C8" s="25" t="s">
        <v>1969</v>
      </c>
      <c r="D8" s="1"/>
      <c r="E8" s="16">
        <v>2</v>
      </c>
      <c r="F8" s="20" t="s">
        <v>1970</v>
      </c>
      <c r="G8" s="1"/>
      <c r="H8" s="16">
        <v>2</v>
      </c>
      <c r="I8" s="20" t="s">
        <v>1971</v>
      </c>
      <c r="J8" s="1"/>
      <c r="K8" s="65" t="s">
        <v>409</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1972</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86" thickBot="1" x14ac:dyDescent="0.3">
      <c r="A9" s="1"/>
      <c r="B9" s="27" t="s">
        <v>1973</v>
      </c>
      <c r="C9" s="28" t="s">
        <v>1974</v>
      </c>
      <c r="D9" s="1"/>
      <c r="E9" s="65">
        <v>1</v>
      </c>
      <c r="F9" s="37" t="s">
        <v>1975</v>
      </c>
      <c r="G9" s="1"/>
      <c r="H9" s="65">
        <v>1</v>
      </c>
      <c r="I9" s="37" t="s">
        <v>1976</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271.5" thickBot="1" x14ac:dyDescent="0.3">
      <c r="A10" s="1"/>
      <c r="B10" s="24" t="s">
        <v>1977</v>
      </c>
      <c r="C10" s="25" t="s">
        <v>1978</v>
      </c>
      <c r="D10" s="1"/>
      <c r="E10" s="1"/>
      <c r="F10" s="1"/>
      <c r="G10" s="1"/>
      <c r="H10" s="1"/>
      <c r="I10" s="1"/>
      <c r="J10" s="1"/>
      <c r="K10" s="26" t="s">
        <v>1979</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342.75" thickBot="1" x14ac:dyDescent="0.3">
      <c r="A11" s="1"/>
      <c r="B11" s="27" t="s">
        <v>1980</v>
      </c>
      <c r="C11" s="28" t="s">
        <v>1981</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357" thickBot="1" x14ac:dyDescent="0.3">
      <c r="A12" s="1"/>
      <c r="B12" s="24" t="s">
        <v>1982</v>
      </c>
      <c r="C12" s="25" t="s">
        <v>1983</v>
      </c>
      <c r="D12" s="1"/>
      <c r="E12" s="46" t="s">
        <v>1984</v>
      </c>
      <c r="F12" s="12" t="s">
        <v>1926</v>
      </c>
      <c r="G12" s="1"/>
      <c r="H12" s="10" t="s">
        <v>1985</v>
      </c>
      <c r="I12" s="47" t="s">
        <v>1986</v>
      </c>
      <c r="J12" s="1"/>
      <c r="K12" s="16">
        <v>2</v>
      </c>
      <c r="L12" s="1"/>
      <c r="M12" s="1"/>
      <c r="N12" s="1"/>
      <c r="O12" s="73">
        <v>1</v>
      </c>
      <c r="P12" s="48">
        <v>2</v>
      </c>
      <c r="Q12" s="48">
        <v>3</v>
      </c>
      <c r="R12" s="48">
        <v>4</v>
      </c>
      <c r="S12" s="74">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300" thickBot="1" x14ac:dyDescent="0.3">
      <c r="A13" s="1"/>
      <c r="B13" s="49" t="s">
        <v>609</v>
      </c>
      <c r="C13" s="50" t="s">
        <v>1987</v>
      </c>
      <c r="D13" s="1"/>
      <c r="E13" s="17" t="s">
        <v>1988</v>
      </c>
      <c r="F13" s="62" t="s">
        <v>1989</v>
      </c>
      <c r="G13" s="1"/>
      <c r="H13" s="51" t="s">
        <v>1990</v>
      </c>
      <c r="I13" s="72" t="s">
        <v>220</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409.6" thickBot="1" x14ac:dyDescent="0.3">
      <c r="A14" s="1"/>
      <c r="B14" s="24" t="s">
        <v>1991</v>
      </c>
      <c r="C14" s="25" t="s">
        <v>1992</v>
      </c>
      <c r="D14" s="1"/>
      <c r="E14" s="16" t="s">
        <v>1849</v>
      </c>
      <c r="F14" s="71" t="s">
        <v>1993</v>
      </c>
      <c r="G14" s="1"/>
      <c r="H14" s="52" t="s">
        <v>516</v>
      </c>
      <c r="I14" s="69" t="s">
        <v>523</v>
      </c>
      <c r="J14" s="1"/>
      <c r="K14" s="16">
        <v>4</v>
      </c>
      <c r="L14" s="1"/>
      <c r="M14" s="26" t="s">
        <v>1994</v>
      </c>
      <c r="N14" s="66" t="s">
        <v>1995</v>
      </c>
      <c r="O14" s="66" t="s">
        <v>1996</v>
      </c>
      <c r="P14" s="66" t="s">
        <v>1997</v>
      </c>
      <c r="Q14" s="67" t="s">
        <v>1998</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328.5" thickBot="1" x14ac:dyDescent="0.3">
      <c r="A15" s="1"/>
      <c r="B15" s="53" t="s">
        <v>1999</v>
      </c>
      <c r="C15" s="54" t="s">
        <v>2000</v>
      </c>
      <c r="D15" s="1"/>
      <c r="E15" s="16" t="s">
        <v>2001</v>
      </c>
      <c r="F15" s="71" t="s">
        <v>2002</v>
      </c>
      <c r="G15" s="1"/>
      <c r="H15" s="52" t="s">
        <v>574</v>
      </c>
      <c r="I15" s="69" t="s">
        <v>2003</v>
      </c>
      <c r="J15" s="1"/>
      <c r="K15" s="16">
        <v>5</v>
      </c>
      <c r="L15" s="1"/>
      <c r="M15" s="59">
        <v>1</v>
      </c>
      <c r="N15" s="55">
        <f>IF(AND('VALORACIÓN CON CONTROLES'!F6=0,'VALORACIÓN CON CONTROLES'!G6=0),#REF!,0)</f>
        <v>0</v>
      </c>
      <c r="O15" s="56">
        <f>IF(AND('VALORACIÓN CON CONTROLES'!F6=0,'VALORACIÓN CON CONTROLES'!G6&gt;0),IF(OR(AND(#REF!=1,'VALORACIÓN CON CONTROLES'!G6=1),AND(#REF!=2,'VALORACIÓN CON CONTROLES'!G6=1),AND(#REF!=3,'VALORACIÓN CON CONTROLES'!G6=1),AND(#REF!=1,'VALORACIÓN CON CONTROLES'!G6=2),AND(#REF!=2,'VALORACIÓN CON CONTROLES'!G6=2)),"ZONA RIESGO BAJA",IF(OR(AND(#REF!=4,'VALORACIÓN CON CONTROLES'!G6=1),AND(#REF!=3,'VALORACIÓN CON CONTROLES'!G6=2),AND(#REF!=2,'VALORACIÓN CON CONTROLES'!G6=3),AND(#REF!=1,'VALORACIÓN CON CONTROLES'!G6=3)),"ZONA RIESGO MODERADO",IF(OR(AND(#REF!=5,'VALORACIÓN CON CONTROLES'!G6=1),AND(#REF!=5,'VALORACIÓN CON CONTROLES'!G6=2),AND(#REF!=4,'VALORACIÓN CON CONTROLES'!G6=2),AND(#REF!=4,'VALORACIÓN CON CONTROLES'!G6=3),AND(#REF!=3,'VALORACIÓN CON CONTROLES'!G6=3),AND(#REF!=2,'VALORACIÓN CON CONTROLES'!G6=4),AND(#REF!=1,'VALORACIÓN CON CONTROLES'!G6=4),AND(#REF!=1,'VALORACIÓN CON CONTROLES'!G6=5)),"ZONA RIESGO ALTO",IF(OR(AND(#REF!=5,'VALORACIÓN CON CONTROLES'!G6=3),AND(#REF!=5,'VALORACIÓN CON CONTROLES'!G6=4),AND(#REF!=5,'VALORACIÓN CON CONTROLES'!G6=5),AND(#REF!=4,'VALORACIÓN CON CONTROLES'!G6=4),AND(#REF!=4,'VALORACIÓN CON CONTROLES'!G6=5),AND(#REF!=3,'VALORACIÓN CON CONTROLES'!G6=4),AND(#REF!=3,'VALORACIÓN CON CONTROLES'!G6=5),AND(#REF!=2,'VALORACIÓN CON CONTROLES'!G6=5)),"ZONA RIESGO EXTREMO")))),0)</f>
        <v>0</v>
      </c>
      <c r="P15" s="56">
        <f>IF(AND('VALORACIÓN CON CONTROLES'!F6&gt;0,'VALORACIÓN CON CONTROLES'!G6=0),IF(OR(AND('VALORACIÓN CON CONTROLES'!F6=1,#REF!=1),AND('VALORACIÓN CON CONTROLES'!F6=2,#REF!=1),AND('VALORACIÓN CON CONTROLES'!F6=3,#REF!=1),AND('VALORACIÓN CON CONTROLES'!F6=1,#REF!=2),AND('VALORACIÓN CON CONTROLES'!F6=2,#REF!=2)),"ZONA RIESGO BAJA",IF(OR(AND('VALORACIÓN CON CONTROLES'!F6=4,#REF!=1),AND('VALORACIÓN CON CONTROLES'!F6=3,#REF!=2),AND('VALORACIÓN CON CONTROLES'!F6=2,#REF!=3),AND('VALORACIÓN CON CONTROLES'!F6=1,#REF!=3)),"ZONA RIESGO MODERADO",IF(OR(AND('VALORACIÓN CON CONTROLES'!F6=5,#REF!=1),AND('VALORACIÓN CON CONTROLES'!F6=5,#REF!=2),AND('VALORACIÓN CON CONTROLES'!F6=4,#REF!=2),AND('VALORACIÓN CON CONTROLES'!F6=4,#REF!=3),AND('VALORACIÓN CON CONTROLES'!F6=3,#REF!=3),AND('VALORACIÓN CON CONTROLES'!F6=2,#REF!=4),AND('VALORACIÓN CON CONTROLES'!F6=1,#REF!=4),AND('VALORACIÓN CON CONTROLES'!F6=1,#REF!=5)),"ZONA RIESGO ALTO",IF(OR(AND('VALORACIÓN CON CONTROLES'!F6=5,#REF!=3),AND('VALORACIÓN CON CONTROLES'!F6=5,#REF!=4),AND('VALORACIÓN CON CONTROLES'!F6=5,#REF!=5),AND('VALORACIÓN CON CONTROLES'!F6=4,#REF!=4),AND('VALORACIÓN CON CONTROLES'!F6=4,#REF!=5),AND('VALORACIÓN CON CONTROLES'!F6=3,#REF!=4),AND('VALORACIÓN CON CONTROLES'!F6=3,#REF!=5),AND('VALORACIÓN CON CONTROLES'!F6=2,#REF!=5)),"ZONA RIESGO EXTREMO")))),0)</f>
        <v>0</v>
      </c>
      <c r="Q15" s="57" t="b">
        <f>IF(AND('VALORACIÓN CON CONTROLES'!F6&gt;0,'VALORACIÓN CON CONTROLES'!G6&gt;0),IF(OR(AND('VALORACIÓN CON CONTROLES'!F6=1,'VALORACIÓN CON CONTROLES'!G6=1),AND('VALORACIÓN CON CONTROLES'!F6=2,'VALORACIÓN CON CONTROLES'!G6=1),AND('VALORACIÓN CON CONTROLES'!F6=3,'VALORACIÓN CON CONTROLES'!G6=1),AND('VALORACIÓN CON CONTROLES'!F6=1,'VALORACIÓN CON CONTROLES'!G6=2),AND('VALORACIÓN CON CONTROLES'!F6=2,'VALORACIÓN CON CONTROLES'!G6=2)),"ZONA RIESGO BAJA",IF(OR(AND('VALORACIÓN CON CONTROLES'!F6=4,'VALORACIÓN CON CONTROLES'!G6=1),AND('VALORACIÓN CON CONTROLES'!F6=3,'VALORACIÓN CON CONTROLES'!G6=2),AND('VALORACIÓN CON CONTROLES'!F6=2,'VALORACIÓN CON CONTROLES'!G6=3),AND('VALORACIÓN CON CONTROLES'!F6=1,'VALORACIÓN CON CONTROLES'!G6=3)),"ZONA RIESGO MODERADO",IF(OR(AND('VALORACIÓN CON CONTROLES'!F6=5,'VALORACIÓN CON CONTROLES'!G6=1),AND('VALORACIÓN CON CONTROLES'!F6=5,'VALORACIÓN CON CONTROLES'!G6=2),AND('VALORACIÓN CON CONTROLES'!F6=4,'VALORACIÓN CON CONTROLES'!G6=2),AND('VALORACIÓN CON CONTROLES'!F6=4,'VALORACIÓN CON CONTROLES'!G6=3),AND('VALORACIÓN CON CONTROLES'!F6=3,'VALORACIÓN CON CONTROLES'!G6=3),AND('VALORACIÓN CON CONTROLES'!F6=2,'VALORACIÓN CON CONTROLES'!G6=4),AND('VALORACIÓN CON CONTROLES'!F6=1,'VALORACIÓN CON CONTROLES'!G6=4),AND('VALORACIÓN CON CONTROLES'!F6=1,'VALORACIÓN CON CONTROLES'!G6=5)),"ZONA RIESGO ALTO",IF(OR(AND('VALORACIÓN CON CONTROLES'!F6=5,'VALORACIÓN CON CONTROLES'!G6=3),AND('VALORACIÓN CON CONTROLES'!F6=5,'VALORACIÓN CON CONTROLES'!G6=4),AND('VALORACIÓN CON CONTROLES'!F6=5,'VALORACIÓN CON CONTROLES'!G6=5),AND('VALORACIÓN CON CONTROLES'!F6=4,'VALORACIÓN CON CONTROLES'!G6=4),AND('VALORACIÓN CON CONTROLES'!F6=4,'VALORACIÓN CON CONTROLES'!G6=5),AND('VALORACIÓN CON CONTROLES'!F6=3,'VALORACIÓN CON CONTROLES'!G6=4),AND('VALORACIÓN CON CONTROLES'!F6=3,'VALORACIÓN CON CONTROLES'!G6=5),AND('VALORACIÓN CON CONTROLES'!F6=2,'VALORACIÓN CON CONTROLES'!G6=5)),"ZONA RIESGO EXTREMO")))),0)</f>
        <v>0</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45.75" thickBot="1" x14ac:dyDescent="0.3">
      <c r="A16" s="1"/>
      <c r="B16" s="1"/>
      <c r="C16" s="1"/>
      <c r="D16" s="1"/>
      <c r="E16" s="65" t="s">
        <v>2004</v>
      </c>
      <c r="F16" s="63" t="s">
        <v>2005</v>
      </c>
      <c r="G16" s="1"/>
      <c r="H16" s="52" t="s">
        <v>610</v>
      </c>
      <c r="I16" s="58" t="s">
        <v>616</v>
      </c>
      <c r="J16" s="1"/>
      <c r="K16" s="16">
        <v>6</v>
      </c>
      <c r="L16" s="1"/>
      <c r="M16" s="59">
        <v>2</v>
      </c>
      <c r="N16" s="59">
        <f>IF(AND('VALORACIÓN CON CONTROLES'!F7=0,'VALORACIÓN CON CONTROLES'!G7=0),#REF!,0)</f>
        <v>0</v>
      </c>
      <c r="O16" s="1">
        <f>IF(AND('VALORACIÓN CON CONTROLES'!F7=0,'VALORACIÓN CON CONTROLES'!G7&gt;0),IF(OR(AND(#REF!=1,'VALORACIÓN CON CONTROLES'!G7=1),AND(#REF!=2,'VALORACIÓN CON CONTROLES'!G7=1),AND(#REF!=3,'VALORACIÓN CON CONTROLES'!G7=1),AND(#REF!=1,'VALORACIÓN CON CONTROLES'!G7=2),AND(#REF!=2,'VALORACIÓN CON CONTROLES'!G7=2)),"ZONA RIESGO BAJA",IF(OR(AND(#REF!=4,'VALORACIÓN CON CONTROLES'!G7=1),AND(#REF!=3,'VALORACIÓN CON CONTROLES'!G7=2),AND(#REF!=2,'VALORACIÓN CON CONTROLES'!G7=3),AND(#REF!=1,'VALORACIÓN CON CONTROLES'!G7=3)),"ZONA RIESGO MODERADO",IF(OR(AND(#REF!=5,'VALORACIÓN CON CONTROLES'!G7=1),AND(#REF!=5,'VALORACIÓN CON CONTROLES'!G7=2),AND(#REF!=4,'VALORACIÓN CON CONTROLES'!G7=2),AND(#REF!=4,'VALORACIÓN CON CONTROLES'!G7=3),AND(#REF!=3,'VALORACIÓN CON CONTROLES'!G7=3),AND(#REF!=2,'VALORACIÓN CON CONTROLES'!G7=4),AND(#REF!=1,'VALORACIÓN CON CONTROLES'!G7=4),AND(#REF!=1,'VALORACIÓN CON CONTROLES'!G7=5)),"ZONA RIESGO ALTO",IF(OR(AND(#REF!=5,'VALORACIÓN CON CONTROLES'!G7=3),AND(#REF!=5,'VALORACIÓN CON CONTROLES'!G7=4),AND(#REF!=5,'VALORACIÓN CON CONTROLES'!G7=5),AND(#REF!=4,'VALORACIÓN CON CONTROLES'!G7=4),AND(#REF!=4,'VALORACIÓN CON CONTROLES'!G7=5),AND(#REF!=3,'VALORACIÓN CON CONTROLES'!G7=4),AND(#REF!=3,'VALORACIÓN CON CONTROLES'!G7=5),AND(#REF!=2,'VALORACIÓN CON CONTROLES'!G7=5)),"ZONA RIESGO EXTREMO")))),0)</f>
        <v>0</v>
      </c>
      <c r="P16" s="1">
        <f>IF(AND('VALORACIÓN CON CONTROLES'!F7&gt;0,'VALORACIÓN CON CONTROLES'!G7=0),IF(OR(AND('VALORACIÓN CON CONTROLES'!F7=1,#REF!=1),AND('VALORACIÓN CON CONTROLES'!F7=2,#REF!=1),AND('VALORACIÓN CON CONTROLES'!F7=3,#REF!=1),AND('VALORACIÓN CON CONTROLES'!F7=1,#REF!=2),AND('VALORACIÓN CON CONTROLES'!F7=2,#REF!=2)),"ZONA RIESGO BAJA",IF(OR(AND('VALORACIÓN CON CONTROLES'!F7=4,#REF!=1),AND('VALORACIÓN CON CONTROLES'!F7=3,#REF!=2),AND('VALORACIÓN CON CONTROLES'!F7=2,#REF!=3),AND('VALORACIÓN CON CONTROLES'!F7=1,#REF!=3)),"ZONA RIESGO MODERADO",IF(OR(AND('VALORACIÓN CON CONTROLES'!F7=5,#REF!=1),AND('VALORACIÓN CON CONTROLES'!F7=5,#REF!=2),AND('VALORACIÓN CON CONTROLES'!F7=4,#REF!=2),AND('VALORACIÓN CON CONTROLES'!F7=4,#REF!=3),AND('VALORACIÓN CON CONTROLES'!F7=3,#REF!=3),AND('VALORACIÓN CON CONTROLES'!F7=2,#REF!=4),AND('VALORACIÓN CON CONTROLES'!F7=1,#REF!=4),AND('VALORACIÓN CON CONTROLES'!F7=1,#REF!=5)),"ZONA RIESGO ALTO",IF(OR(AND('VALORACIÓN CON CONTROLES'!F7=5,#REF!=3),AND('VALORACIÓN CON CONTROLES'!F7=5,#REF!=4),AND('VALORACIÓN CON CONTROLES'!F7=5,#REF!=5),AND('VALORACIÓN CON CONTROLES'!F7=4,#REF!=4),AND('VALORACIÓN CON CONTROLES'!F7=4,#REF!=5),AND('VALORACIÓN CON CONTROLES'!F7=3,#REF!=4),AND('VALORACIÓN CON CONTROLES'!F7=3,#REF!=5),AND('VALORACIÓN CON CONTROLES'!F7=2,#REF!=5)),"ZONA RIESGO EXTREMO")))),0)</f>
        <v>0</v>
      </c>
      <c r="Q16" s="57" t="b">
        <f>IF(AND('VALORACIÓN CON CONTROLES'!F7&gt;0,'VALORACIÓN CON CONTROLES'!G7&gt;0),IF(OR(AND('VALORACIÓN CON CONTROLES'!F7=1,'VALORACIÓN CON CONTROLES'!G7=1),AND('VALORACIÓN CON CONTROLES'!F7=2,'VALORACIÓN CON CONTROLES'!G7=1),AND('VALORACIÓN CON CONTROLES'!F7=3,'VALORACIÓN CON CONTROLES'!G7=1),AND('VALORACIÓN CON CONTROLES'!F7=1,'VALORACIÓN CON CONTROLES'!G7=2),AND('VALORACIÓN CON CONTROLES'!F7=2,'VALORACIÓN CON CONTROLES'!G7=2)),"ZONA RIESGO BAJA",IF(OR(AND('VALORACIÓN CON CONTROLES'!F7=4,'VALORACIÓN CON CONTROLES'!G7=1),AND('VALORACIÓN CON CONTROLES'!F7=3,'VALORACIÓN CON CONTROLES'!G7=2),AND('VALORACIÓN CON CONTROLES'!F7=2,'VALORACIÓN CON CONTROLES'!G7=3),AND('VALORACIÓN CON CONTROLES'!F7=1,'VALORACIÓN CON CONTROLES'!G7=3)),"ZONA RIESGO MODERADO",IF(OR(AND('VALORACIÓN CON CONTROLES'!F7=5,'VALORACIÓN CON CONTROLES'!G7=1),AND('VALORACIÓN CON CONTROLES'!F7=5,'VALORACIÓN CON CONTROLES'!G7=2),AND('VALORACIÓN CON CONTROLES'!F7=4,'VALORACIÓN CON CONTROLES'!G7=2),AND('VALORACIÓN CON CONTROLES'!F7=4,'VALORACIÓN CON CONTROLES'!G7=3),AND('VALORACIÓN CON CONTROLES'!F7=3,'VALORACIÓN CON CONTROLES'!G7=3),AND('VALORACIÓN CON CONTROLES'!F7=2,'VALORACIÓN CON CONTROLES'!G7=4),AND('VALORACIÓN CON CONTROLES'!F7=1,'VALORACIÓN CON CONTROLES'!G7=4),AND('VALORACIÓN CON CONTROLES'!F7=1,'VALORACIÓN CON CONTROLES'!G7=5)),"ZONA RIESGO ALTO",IF(OR(AND('VALORACIÓN CON CONTROLES'!F7=5,'VALORACIÓN CON CONTROLES'!G7=3),AND('VALORACIÓN CON CONTROLES'!F7=5,'VALORACIÓN CON CONTROLES'!G7=4),AND('VALORACIÓN CON CONTROLES'!F7=5,'VALORACIÓN CON CONTROLES'!G7=5),AND('VALORACIÓN CON CONTROLES'!F7=4,'VALORACIÓN CON CONTROLES'!G7=4),AND('VALORACIÓN CON CONTROLES'!F7=4,'VALORACIÓN CON CONTROLES'!G7=5),AND('VALORACIÓN CON CONTROLES'!F7=3,'VALORACIÓN CON CONTROLES'!G7=4),AND('VALORACIÓN CON CONTROLES'!F7=3,'VALORACIÓN CON CONTROLES'!G7=5),AND('VALORACIÓN CON CONTROLES'!F7=2,'VALORACIÓN CON CONTROLES'!G7=5)),"ZONA RIESGO EXTREMO")))),0)</f>
        <v>0</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2006</v>
      </c>
      <c r="I17" s="69" t="s">
        <v>2007</v>
      </c>
      <c r="J17" s="1"/>
      <c r="K17" s="16">
        <v>7</v>
      </c>
      <c r="L17" s="1"/>
      <c r="M17" s="59">
        <v>3</v>
      </c>
      <c r="N17" s="59">
        <f>IF(AND('VALORACIÓN CON CONTROLES'!F21=0,'VALORACIÓN CON CONTROLES'!G21=0),#REF!,0)</f>
        <v>0</v>
      </c>
      <c r="O17" s="1">
        <f>IF(AND('VALORACIÓN CON CONTROLES'!F21=0,'VALORACIÓN CON CONTROLES'!G21&gt;0),IF(OR(AND(#REF!=1,'VALORACIÓN CON CONTROLES'!G21=1),AND(#REF!=2,'VALORACIÓN CON CONTROLES'!G21=1),AND(#REF!=3,'VALORACIÓN CON CONTROLES'!G21=1),AND(#REF!=1,'VALORACIÓN CON CONTROLES'!G21=2),AND(#REF!=2,'VALORACIÓN CON CONTROLES'!G21=2)),"ZONA RIESGO BAJA",IF(OR(AND(#REF!=4,'VALORACIÓN CON CONTROLES'!G21=1),AND(#REF!=3,'VALORACIÓN CON CONTROLES'!G21=2),AND(#REF!=2,'VALORACIÓN CON CONTROLES'!G21=3),AND(#REF!=1,'VALORACIÓN CON CONTROLES'!G21=3)),"ZONA RIESGO MODERADO",IF(OR(AND(#REF!=5,'VALORACIÓN CON CONTROLES'!G21=1),AND(#REF!=5,'VALORACIÓN CON CONTROLES'!G21=2),AND(#REF!=4,'VALORACIÓN CON CONTROLES'!G21=2),AND(#REF!=4,'VALORACIÓN CON CONTROLES'!G21=3),AND(#REF!=3,'VALORACIÓN CON CONTROLES'!G21=3),AND(#REF!=2,'VALORACIÓN CON CONTROLES'!G21=4),AND(#REF!=1,'VALORACIÓN CON CONTROLES'!G21=4),AND(#REF!=1,'VALORACIÓN CON CONTROLES'!G21=5)),"ZONA RIESGO ALTO",IF(OR(AND(#REF!=5,'VALORACIÓN CON CONTROLES'!G21=3),AND(#REF!=5,'VALORACIÓN CON CONTROLES'!G21=4),AND(#REF!=5,'VALORACIÓN CON CONTROLES'!G21=5),AND(#REF!=4,'VALORACIÓN CON CONTROLES'!G21=4),AND(#REF!=4,'VALORACIÓN CON CONTROLES'!G21=5),AND(#REF!=3,'VALORACIÓN CON CONTROLES'!G21=4),AND(#REF!=3,'VALORACIÓN CON CONTROLES'!G21=5),AND(#REF!=2,'VALORACIÓN CON CONTROLES'!G21=5)),"ZONA RIESGO EXTREMO")))),0)</f>
        <v>0</v>
      </c>
      <c r="P17" s="1">
        <f>IF(AND('VALORACIÓN CON CONTROLES'!F21&gt;0,'VALORACIÓN CON CONTROLES'!G21=0),IF(OR(AND('VALORACIÓN CON CONTROLES'!F21=1,#REF!=1),AND('VALORACIÓN CON CONTROLES'!F21=2,#REF!=1),AND('VALORACIÓN CON CONTROLES'!F21=3,#REF!=1),AND('VALORACIÓN CON CONTROLES'!F21=1,#REF!=2),AND('VALORACIÓN CON CONTROLES'!F21=2,#REF!=2)),"ZONA RIESGO BAJA",IF(OR(AND('VALORACIÓN CON CONTROLES'!F21=4,#REF!=1),AND('VALORACIÓN CON CONTROLES'!F21=3,#REF!=2),AND('VALORACIÓN CON CONTROLES'!F21=2,#REF!=3),AND('VALORACIÓN CON CONTROLES'!F21=1,#REF!=3)),"ZONA RIESGO MODERADO",IF(OR(AND('VALORACIÓN CON CONTROLES'!F21=5,#REF!=1),AND('VALORACIÓN CON CONTROLES'!F21=5,#REF!=2),AND('VALORACIÓN CON CONTROLES'!F21=4,#REF!=2),AND('VALORACIÓN CON CONTROLES'!F21=4,#REF!=3),AND('VALORACIÓN CON CONTROLES'!F21=3,#REF!=3),AND('VALORACIÓN CON CONTROLES'!F21=2,#REF!=4),AND('VALORACIÓN CON CONTROLES'!F21=1,#REF!=4),AND('VALORACIÓN CON CONTROLES'!F21=1,#REF!=5)),"ZONA RIESGO ALTO",IF(OR(AND('VALORACIÓN CON CONTROLES'!F21=5,#REF!=3),AND('VALORACIÓN CON CONTROLES'!F21=5,#REF!=4),AND('VALORACIÓN CON CONTROLES'!F21=5,#REF!=5),AND('VALORACIÓN CON CONTROLES'!F21=4,#REF!=4),AND('VALORACIÓN CON CONTROLES'!F21=4,#REF!=5),AND('VALORACIÓN CON CONTROLES'!F21=3,#REF!=4),AND('VALORACIÓN CON CONTROLES'!F21=3,#REF!=5),AND('VALORACIÓN CON CONTROLES'!F21=2,#REF!=5)),"ZONA RIESGO EXTREMO")))),0)</f>
        <v>0</v>
      </c>
      <c r="Q17" s="57" t="b">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0</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964</v>
      </c>
      <c r="I18" s="58" t="s">
        <v>2008</v>
      </c>
      <c r="J18" s="1"/>
      <c r="K18" s="16">
        <v>8</v>
      </c>
      <c r="L18" s="1"/>
      <c r="M18" s="59">
        <v>4</v>
      </c>
      <c r="N18" s="59">
        <f>IF(AND('VALORACIÓN CON CONTROLES'!F22=0,'VALORACIÓN CON CONTROLES'!G22=0),#REF!,0)</f>
        <v>0</v>
      </c>
      <c r="O18" s="1">
        <f>IF(AND('VALORACIÓN CON CONTROLES'!F22=0,'VALORACIÓN CON CONTROLES'!G22&gt;0),IF(OR(AND(#REF!=1,'VALORACIÓN CON CONTROLES'!G22=1),AND(#REF!=2,'VALORACIÓN CON CONTROLES'!G22=1),AND(#REF!=3,'VALORACIÓN CON CONTROLES'!G22=1),AND(#REF!=1,'VALORACIÓN CON CONTROLES'!G22=2),AND(#REF!=2,'VALORACIÓN CON CONTROLES'!G22=2)),"ZONA RIESGO BAJA",IF(OR(AND(#REF!=4,'VALORACIÓN CON CONTROLES'!G22=1),AND(#REF!=3,'VALORACIÓN CON CONTROLES'!G22=2),AND(#REF!=2,'VALORACIÓN CON CONTROLES'!G22=3),AND(#REF!=1,'VALORACIÓN CON CONTROLES'!G22=3)),"ZONA RIESGO MODERADO",IF(OR(AND(#REF!=5,'VALORACIÓN CON CONTROLES'!G22=1),AND(#REF!=5,'VALORACIÓN CON CONTROLES'!G22=2),AND(#REF!=4,'VALORACIÓN CON CONTROLES'!G22=2),AND(#REF!=4,'VALORACIÓN CON CONTROLES'!G22=3),AND(#REF!=3,'VALORACIÓN CON CONTROLES'!G22=3),AND(#REF!=2,'VALORACIÓN CON CONTROLES'!G22=4),AND(#REF!=1,'VALORACIÓN CON CONTROLES'!G22=4),AND(#REF!=1,'VALORACIÓN CON CONTROLES'!G22=5)),"ZONA RIESGO ALTO",IF(OR(AND(#REF!=5,'VALORACIÓN CON CONTROLES'!G22=3),AND(#REF!=5,'VALORACIÓN CON CONTROLES'!G22=4),AND(#REF!=5,'VALORACIÓN CON CONTROLES'!G22=5),AND(#REF!=4,'VALORACIÓN CON CONTROLES'!G22=4),AND(#REF!=4,'VALORACIÓN CON CONTROLES'!G22=5),AND(#REF!=3,'VALORACIÓN CON CONTROLES'!G22=4),AND(#REF!=3,'VALORACIÓN CON CONTROLES'!G22=5),AND(#REF!=2,'VALORACIÓN CON CONTROLES'!G22=5)),"ZONA RIESGO EXTREMO")))),0)</f>
        <v>0</v>
      </c>
      <c r="P18" s="1">
        <f>IF(AND('VALORACIÓN CON CONTROLES'!F22&gt;0,'VALORACIÓN CON CONTROLES'!G22=0),IF(OR(AND('VALORACIÓN CON CONTROLES'!F22=1,#REF!=1),AND('VALORACIÓN CON CONTROLES'!F22=2,#REF!=1),AND('VALORACIÓN CON CONTROLES'!F22=3,#REF!=1),AND('VALORACIÓN CON CONTROLES'!F22=1,#REF!=2),AND('VALORACIÓN CON CONTROLES'!F22=2,#REF!=2)),"ZONA RIESGO BAJA",IF(OR(AND('VALORACIÓN CON CONTROLES'!F22=4,#REF!=1),AND('VALORACIÓN CON CONTROLES'!F22=3,#REF!=2),AND('VALORACIÓN CON CONTROLES'!F22=2,#REF!=3),AND('VALORACIÓN CON CONTROLES'!F22=1,#REF!=3)),"ZONA RIESGO MODERADO",IF(OR(AND('VALORACIÓN CON CONTROLES'!F22=5,#REF!=1),AND('VALORACIÓN CON CONTROLES'!F22=5,#REF!=2),AND('VALORACIÓN CON CONTROLES'!F22=4,#REF!=2),AND('VALORACIÓN CON CONTROLES'!F22=4,#REF!=3),AND('VALORACIÓN CON CONTROLES'!F22=3,#REF!=3),AND('VALORACIÓN CON CONTROLES'!F22=2,#REF!=4),AND('VALORACIÓN CON CONTROLES'!F22=1,#REF!=4),AND('VALORACIÓN CON CONTROLES'!F22=1,#REF!=5)),"ZONA RIESGO ALTO",IF(OR(AND('VALORACIÓN CON CONTROLES'!F22=5,#REF!=3),AND('VALORACIÓN CON CONTROLES'!F22=5,#REF!=4),AND('VALORACIÓN CON CONTROLES'!F22=5,#REF!=5),AND('VALORACIÓN CON CONTROLES'!F22=4,#REF!=4),AND('VALORACIÓN CON CONTROLES'!F22=4,#REF!=5),AND('VALORACIÓN CON CONTROLES'!F22=3,#REF!=4),AND('VALORACIÓN CON CONTROLES'!F22=3,#REF!=5),AND('VALORACIÓN CON CONTROLES'!F22=2,#REF!=5)),"ZONA RIESGO EXTREMO")))),0)</f>
        <v>0</v>
      </c>
      <c r="Q18" s="57" t="b">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0</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1000</v>
      </c>
      <c r="I19" s="69" t="s">
        <v>2009</v>
      </c>
      <c r="J19" s="1"/>
      <c r="K19" s="16">
        <v>9</v>
      </c>
      <c r="L19" s="1"/>
      <c r="M19" s="59">
        <v>5</v>
      </c>
      <c r="N19" s="59">
        <f>IF(AND('VALORACIÓN CON CONTROLES'!F23=0,'VALORACIÓN CON CONTROLES'!G23=0),#REF!,0)</f>
        <v>0</v>
      </c>
      <c r="O19" s="1">
        <f>IF(AND('VALORACIÓN CON CONTROLES'!F23=0,'VALORACIÓN CON CONTROLES'!G23&gt;0),IF(OR(AND(#REF!=1,'VALORACIÓN CON CONTROLES'!G23=1),AND(#REF!=2,'VALORACIÓN CON CONTROLES'!G23=1),AND(#REF!=3,'VALORACIÓN CON CONTROLES'!G23=1),AND(#REF!=1,'VALORACIÓN CON CONTROLES'!G23=2),AND(#REF!=2,'VALORACIÓN CON CONTROLES'!G23=2)),"ZONA RIESGO BAJA",IF(OR(AND(#REF!=4,'VALORACIÓN CON CONTROLES'!G23=1),AND(#REF!=3,'VALORACIÓN CON CONTROLES'!G23=2),AND(#REF!=2,'VALORACIÓN CON CONTROLES'!G23=3),AND(#REF!=1,'VALORACIÓN CON CONTROLES'!G23=3)),"ZONA RIESGO MODERADO",IF(OR(AND(#REF!=5,'VALORACIÓN CON CONTROLES'!G23=1),AND(#REF!=5,'VALORACIÓN CON CONTROLES'!G23=2),AND(#REF!=4,'VALORACIÓN CON CONTROLES'!G23=2),AND(#REF!=4,'VALORACIÓN CON CONTROLES'!G23=3),AND(#REF!=3,'VALORACIÓN CON CONTROLES'!G23=3),AND(#REF!=2,'VALORACIÓN CON CONTROLES'!G23=4),AND(#REF!=1,'VALORACIÓN CON CONTROLES'!G23=4),AND(#REF!=1,'VALORACIÓN CON CONTROLES'!G23=5)),"ZONA RIESGO ALTO",IF(OR(AND(#REF!=5,'VALORACIÓN CON CONTROLES'!G23=3),AND(#REF!=5,'VALORACIÓN CON CONTROLES'!G23=4),AND(#REF!=5,'VALORACIÓN CON CONTROLES'!G23=5),AND(#REF!=4,'VALORACIÓN CON CONTROLES'!G23=4),AND(#REF!=4,'VALORACIÓN CON CONTROLES'!G23=5),AND(#REF!=3,'VALORACIÓN CON CONTROLES'!G23=4),AND(#REF!=3,'VALORACIÓN CON CONTROLES'!G23=5),AND(#REF!=2,'VALORACIÓN CON CONTROLES'!G23=5)),"ZONA RIESGO EXTREMO")))),0)</f>
        <v>0</v>
      </c>
      <c r="P19" s="1">
        <f>IF(AND('VALORACIÓN CON CONTROLES'!F23&gt;0,'VALORACIÓN CON CONTROLES'!G23=0),IF(OR(AND('VALORACIÓN CON CONTROLES'!F23=1,#REF!=1),AND('VALORACIÓN CON CONTROLES'!F23=2,#REF!=1),AND('VALORACIÓN CON CONTROLES'!F23=3,#REF!=1),AND('VALORACIÓN CON CONTROLES'!F23=1,#REF!=2),AND('VALORACIÓN CON CONTROLES'!F23=2,#REF!=2)),"ZONA RIESGO BAJA",IF(OR(AND('VALORACIÓN CON CONTROLES'!F23=4,#REF!=1),AND('VALORACIÓN CON CONTROLES'!F23=3,#REF!=2),AND('VALORACIÓN CON CONTROLES'!F23=2,#REF!=3),AND('VALORACIÓN CON CONTROLES'!F23=1,#REF!=3)),"ZONA RIESGO MODERADO",IF(OR(AND('VALORACIÓN CON CONTROLES'!F23=5,#REF!=1),AND('VALORACIÓN CON CONTROLES'!F23=5,#REF!=2),AND('VALORACIÓN CON CONTROLES'!F23=4,#REF!=2),AND('VALORACIÓN CON CONTROLES'!F23=4,#REF!=3),AND('VALORACIÓN CON CONTROLES'!F23=3,#REF!=3),AND('VALORACIÓN CON CONTROLES'!F23=2,#REF!=4),AND('VALORACIÓN CON CONTROLES'!F23=1,#REF!=4),AND('VALORACIÓN CON CONTROLES'!F23=1,#REF!=5)),"ZONA RIESGO ALTO",IF(OR(AND('VALORACIÓN CON CONTROLES'!F23=5,#REF!=3),AND('VALORACIÓN CON CONTROLES'!F23=5,#REF!=4),AND('VALORACIÓN CON CONTROLES'!F23=5,#REF!=5),AND('VALORACIÓN CON CONTROLES'!F23=4,#REF!=4),AND('VALORACIÓN CON CONTROLES'!F23=4,#REF!=5),AND('VALORACIÓN CON CONTROLES'!F23=3,#REF!=4),AND('VALORACIÓN CON CONTROLES'!F23=3,#REF!=5),AND('VALORACIÓN CON CONTROLES'!F23=2,#REF!=5)),"ZONA RIESGO EXTREMO")))),0)</f>
        <v>0</v>
      </c>
      <c r="Q19" s="57" t="b">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0</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1057</v>
      </c>
      <c r="I20" s="69" t="s">
        <v>2010</v>
      </c>
      <c r="J20" s="1"/>
      <c r="K20" s="16">
        <v>10</v>
      </c>
      <c r="L20" s="1"/>
      <c r="M20" s="59">
        <v>6</v>
      </c>
      <c r="N20" s="59" t="e">
        <f>IF(AND('VALORACIÓN CON CONTROLES'!#REF!=0,'VALORACIÓN CON CONTROLES'!#REF!=0),#REF!,0)</f>
        <v>#REF!</v>
      </c>
      <c r="O2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1178</v>
      </c>
      <c r="I21" s="69" t="s">
        <v>2011</v>
      </c>
      <c r="J21" s="1"/>
      <c r="K21" s="16">
        <v>11</v>
      </c>
      <c r="L21" s="1"/>
      <c r="M21" s="59">
        <v>7</v>
      </c>
      <c r="N21" s="59" t="e">
        <f>IF(AND('VALORACIÓN CON CONTROLES'!#REF!=0,'VALORACIÓN CON CONTROLES'!#REF!=0),#REF!,0)</f>
        <v>#REF!</v>
      </c>
      <c r="O2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1213</v>
      </c>
      <c r="I22" s="69" t="s">
        <v>2012</v>
      </c>
      <c r="J22" s="1"/>
      <c r="K22" s="16">
        <v>12</v>
      </c>
      <c r="L22" s="1"/>
      <c r="M22" s="59">
        <v>8</v>
      </c>
      <c r="N22" s="59" t="e">
        <f>IF(AND('VALORACIÓN CON CONTROLES'!#REF!=0,'VALORACIÓN CON CONTROLES'!#REF!=0),#REF!,0)</f>
        <v>#REF!</v>
      </c>
      <c r="O2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717</v>
      </c>
      <c r="I23" s="69" t="s">
        <v>723</v>
      </c>
      <c r="J23" s="1"/>
      <c r="K23" s="16">
        <v>13</v>
      </c>
      <c r="L23" s="1"/>
      <c r="M23" s="59">
        <v>9</v>
      </c>
      <c r="N23" s="59" t="e">
        <f>IF(AND('VALORACIÓN CON CONTROLES'!#REF!=0,'VALORACIÓN CON CONTROLES'!#REF!=0),#REF!,0)</f>
        <v>#REF!</v>
      </c>
      <c r="O2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675</v>
      </c>
      <c r="I24" s="69" t="s">
        <v>2013</v>
      </c>
      <c r="J24" s="1"/>
      <c r="K24" s="16">
        <v>14</v>
      </c>
      <c r="L24" s="1"/>
      <c r="M24" s="59">
        <v>10</v>
      </c>
      <c r="N24" s="59" t="e">
        <f>IF(AND('VALORACIÓN CON CONTROLES'!#REF!=0,'VALORACIÓN CON CONTROLES'!#REF!=0),#REF!,0)</f>
        <v>#REF!</v>
      </c>
      <c r="O2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910</v>
      </c>
      <c r="I25" s="69" t="s">
        <v>2014</v>
      </c>
      <c r="J25" s="1"/>
      <c r="K25" s="16">
        <v>15</v>
      </c>
      <c r="L25" s="1"/>
      <c r="M25" s="59">
        <v>11</v>
      </c>
      <c r="N25" s="59" t="e">
        <f>IF(AND('VALORACIÓN CON CONTROLES'!#REF!=0,'VALORACIÓN CON CONTROLES'!#REF!=0),#REF!,0)</f>
        <v>#REF!</v>
      </c>
      <c r="O2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1407</v>
      </c>
      <c r="I26" s="69" t="s">
        <v>2015</v>
      </c>
      <c r="J26" s="1"/>
      <c r="K26" s="16">
        <v>16</v>
      </c>
      <c r="L26" s="1"/>
      <c r="M26" s="59">
        <v>12</v>
      </c>
      <c r="N26" s="59" t="e">
        <f>IF(AND('VALORACIÓN CON CONTROLES'!#REF!=0,'VALORACIÓN CON CONTROLES'!#REF!=0),#REF!,0)</f>
        <v>#REF!</v>
      </c>
      <c r="O2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6"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1437</v>
      </c>
      <c r="I27" s="68" t="s">
        <v>2016</v>
      </c>
      <c r="J27" s="1"/>
      <c r="K27" s="16">
        <v>17</v>
      </c>
      <c r="L27" s="1"/>
      <c r="M27" s="59">
        <v>13</v>
      </c>
      <c r="N27" s="59" t="e">
        <f>IF(AND('VALORACIÓN CON CONTROLES'!#REF!=0,'VALORACIÓN CON CONTROLES'!#REF!=0),#REF!,0)</f>
        <v>#REF!</v>
      </c>
      <c r="O2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7"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2017</v>
      </c>
      <c r="I28" s="58" t="s">
        <v>2018</v>
      </c>
      <c r="J28" s="1"/>
      <c r="K28" s="16">
        <v>18</v>
      </c>
      <c r="L28" s="1"/>
      <c r="M28" s="59">
        <v>14</v>
      </c>
      <c r="N28" s="59" t="e">
        <f>IF(AND('VALORACIÓN CON CONTROLES'!#REF!=0,'VALORACIÓN CON CONTROLES'!#REF!=0),#REF!,0)</f>
        <v>#REF!</v>
      </c>
      <c r="O28"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8"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8"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2019</v>
      </c>
      <c r="I29" s="58" t="s">
        <v>2018</v>
      </c>
      <c r="J29" s="1"/>
      <c r="K29" s="16">
        <v>19</v>
      </c>
      <c r="L29" s="1"/>
      <c r="M29" s="59">
        <v>15</v>
      </c>
      <c r="N29" s="59" t="e">
        <f>IF(AND('VALORACIÓN CON CONTROLES'!#REF!=0,'VALORACIÓN CON CONTROLES'!#REF!=0),#REF!,0)</f>
        <v>#REF!</v>
      </c>
      <c r="O2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9"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2020</v>
      </c>
      <c r="I30" s="61" t="s">
        <v>2018</v>
      </c>
      <c r="J30" s="1"/>
      <c r="K30" s="16">
        <v>20</v>
      </c>
      <c r="L30" s="1"/>
      <c r="M30" s="59">
        <v>16</v>
      </c>
      <c r="N30" s="59" t="e">
        <f>IF(AND('VALORACIÓN CON CONTROLES'!#REF!=0,'VALORACIÓN CON CONTROLES'!#REF!=0),#REF!,0)</f>
        <v>#REF!</v>
      </c>
      <c r="O3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t="e">
        <f>IF(AND('VALORACIÓN CON CONTROLES'!#REF!=0,'VALORACIÓN CON CONTROLES'!#REF!=0),#REF!,0)</f>
        <v>#REF!</v>
      </c>
      <c r="O3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t="e">
        <f>IF(AND('VALORACIÓN CON CONTROLES'!#REF!=0,'VALORACIÓN CON CONTROLES'!#REF!=0),#REF!,0)</f>
        <v>#REF!</v>
      </c>
      <c r="O3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t="e">
        <f>IF(AND('VALORACIÓN CON CONTROLES'!#REF!=0,'VALORACIÓN CON CONTROLES'!#REF!=0),#REF!,0)</f>
        <v>#REF!</v>
      </c>
      <c r="O3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t="e">
        <f>IF(AND('VALORACIÓN CON CONTROLES'!#REF!=0,'VALORACIÓN CON CONTROLES'!#REF!=0),#REF!,0)</f>
        <v>#REF!</v>
      </c>
      <c r="O3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t="e">
        <f>IF(AND('VALORACIÓN CON CONTROLES'!#REF!=0,'VALORACIÓN CON CONTROLES'!#REF!=0),#REF!,0)</f>
        <v>#REF!</v>
      </c>
      <c r="O3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f>IF(AND('VALORACIÓN CON CONTROLES'!F24=0,'VALORACIÓN CON CONTROLES'!G24=0),#REF!,0)</f>
        <v>0</v>
      </c>
      <c r="O36" s="1">
        <f>IF(AND('VALORACIÓN CON CONTROLES'!F24=0,'VALORACIÓN CON CONTROLES'!G24&gt;0),IF(OR(AND(#REF!=1,'VALORACIÓN CON CONTROLES'!G24=1),AND(#REF!=2,'VALORACIÓN CON CONTROLES'!G24=1),AND(#REF!=3,'VALORACIÓN CON CONTROLES'!G24=1),AND(#REF!=1,'VALORACIÓN CON CONTROLES'!G24=2),AND(#REF!=2,'VALORACIÓN CON CONTROLES'!G24=2)),"ZONA RIESGO BAJA",IF(OR(AND(#REF!=4,'VALORACIÓN CON CONTROLES'!G24=1),AND(#REF!=3,'VALORACIÓN CON CONTROLES'!G24=2),AND(#REF!=2,'VALORACIÓN CON CONTROLES'!G24=3),AND(#REF!=1,'VALORACIÓN CON CONTROLES'!G24=3)),"ZONA RIESGO MODERADO",IF(OR(AND(#REF!=5,'VALORACIÓN CON CONTROLES'!G24=1),AND(#REF!=5,'VALORACIÓN CON CONTROLES'!G24=2),AND(#REF!=4,'VALORACIÓN CON CONTROLES'!G24=2),AND(#REF!=4,'VALORACIÓN CON CONTROLES'!G24=3),AND(#REF!=3,'VALORACIÓN CON CONTROLES'!G24=3),AND(#REF!=2,'VALORACIÓN CON CONTROLES'!G24=4),AND(#REF!=1,'VALORACIÓN CON CONTROLES'!G24=4),AND(#REF!=1,'VALORACIÓN CON CONTROLES'!G24=5)),"ZONA RIESGO ALTO",IF(OR(AND(#REF!=5,'VALORACIÓN CON CONTROLES'!G24=3),AND(#REF!=5,'VALORACIÓN CON CONTROLES'!G24=4),AND(#REF!=5,'VALORACIÓN CON CONTROLES'!G24=5),AND(#REF!=4,'VALORACIÓN CON CONTROLES'!G24=4),AND(#REF!=4,'VALORACIÓN CON CONTROLES'!G24=5),AND(#REF!=3,'VALORACIÓN CON CONTROLES'!G24=4),AND(#REF!=3,'VALORACIÓN CON CONTROLES'!G24=5),AND(#REF!=2,'VALORACIÓN CON CONTROLES'!G24=5)),"ZONA RIESGO EXTREMO")))),0)</f>
        <v>0</v>
      </c>
      <c r="P36" s="1">
        <f>IF(AND('VALORACIÓN CON CONTROLES'!F24&gt;0,'VALORACIÓN CON CONTROLES'!G24=0),IF(OR(AND('VALORACIÓN CON CONTROLES'!F24=1,#REF!=1),AND('VALORACIÓN CON CONTROLES'!F24=2,#REF!=1),AND('VALORACIÓN CON CONTROLES'!F24=3,#REF!=1),AND('VALORACIÓN CON CONTROLES'!F24=1,#REF!=2),AND('VALORACIÓN CON CONTROLES'!F24=2,#REF!=2)),"ZONA RIESGO BAJA",IF(OR(AND('VALORACIÓN CON CONTROLES'!F24=4,#REF!=1),AND('VALORACIÓN CON CONTROLES'!F24=3,#REF!=2),AND('VALORACIÓN CON CONTROLES'!F24=2,#REF!=3),AND('VALORACIÓN CON CONTROLES'!F24=1,#REF!=3)),"ZONA RIESGO MODERADO",IF(OR(AND('VALORACIÓN CON CONTROLES'!F24=5,#REF!=1),AND('VALORACIÓN CON CONTROLES'!F24=5,#REF!=2),AND('VALORACIÓN CON CONTROLES'!F24=4,#REF!=2),AND('VALORACIÓN CON CONTROLES'!F24=4,#REF!=3),AND('VALORACIÓN CON CONTROLES'!F24=3,#REF!=3),AND('VALORACIÓN CON CONTROLES'!F24=2,#REF!=4),AND('VALORACIÓN CON CONTROLES'!F24=1,#REF!=4),AND('VALORACIÓN CON CONTROLES'!F24=1,#REF!=5)),"ZONA RIESGO ALTO",IF(OR(AND('VALORACIÓN CON CONTROLES'!F24=5,#REF!=3),AND('VALORACIÓN CON CONTROLES'!F24=5,#REF!=4),AND('VALORACIÓN CON CONTROLES'!F24=5,#REF!=5),AND('VALORACIÓN CON CONTROLES'!F24=4,#REF!=4),AND('VALORACIÓN CON CONTROLES'!F24=4,#REF!=5),AND('VALORACIÓN CON CONTROLES'!F24=3,#REF!=4),AND('VALORACIÓN CON CONTROLES'!F24=3,#REF!=5),AND('VALORACIÓN CON CONTROLES'!F24=2,#REF!=5)),"ZONA RIESGO EXTREMO")))),0)</f>
        <v>0</v>
      </c>
      <c r="Q36" s="57" t="b">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0</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f>IF(AND('VALORACIÓN CON CONTROLES'!F25=0,'VALORACIÓN CON CONTROLES'!G25=0),#REF!,0)</f>
        <v>0</v>
      </c>
      <c r="O37" s="1">
        <f>IF(AND('VALORACIÓN CON CONTROLES'!F25=0,'VALORACIÓN CON CONTROLES'!G25&gt;0),IF(OR(AND(#REF!=1,'VALORACIÓN CON CONTROLES'!G25=1),AND(#REF!=2,'VALORACIÓN CON CONTROLES'!G25=1),AND(#REF!=3,'VALORACIÓN CON CONTROLES'!G25=1),AND(#REF!=1,'VALORACIÓN CON CONTROLES'!G25=2),AND(#REF!=2,'VALORACIÓN CON CONTROLES'!G25=2)),"ZONA RIESGO BAJA",IF(OR(AND(#REF!=4,'VALORACIÓN CON CONTROLES'!G25=1),AND(#REF!=3,'VALORACIÓN CON CONTROLES'!G25=2),AND(#REF!=2,'VALORACIÓN CON CONTROLES'!G25=3),AND(#REF!=1,'VALORACIÓN CON CONTROLES'!G25=3)),"ZONA RIESGO MODERADO",IF(OR(AND(#REF!=5,'VALORACIÓN CON CONTROLES'!G25=1),AND(#REF!=5,'VALORACIÓN CON CONTROLES'!G25=2),AND(#REF!=4,'VALORACIÓN CON CONTROLES'!G25=2),AND(#REF!=4,'VALORACIÓN CON CONTROLES'!G25=3),AND(#REF!=3,'VALORACIÓN CON CONTROLES'!G25=3),AND(#REF!=2,'VALORACIÓN CON CONTROLES'!G25=4),AND(#REF!=1,'VALORACIÓN CON CONTROLES'!G25=4),AND(#REF!=1,'VALORACIÓN CON CONTROLES'!G25=5)),"ZONA RIESGO ALTO",IF(OR(AND(#REF!=5,'VALORACIÓN CON CONTROLES'!G25=3),AND(#REF!=5,'VALORACIÓN CON CONTROLES'!G25=4),AND(#REF!=5,'VALORACIÓN CON CONTROLES'!G25=5),AND(#REF!=4,'VALORACIÓN CON CONTROLES'!G25=4),AND(#REF!=4,'VALORACIÓN CON CONTROLES'!G25=5),AND(#REF!=3,'VALORACIÓN CON CONTROLES'!G25=4),AND(#REF!=3,'VALORACIÓN CON CONTROLES'!G25=5),AND(#REF!=2,'VALORACIÓN CON CONTROLES'!G25=5)),"ZONA RIESGO EXTREMO")))),0)</f>
        <v>0</v>
      </c>
      <c r="P37" s="1">
        <f>IF(AND('VALORACIÓN CON CONTROLES'!F25&gt;0,'VALORACIÓN CON CONTROLES'!G25=0),IF(OR(AND('VALORACIÓN CON CONTROLES'!F25=1,#REF!=1),AND('VALORACIÓN CON CONTROLES'!F25=2,#REF!=1),AND('VALORACIÓN CON CONTROLES'!F25=3,#REF!=1),AND('VALORACIÓN CON CONTROLES'!F25=1,#REF!=2),AND('VALORACIÓN CON CONTROLES'!F25=2,#REF!=2)),"ZONA RIESGO BAJA",IF(OR(AND('VALORACIÓN CON CONTROLES'!F25=4,#REF!=1),AND('VALORACIÓN CON CONTROLES'!F25=3,#REF!=2),AND('VALORACIÓN CON CONTROLES'!F25=2,#REF!=3),AND('VALORACIÓN CON CONTROLES'!F25=1,#REF!=3)),"ZONA RIESGO MODERADO",IF(OR(AND('VALORACIÓN CON CONTROLES'!F25=5,#REF!=1),AND('VALORACIÓN CON CONTROLES'!F25=5,#REF!=2),AND('VALORACIÓN CON CONTROLES'!F25=4,#REF!=2),AND('VALORACIÓN CON CONTROLES'!F25=4,#REF!=3),AND('VALORACIÓN CON CONTROLES'!F25=3,#REF!=3),AND('VALORACIÓN CON CONTROLES'!F25=2,#REF!=4),AND('VALORACIÓN CON CONTROLES'!F25=1,#REF!=4),AND('VALORACIÓN CON CONTROLES'!F25=1,#REF!=5)),"ZONA RIESGO ALTO",IF(OR(AND('VALORACIÓN CON CONTROLES'!F25=5,#REF!=3),AND('VALORACIÓN CON CONTROLES'!F25=5,#REF!=4),AND('VALORACIÓN CON CONTROLES'!F25=5,#REF!=5),AND('VALORACIÓN CON CONTROLES'!F25=4,#REF!=4),AND('VALORACIÓN CON CONTROLES'!F25=4,#REF!=5),AND('VALORACIÓN CON CONTROLES'!F25=3,#REF!=4),AND('VALORACIÓN CON CONTROLES'!F25=3,#REF!=5),AND('VALORACIÓN CON CONTROLES'!F25=2,#REF!=5)),"ZONA RIESGO EXTREMO")))),0)</f>
        <v>0</v>
      </c>
      <c r="Q37" s="57" t="b">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0</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f>IF(AND('VALORACIÓN CON CONTROLES'!F26=0,'VALORACIÓN CON CONTROLES'!G26=0),#REF!,0)</f>
        <v>0</v>
      </c>
      <c r="O38" s="1">
        <f>IF(AND('VALORACIÓN CON CONTROLES'!F26=0,'VALORACIÓN CON CONTROLES'!G26&gt;0),IF(OR(AND(#REF!=1,'VALORACIÓN CON CONTROLES'!G26=1),AND(#REF!=2,'VALORACIÓN CON CONTROLES'!G26=1),AND(#REF!=3,'VALORACIÓN CON CONTROLES'!G26=1),AND(#REF!=1,'VALORACIÓN CON CONTROLES'!G26=2),AND(#REF!=2,'VALORACIÓN CON CONTROLES'!G26=2)),"ZONA RIESGO BAJA",IF(OR(AND(#REF!=4,'VALORACIÓN CON CONTROLES'!G26=1),AND(#REF!=3,'VALORACIÓN CON CONTROLES'!G26=2),AND(#REF!=2,'VALORACIÓN CON CONTROLES'!G26=3),AND(#REF!=1,'VALORACIÓN CON CONTROLES'!G26=3)),"ZONA RIESGO MODERADO",IF(OR(AND(#REF!=5,'VALORACIÓN CON CONTROLES'!G26=1),AND(#REF!=5,'VALORACIÓN CON CONTROLES'!G26=2),AND(#REF!=4,'VALORACIÓN CON CONTROLES'!G26=2),AND(#REF!=4,'VALORACIÓN CON CONTROLES'!G26=3),AND(#REF!=3,'VALORACIÓN CON CONTROLES'!G26=3),AND(#REF!=2,'VALORACIÓN CON CONTROLES'!G26=4),AND(#REF!=1,'VALORACIÓN CON CONTROLES'!G26=4),AND(#REF!=1,'VALORACIÓN CON CONTROLES'!G26=5)),"ZONA RIESGO ALTO",IF(OR(AND(#REF!=5,'VALORACIÓN CON CONTROLES'!G26=3),AND(#REF!=5,'VALORACIÓN CON CONTROLES'!G26=4),AND(#REF!=5,'VALORACIÓN CON CONTROLES'!G26=5),AND(#REF!=4,'VALORACIÓN CON CONTROLES'!G26=4),AND(#REF!=4,'VALORACIÓN CON CONTROLES'!G26=5),AND(#REF!=3,'VALORACIÓN CON CONTROLES'!G26=4),AND(#REF!=3,'VALORACIÓN CON CONTROLES'!G26=5),AND(#REF!=2,'VALORACIÓN CON CONTROLES'!G26=5)),"ZONA RIESGO EXTREMO")))),0)</f>
        <v>0</v>
      </c>
      <c r="P38" s="1">
        <f>IF(AND('VALORACIÓN CON CONTROLES'!F26&gt;0,'VALORACIÓN CON CONTROLES'!G26=0),IF(OR(AND('VALORACIÓN CON CONTROLES'!F26=1,#REF!=1),AND('VALORACIÓN CON CONTROLES'!F26=2,#REF!=1),AND('VALORACIÓN CON CONTROLES'!F26=3,#REF!=1),AND('VALORACIÓN CON CONTROLES'!F26=1,#REF!=2),AND('VALORACIÓN CON CONTROLES'!F26=2,#REF!=2)),"ZONA RIESGO BAJA",IF(OR(AND('VALORACIÓN CON CONTROLES'!F26=4,#REF!=1),AND('VALORACIÓN CON CONTROLES'!F26=3,#REF!=2),AND('VALORACIÓN CON CONTROLES'!F26=2,#REF!=3),AND('VALORACIÓN CON CONTROLES'!F26=1,#REF!=3)),"ZONA RIESGO MODERADO",IF(OR(AND('VALORACIÓN CON CONTROLES'!F26=5,#REF!=1),AND('VALORACIÓN CON CONTROLES'!F26=5,#REF!=2),AND('VALORACIÓN CON CONTROLES'!F26=4,#REF!=2),AND('VALORACIÓN CON CONTROLES'!F26=4,#REF!=3),AND('VALORACIÓN CON CONTROLES'!F26=3,#REF!=3),AND('VALORACIÓN CON CONTROLES'!F26=2,#REF!=4),AND('VALORACIÓN CON CONTROLES'!F26=1,#REF!=4),AND('VALORACIÓN CON CONTROLES'!F26=1,#REF!=5)),"ZONA RIESGO ALTO",IF(OR(AND('VALORACIÓN CON CONTROLES'!F26=5,#REF!=3),AND('VALORACIÓN CON CONTROLES'!F26=5,#REF!=4),AND('VALORACIÓN CON CONTROLES'!F26=5,#REF!=5),AND('VALORACIÓN CON CONTROLES'!F26=4,#REF!=4),AND('VALORACIÓN CON CONTROLES'!F26=4,#REF!=5),AND('VALORACIÓN CON CONTROLES'!F26=3,#REF!=4),AND('VALORACIÓN CON CONTROLES'!F26=3,#REF!=5),AND('VALORACIÓN CON CONTROLES'!F26=2,#REF!=5)),"ZONA RIESGO EXTREMO")))),0)</f>
        <v>0</v>
      </c>
      <c r="Q38" s="57" t="b">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0</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26.25" thickBot="1" x14ac:dyDescent="0.3">
      <c r="A39" s="1"/>
      <c r="B39" s="86" t="s">
        <v>2021</v>
      </c>
      <c r="C39" s="86" t="s">
        <v>2022</v>
      </c>
      <c r="D39" s="86" t="s">
        <v>2023</v>
      </c>
      <c r="E39" s="1"/>
      <c r="F39" s="1"/>
      <c r="G39" s="1"/>
      <c r="H39" s="86" t="s">
        <v>2024</v>
      </c>
      <c r="I39" s="1"/>
      <c r="J39" s="1"/>
      <c r="K39" s="16">
        <v>29</v>
      </c>
      <c r="L39" s="1"/>
      <c r="M39" s="59">
        <v>25</v>
      </c>
      <c r="N39" s="59">
        <f>IF(AND('VALORACIÓN CON CONTROLES'!F27=0,'VALORACIÓN CON CONTROLES'!G27=0),#REF!,0)</f>
        <v>0</v>
      </c>
      <c r="O39" s="1">
        <f>IF(AND('VALORACIÓN CON CONTROLES'!F27=0,'VALORACIÓN CON CONTROLES'!G27&gt;0),IF(OR(AND(#REF!=1,'VALORACIÓN CON CONTROLES'!G27=1),AND(#REF!=2,'VALORACIÓN CON CONTROLES'!G27=1),AND(#REF!=3,'VALORACIÓN CON CONTROLES'!G27=1),AND(#REF!=1,'VALORACIÓN CON CONTROLES'!G27=2),AND(#REF!=2,'VALORACIÓN CON CONTROLES'!G27=2)),"ZONA RIESGO BAJA",IF(OR(AND(#REF!=4,'VALORACIÓN CON CONTROLES'!G27=1),AND(#REF!=3,'VALORACIÓN CON CONTROLES'!G27=2),AND(#REF!=2,'VALORACIÓN CON CONTROLES'!G27=3),AND(#REF!=1,'VALORACIÓN CON CONTROLES'!G27=3)),"ZONA RIESGO MODERADO",IF(OR(AND(#REF!=5,'VALORACIÓN CON CONTROLES'!G27=1),AND(#REF!=5,'VALORACIÓN CON CONTROLES'!G27=2),AND(#REF!=4,'VALORACIÓN CON CONTROLES'!G27=2),AND(#REF!=4,'VALORACIÓN CON CONTROLES'!G27=3),AND(#REF!=3,'VALORACIÓN CON CONTROLES'!G27=3),AND(#REF!=2,'VALORACIÓN CON CONTROLES'!G27=4),AND(#REF!=1,'VALORACIÓN CON CONTROLES'!G27=4),AND(#REF!=1,'VALORACIÓN CON CONTROLES'!G27=5)),"ZONA RIESGO ALTO",IF(OR(AND(#REF!=5,'VALORACIÓN CON CONTROLES'!G27=3),AND(#REF!=5,'VALORACIÓN CON CONTROLES'!G27=4),AND(#REF!=5,'VALORACIÓN CON CONTROLES'!G27=5),AND(#REF!=4,'VALORACIÓN CON CONTROLES'!G27=4),AND(#REF!=4,'VALORACIÓN CON CONTROLES'!G27=5),AND(#REF!=3,'VALORACIÓN CON CONTROLES'!G27=4),AND(#REF!=3,'VALORACIÓN CON CONTROLES'!G27=5),AND(#REF!=2,'VALORACIÓN CON CONTROLES'!G27=5)),"ZONA RIESGO EXTREMO")))),0)</f>
        <v>0</v>
      </c>
      <c r="P39" s="1">
        <f>IF(AND('VALORACIÓN CON CONTROLES'!F27&gt;0,'VALORACIÓN CON CONTROLES'!G27=0),IF(OR(AND('VALORACIÓN CON CONTROLES'!F27=1,#REF!=1),AND('VALORACIÓN CON CONTROLES'!F27=2,#REF!=1),AND('VALORACIÓN CON CONTROLES'!F27=3,#REF!=1),AND('VALORACIÓN CON CONTROLES'!F27=1,#REF!=2),AND('VALORACIÓN CON CONTROLES'!F27=2,#REF!=2)),"ZONA RIESGO BAJA",IF(OR(AND('VALORACIÓN CON CONTROLES'!F27=4,#REF!=1),AND('VALORACIÓN CON CONTROLES'!F27=3,#REF!=2),AND('VALORACIÓN CON CONTROLES'!F27=2,#REF!=3),AND('VALORACIÓN CON CONTROLES'!F27=1,#REF!=3)),"ZONA RIESGO MODERADO",IF(OR(AND('VALORACIÓN CON CONTROLES'!F27=5,#REF!=1),AND('VALORACIÓN CON CONTROLES'!F27=5,#REF!=2),AND('VALORACIÓN CON CONTROLES'!F27=4,#REF!=2),AND('VALORACIÓN CON CONTROLES'!F27=4,#REF!=3),AND('VALORACIÓN CON CONTROLES'!F27=3,#REF!=3),AND('VALORACIÓN CON CONTROLES'!F27=2,#REF!=4),AND('VALORACIÓN CON CONTROLES'!F27=1,#REF!=4),AND('VALORACIÓN CON CONTROLES'!F27=1,#REF!=5)),"ZONA RIESGO ALTO",IF(OR(AND('VALORACIÓN CON CONTROLES'!F27=5,#REF!=3),AND('VALORACIÓN CON CONTROLES'!F27=5,#REF!=4),AND('VALORACIÓN CON CONTROLES'!F27=5,#REF!=5),AND('VALORACIÓN CON CONTROLES'!F27=4,#REF!=4),AND('VALORACIÓN CON CONTROLES'!F27=4,#REF!=5),AND('VALORACIÓN CON CONTROLES'!F27=3,#REF!=4),AND('VALORACIÓN CON CONTROLES'!F27=3,#REF!=5),AND('VALORACIÓN CON CONTROLES'!F27=2,#REF!=5)),"ZONA RIESGO EXTREMO")))),0)</f>
        <v>0</v>
      </c>
      <c r="Q39" s="57" t="b">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0</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25">
      <c r="A40" s="1"/>
      <c r="B40" s="77" t="s">
        <v>99</v>
      </c>
      <c r="C40" s="77" t="s">
        <v>99</v>
      </c>
      <c r="D40" s="77" t="s">
        <v>99</v>
      </c>
      <c r="E40" s="1"/>
      <c r="F40" s="1"/>
      <c r="G40" s="1"/>
      <c r="H40" s="77" t="s">
        <v>1789</v>
      </c>
      <c r="I40" s="1"/>
      <c r="J40" s="1"/>
      <c r="K40" s="65">
        <v>30</v>
      </c>
      <c r="L40" s="1"/>
      <c r="M40" s="59">
        <v>26</v>
      </c>
      <c r="N40" s="59">
        <f>IF(AND('VALORACIÓN CON CONTROLES'!F28=0,'VALORACIÓN CON CONTROLES'!G28=0),#REF!,0)</f>
        <v>0</v>
      </c>
      <c r="O40" s="1">
        <f>IF(AND('VALORACIÓN CON CONTROLES'!F28=0,'VALORACIÓN CON CONTROLES'!G28&gt;0),IF(OR(AND(#REF!=1,'VALORACIÓN CON CONTROLES'!G28=1),AND(#REF!=2,'VALORACIÓN CON CONTROLES'!G28=1),AND(#REF!=3,'VALORACIÓN CON CONTROLES'!G28=1),AND(#REF!=1,'VALORACIÓN CON CONTROLES'!G28=2),AND(#REF!=2,'VALORACIÓN CON CONTROLES'!G28=2)),"ZONA RIESGO BAJA",IF(OR(AND(#REF!=4,'VALORACIÓN CON CONTROLES'!G28=1),AND(#REF!=3,'VALORACIÓN CON CONTROLES'!G28=2),AND(#REF!=2,'VALORACIÓN CON CONTROLES'!G28=3),AND(#REF!=1,'VALORACIÓN CON CONTROLES'!G28=3)),"ZONA RIESGO MODERADO",IF(OR(AND(#REF!=5,'VALORACIÓN CON CONTROLES'!G28=1),AND(#REF!=5,'VALORACIÓN CON CONTROLES'!G28=2),AND(#REF!=4,'VALORACIÓN CON CONTROLES'!G28=2),AND(#REF!=4,'VALORACIÓN CON CONTROLES'!G28=3),AND(#REF!=3,'VALORACIÓN CON CONTROLES'!G28=3),AND(#REF!=2,'VALORACIÓN CON CONTROLES'!G28=4),AND(#REF!=1,'VALORACIÓN CON CONTROLES'!G28=4),AND(#REF!=1,'VALORACIÓN CON CONTROLES'!G28=5)),"ZONA RIESGO ALTO",IF(OR(AND(#REF!=5,'VALORACIÓN CON CONTROLES'!G28=3),AND(#REF!=5,'VALORACIÓN CON CONTROLES'!G28=4),AND(#REF!=5,'VALORACIÓN CON CONTROLES'!G28=5),AND(#REF!=4,'VALORACIÓN CON CONTROLES'!G28=4),AND(#REF!=4,'VALORACIÓN CON CONTROLES'!G28=5),AND(#REF!=3,'VALORACIÓN CON CONTROLES'!G28=4),AND(#REF!=3,'VALORACIÓN CON CONTROLES'!G28=5),AND(#REF!=2,'VALORACIÓN CON CONTROLES'!G28=5)),"ZONA RIESGO EXTREMO")))),0)</f>
        <v>0</v>
      </c>
      <c r="P40" s="1">
        <f>IF(AND('VALORACIÓN CON CONTROLES'!F28&gt;0,'VALORACIÓN CON CONTROLES'!G28=0),IF(OR(AND('VALORACIÓN CON CONTROLES'!F28=1,#REF!=1),AND('VALORACIÓN CON CONTROLES'!F28=2,#REF!=1),AND('VALORACIÓN CON CONTROLES'!F28=3,#REF!=1),AND('VALORACIÓN CON CONTROLES'!F28=1,#REF!=2),AND('VALORACIÓN CON CONTROLES'!F28=2,#REF!=2)),"ZONA RIESGO BAJA",IF(OR(AND('VALORACIÓN CON CONTROLES'!F28=4,#REF!=1),AND('VALORACIÓN CON CONTROLES'!F28=3,#REF!=2),AND('VALORACIÓN CON CONTROLES'!F28=2,#REF!=3),AND('VALORACIÓN CON CONTROLES'!F28=1,#REF!=3)),"ZONA RIESGO MODERADO",IF(OR(AND('VALORACIÓN CON CONTROLES'!F28=5,#REF!=1),AND('VALORACIÓN CON CONTROLES'!F28=5,#REF!=2),AND('VALORACIÓN CON CONTROLES'!F28=4,#REF!=2),AND('VALORACIÓN CON CONTROLES'!F28=4,#REF!=3),AND('VALORACIÓN CON CONTROLES'!F28=3,#REF!=3),AND('VALORACIÓN CON CONTROLES'!F28=2,#REF!=4),AND('VALORACIÓN CON CONTROLES'!F28=1,#REF!=4),AND('VALORACIÓN CON CONTROLES'!F28=1,#REF!=5)),"ZONA RIESGO ALTO",IF(OR(AND('VALORACIÓN CON CONTROLES'!F28=5,#REF!=3),AND('VALORACIÓN CON CONTROLES'!F28=5,#REF!=4),AND('VALORACIÓN CON CONTROLES'!F28=5,#REF!=5),AND('VALORACIÓN CON CONTROLES'!F28=4,#REF!=4),AND('VALORACIÓN CON CONTROLES'!F28=4,#REF!=5),AND('VALORACIÓN CON CONTROLES'!F28=3,#REF!=4),AND('VALORACIÓN CON CONTROLES'!F28=3,#REF!=5),AND('VALORACIÓN CON CONTROLES'!F28=2,#REF!=5)),"ZONA RIESGO EXTREMO")))),0)</f>
        <v>0</v>
      </c>
      <c r="Q40" s="57" t="b">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0</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25">
      <c r="A41" s="1"/>
      <c r="B41" s="77" t="s">
        <v>77</v>
      </c>
      <c r="C41" s="77" t="s">
        <v>77</v>
      </c>
      <c r="D41" s="77" t="s">
        <v>77</v>
      </c>
      <c r="E41" s="1"/>
      <c r="F41" s="1"/>
      <c r="G41" s="1"/>
      <c r="H41" s="77" t="s">
        <v>66</v>
      </c>
      <c r="I41" s="1"/>
      <c r="J41" s="1"/>
      <c r="K41" s="16">
        <v>31</v>
      </c>
      <c r="L41" s="1"/>
      <c r="M41" s="59">
        <v>27</v>
      </c>
      <c r="N41" s="59">
        <f>IF(AND('VALORACIÓN CON CONTROLES'!F29=0,'VALORACIÓN CON CONTROLES'!G29=0),#REF!,0)</f>
        <v>0</v>
      </c>
      <c r="O41" s="1">
        <f>IF(AND('VALORACIÓN CON CONTROLES'!F29=0,'VALORACIÓN CON CONTROLES'!G29&gt;0),IF(OR(AND(#REF!=1,'VALORACIÓN CON CONTROLES'!G29=1),AND(#REF!=2,'VALORACIÓN CON CONTROLES'!G29=1),AND(#REF!=3,'VALORACIÓN CON CONTROLES'!G29=1),AND(#REF!=1,'VALORACIÓN CON CONTROLES'!G29=2),AND(#REF!=2,'VALORACIÓN CON CONTROLES'!G29=2)),"ZONA RIESGO BAJA",IF(OR(AND(#REF!=4,'VALORACIÓN CON CONTROLES'!G29=1),AND(#REF!=3,'VALORACIÓN CON CONTROLES'!G29=2),AND(#REF!=2,'VALORACIÓN CON CONTROLES'!G29=3),AND(#REF!=1,'VALORACIÓN CON CONTROLES'!G29=3)),"ZONA RIESGO MODERADO",IF(OR(AND(#REF!=5,'VALORACIÓN CON CONTROLES'!G29=1),AND(#REF!=5,'VALORACIÓN CON CONTROLES'!G29=2),AND(#REF!=4,'VALORACIÓN CON CONTROLES'!G29=2),AND(#REF!=4,'VALORACIÓN CON CONTROLES'!G29=3),AND(#REF!=3,'VALORACIÓN CON CONTROLES'!G29=3),AND(#REF!=2,'VALORACIÓN CON CONTROLES'!G29=4),AND(#REF!=1,'VALORACIÓN CON CONTROLES'!G29=4),AND(#REF!=1,'VALORACIÓN CON CONTROLES'!G29=5)),"ZONA RIESGO ALTO",IF(OR(AND(#REF!=5,'VALORACIÓN CON CONTROLES'!G29=3),AND(#REF!=5,'VALORACIÓN CON CONTROLES'!G29=4),AND(#REF!=5,'VALORACIÓN CON CONTROLES'!G29=5),AND(#REF!=4,'VALORACIÓN CON CONTROLES'!G29=4),AND(#REF!=4,'VALORACIÓN CON CONTROLES'!G29=5),AND(#REF!=3,'VALORACIÓN CON CONTROLES'!G29=4),AND(#REF!=3,'VALORACIÓN CON CONTROLES'!G29=5),AND(#REF!=2,'VALORACIÓN CON CONTROLES'!G29=5)),"ZONA RIESGO EXTREMO")))),0)</f>
        <v>0</v>
      </c>
      <c r="P41" s="1">
        <f>IF(AND('VALORACIÓN CON CONTROLES'!F29&gt;0,'VALORACIÓN CON CONTROLES'!G29=0),IF(OR(AND('VALORACIÓN CON CONTROLES'!F29=1,#REF!=1),AND('VALORACIÓN CON CONTROLES'!F29=2,#REF!=1),AND('VALORACIÓN CON CONTROLES'!F29=3,#REF!=1),AND('VALORACIÓN CON CONTROLES'!F29=1,#REF!=2),AND('VALORACIÓN CON CONTROLES'!F29=2,#REF!=2)),"ZONA RIESGO BAJA",IF(OR(AND('VALORACIÓN CON CONTROLES'!F29=4,#REF!=1),AND('VALORACIÓN CON CONTROLES'!F29=3,#REF!=2),AND('VALORACIÓN CON CONTROLES'!F29=2,#REF!=3),AND('VALORACIÓN CON CONTROLES'!F29=1,#REF!=3)),"ZONA RIESGO MODERADO",IF(OR(AND('VALORACIÓN CON CONTROLES'!F29=5,#REF!=1),AND('VALORACIÓN CON CONTROLES'!F29=5,#REF!=2),AND('VALORACIÓN CON CONTROLES'!F29=4,#REF!=2),AND('VALORACIÓN CON CONTROLES'!F29=4,#REF!=3),AND('VALORACIÓN CON CONTROLES'!F29=3,#REF!=3),AND('VALORACIÓN CON CONTROLES'!F29=2,#REF!=4),AND('VALORACIÓN CON CONTROLES'!F29=1,#REF!=4),AND('VALORACIÓN CON CONTROLES'!F29=1,#REF!=5)),"ZONA RIESGO ALTO",IF(OR(AND('VALORACIÓN CON CONTROLES'!F29=5,#REF!=3),AND('VALORACIÓN CON CONTROLES'!F29=5,#REF!=4),AND('VALORACIÓN CON CONTROLES'!F29=5,#REF!=5),AND('VALORACIÓN CON CONTROLES'!F29=4,#REF!=4),AND('VALORACIÓN CON CONTROLES'!F29=4,#REF!=5),AND('VALORACIÓN CON CONTROLES'!F29=3,#REF!=4),AND('VALORACIÓN CON CONTROLES'!F29=3,#REF!=5),AND('VALORACIÓN CON CONTROLES'!F29=2,#REF!=5)),"ZONA RIESGO EXTREMO")))),0)</f>
        <v>0</v>
      </c>
      <c r="Q41" s="57" t="b">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0</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25">
      <c r="A42" s="1"/>
      <c r="B42" s="77" t="s">
        <v>76</v>
      </c>
      <c r="C42" s="77" t="s">
        <v>76</v>
      </c>
      <c r="D42" s="77" t="s">
        <v>76</v>
      </c>
      <c r="E42" s="1"/>
      <c r="F42" s="1"/>
      <c r="G42" s="1"/>
      <c r="H42" s="77" t="s">
        <v>1216</v>
      </c>
      <c r="I42" s="1"/>
      <c r="J42" s="1"/>
      <c r="K42" s="16">
        <v>32</v>
      </c>
      <c r="L42" s="1"/>
      <c r="M42" s="59">
        <v>28</v>
      </c>
      <c r="N42" s="59">
        <f>IF(AND('VALORACIÓN CON CONTROLES'!F30=0,'VALORACIÓN CON CONTROLES'!G30=0),#REF!,0)</f>
        <v>0</v>
      </c>
      <c r="O42" s="1">
        <f>IF(AND('VALORACIÓN CON CONTROLES'!F30=0,'VALORACIÓN CON CONTROLES'!G30&gt;0),IF(OR(AND(#REF!=1,'VALORACIÓN CON CONTROLES'!G30=1),AND(#REF!=2,'VALORACIÓN CON CONTROLES'!G30=1),AND(#REF!=3,'VALORACIÓN CON CONTROLES'!G30=1),AND(#REF!=1,'VALORACIÓN CON CONTROLES'!G30=2),AND(#REF!=2,'VALORACIÓN CON CONTROLES'!G30=2)),"ZONA RIESGO BAJA",IF(OR(AND(#REF!=4,'VALORACIÓN CON CONTROLES'!G30=1),AND(#REF!=3,'VALORACIÓN CON CONTROLES'!G30=2),AND(#REF!=2,'VALORACIÓN CON CONTROLES'!G30=3),AND(#REF!=1,'VALORACIÓN CON CONTROLES'!G30=3)),"ZONA RIESGO MODERADO",IF(OR(AND(#REF!=5,'VALORACIÓN CON CONTROLES'!G30=1),AND(#REF!=5,'VALORACIÓN CON CONTROLES'!G30=2),AND(#REF!=4,'VALORACIÓN CON CONTROLES'!G30=2),AND(#REF!=4,'VALORACIÓN CON CONTROLES'!G30=3),AND(#REF!=3,'VALORACIÓN CON CONTROLES'!G30=3),AND(#REF!=2,'VALORACIÓN CON CONTROLES'!G30=4),AND(#REF!=1,'VALORACIÓN CON CONTROLES'!G30=4),AND(#REF!=1,'VALORACIÓN CON CONTROLES'!G30=5)),"ZONA RIESGO ALTO",IF(OR(AND(#REF!=5,'VALORACIÓN CON CONTROLES'!G30=3),AND(#REF!=5,'VALORACIÓN CON CONTROLES'!G30=4),AND(#REF!=5,'VALORACIÓN CON CONTROLES'!G30=5),AND(#REF!=4,'VALORACIÓN CON CONTROLES'!G30=4),AND(#REF!=4,'VALORACIÓN CON CONTROLES'!G30=5),AND(#REF!=3,'VALORACIÓN CON CONTROLES'!G30=4),AND(#REF!=3,'VALORACIÓN CON CONTROLES'!G30=5),AND(#REF!=2,'VALORACIÓN CON CONTROLES'!G30=5)),"ZONA RIESGO EXTREMO")))),0)</f>
        <v>0</v>
      </c>
      <c r="P42" s="1">
        <f>IF(AND('VALORACIÓN CON CONTROLES'!F30&gt;0,'VALORACIÓN CON CONTROLES'!G30=0),IF(OR(AND('VALORACIÓN CON CONTROLES'!F30=1,#REF!=1),AND('VALORACIÓN CON CONTROLES'!F30=2,#REF!=1),AND('VALORACIÓN CON CONTROLES'!F30=3,#REF!=1),AND('VALORACIÓN CON CONTROLES'!F30=1,#REF!=2),AND('VALORACIÓN CON CONTROLES'!F30=2,#REF!=2)),"ZONA RIESGO BAJA",IF(OR(AND('VALORACIÓN CON CONTROLES'!F30=4,#REF!=1),AND('VALORACIÓN CON CONTROLES'!F30=3,#REF!=2),AND('VALORACIÓN CON CONTROLES'!F30=2,#REF!=3),AND('VALORACIÓN CON CONTROLES'!F30=1,#REF!=3)),"ZONA RIESGO MODERADO",IF(OR(AND('VALORACIÓN CON CONTROLES'!F30=5,#REF!=1),AND('VALORACIÓN CON CONTROLES'!F30=5,#REF!=2),AND('VALORACIÓN CON CONTROLES'!F30=4,#REF!=2),AND('VALORACIÓN CON CONTROLES'!F30=4,#REF!=3),AND('VALORACIÓN CON CONTROLES'!F30=3,#REF!=3),AND('VALORACIÓN CON CONTROLES'!F30=2,#REF!=4),AND('VALORACIÓN CON CONTROLES'!F30=1,#REF!=4),AND('VALORACIÓN CON CONTROLES'!F30=1,#REF!=5)),"ZONA RIESGO ALTO",IF(OR(AND('VALORACIÓN CON CONTROLES'!F30=5,#REF!=3),AND('VALORACIÓN CON CONTROLES'!F30=5,#REF!=4),AND('VALORACIÓN CON CONTROLES'!F30=5,#REF!=5),AND('VALORACIÓN CON CONTROLES'!F30=4,#REF!=4),AND('VALORACIÓN CON CONTROLES'!F30=4,#REF!=5),AND('VALORACIÓN CON CONTROLES'!F30=3,#REF!=4),AND('VALORACIÓN CON CONTROLES'!F30=3,#REF!=5),AND('VALORACIÓN CON CONTROLES'!F30=2,#REF!=5)),"ZONA RIESGO EXTREMO")))),0)</f>
        <v>0</v>
      </c>
      <c r="Q42" s="57" t="b">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25">
      <c r="A43" s="1"/>
      <c r="B43" s="1"/>
      <c r="C43" s="1"/>
      <c r="D43" s="1"/>
      <c r="E43" s="1"/>
      <c r="F43" s="1"/>
      <c r="G43" s="1"/>
      <c r="H43" s="77" t="s">
        <v>372</v>
      </c>
      <c r="I43" s="1"/>
      <c r="J43" s="1"/>
      <c r="K43" s="65">
        <v>33</v>
      </c>
      <c r="L43" s="1"/>
      <c r="M43" s="59">
        <v>29</v>
      </c>
      <c r="N43" s="59">
        <f>IF(AND('VALORACIÓN CON CONTROLES'!F31=0,'VALORACIÓN CON CONTROLES'!G31=0),#REF!,0)</f>
        <v>0</v>
      </c>
      <c r="O43" s="1">
        <f>IF(AND('VALORACIÓN CON CONTROLES'!F31=0,'VALORACIÓN CON CONTROLES'!G31&gt;0),IF(OR(AND(#REF!=1,'VALORACIÓN CON CONTROLES'!G31=1),AND(#REF!=2,'VALORACIÓN CON CONTROLES'!G31=1),AND(#REF!=3,'VALORACIÓN CON CONTROLES'!G31=1),AND(#REF!=1,'VALORACIÓN CON CONTROLES'!G31=2),AND(#REF!=2,'VALORACIÓN CON CONTROLES'!G31=2)),"ZONA RIESGO BAJA",IF(OR(AND(#REF!=4,'VALORACIÓN CON CONTROLES'!G31=1),AND(#REF!=3,'VALORACIÓN CON CONTROLES'!G31=2),AND(#REF!=2,'VALORACIÓN CON CONTROLES'!G31=3),AND(#REF!=1,'VALORACIÓN CON CONTROLES'!G31=3)),"ZONA RIESGO MODERADO",IF(OR(AND(#REF!=5,'VALORACIÓN CON CONTROLES'!G31=1),AND(#REF!=5,'VALORACIÓN CON CONTROLES'!G31=2),AND(#REF!=4,'VALORACIÓN CON CONTROLES'!G31=2),AND(#REF!=4,'VALORACIÓN CON CONTROLES'!G31=3),AND(#REF!=3,'VALORACIÓN CON CONTROLES'!G31=3),AND(#REF!=2,'VALORACIÓN CON CONTROLES'!G31=4),AND(#REF!=1,'VALORACIÓN CON CONTROLES'!G31=4),AND(#REF!=1,'VALORACIÓN CON CONTROLES'!G31=5)),"ZONA RIESGO ALTO",IF(OR(AND(#REF!=5,'VALORACIÓN CON CONTROLES'!G31=3),AND(#REF!=5,'VALORACIÓN CON CONTROLES'!G31=4),AND(#REF!=5,'VALORACIÓN CON CONTROLES'!G31=5),AND(#REF!=4,'VALORACIÓN CON CONTROLES'!G31=4),AND(#REF!=4,'VALORACIÓN CON CONTROLES'!G31=5),AND(#REF!=3,'VALORACIÓN CON CONTROLES'!G31=4),AND(#REF!=3,'VALORACIÓN CON CONTROLES'!G31=5),AND(#REF!=2,'VALORACIÓN CON CONTROLES'!G31=5)),"ZONA RIESGO EXTREMO")))),0)</f>
        <v>0</v>
      </c>
      <c r="P43" s="1">
        <f>IF(AND('VALORACIÓN CON CONTROLES'!F31&gt;0,'VALORACIÓN CON CONTROLES'!G31=0),IF(OR(AND('VALORACIÓN CON CONTROLES'!F31=1,#REF!=1),AND('VALORACIÓN CON CONTROLES'!F31=2,#REF!=1),AND('VALORACIÓN CON CONTROLES'!F31=3,#REF!=1),AND('VALORACIÓN CON CONTROLES'!F31=1,#REF!=2),AND('VALORACIÓN CON CONTROLES'!F31=2,#REF!=2)),"ZONA RIESGO BAJA",IF(OR(AND('VALORACIÓN CON CONTROLES'!F31=4,#REF!=1),AND('VALORACIÓN CON CONTROLES'!F31=3,#REF!=2),AND('VALORACIÓN CON CONTROLES'!F31=2,#REF!=3),AND('VALORACIÓN CON CONTROLES'!F31=1,#REF!=3)),"ZONA RIESGO MODERADO",IF(OR(AND('VALORACIÓN CON CONTROLES'!F31=5,#REF!=1),AND('VALORACIÓN CON CONTROLES'!F31=5,#REF!=2),AND('VALORACIÓN CON CONTROLES'!F31=4,#REF!=2),AND('VALORACIÓN CON CONTROLES'!F31=4,#REF!=3),AND('VALORACIÓN CON CONTROLES'!F31=3,#REF!=3),AND('VALORACIÓN CON CONTROLES'!F31=2,#REF!=4),AND('VALORACIÓN CON CONTROLES'!F31=1,#REF!=4),AND('VALORACIÓN CON CONTROLES'!F31=1,#REF!=5)),"ZONA RIESGO ALTO",IF(OR(AND('VALORACIÓN CON CONTROLES'!F31=5,#REF!=3),AND('VALORACIÓN CON CONTROLES'!F31=5,#REF!=4),AND('VALORACIÓN CON CONTROLES'!F31=5,#REF!=5),AND('VALORACIÓN CON CONTROLES'!F31=4,#REF!=4),AND('VALORACIÓN CON CONTROLES'!F31=4,#REF!=5),AND('VALORACIÓN CON CONTROLES'!F31=3,#REF!=4),AND('VALORACIÓN CON CONTROLES'!F31=3,#REF!=5),AND('VALORACIÓN CON CONTROLES'!F31=2,#REF!=5)),"ZONA RIESGO EXTREMO")))),0)</f>
        <v>0</v>
      </c>
      <c r="Q43" s="57" t="b">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0</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25">
      <c r="A44" s="1"/>
      <c r="B44" s="1"/>
      <c r="C44" s="1"/>
      <c r="D44" s="1"/>
      <c r="E44" s="1"/>
      <c r="F44" s="1"/>
      <c r="G44" s="1"/>
      <c r="H44" s="77" t="s">
        <v>2025</v>
      </c>
      <c r="I44" s="1"/>
      <c r="J44" s="1"/>
      <c r="K44" s="16">
        <v>34</v>
      </c>
      <c r="L44" s="1"/>
      <c r="M44" s="59">
        <v>30</v>
      </c>
      <c r="N44" s="59">
        <f>IF(AND('VALORACIÓN CON CONTROLES'!F32=0,'VALORACIÓN CON CONTROLES'!G32=0),#REF!,0)</f>
        <v>0</v>
      </c>
      <c r="O44" s="1">
        <f>IF(AND('VALORACIÓN CON CONTROLES'!F32=0,'VALORACIÓN CON CONTROLES'!G32&gt;0),IF(OR(AND(#REF!=1,'VALORACIÓN CON CONTROLES'!G32=1),AND(#REF!=2,'VALORACIÓN CON CONTROLES'!G32=1),AND(#REF!=3,'VALORACIÓN CON CONTROLES'!G32=1),AND(#REF!=1,'VALORACIÓN CON CONTROLES'!G32=2),AND(#REF!=2,'VALORACIÓN CON CONTROLES'!G32=2)),"ZONA RIESGO BAJA",IF(OR(AND(#REF!=4,'VALORACIÓN CON CONTROLES'!G32=1),AND(#REF!=3,'VALORACIÓN CON CONTROLES'!G32=2),AND(#REF!=2,'VALORACIÓN CON CONTROLES'!G32=3),AND(#REF!=1,'VALORACIÓN CON CONTROLES'!G32=3)),"ZONA RIESGO MODERADO",IF(OR(AND(#REF!=5,'VALORACIÓN CON CONTROLES'!G32=1),AND(#REF!=5,'VALORACIÓN CON CONTROLES'!G32=2),AND(#REF!=4,'VALORACIÓN CON CONTROLES'!G32=2),AND(#REF!=4,'VALORACIÓN CON CONTROLES'!G32=3),AND(#REF!=3,'VALORACIÓN CON CONTROLES'!G32=3),AND(#REF!=2,'VALORACIÓN CON CONTROLES'!G32=4),AND(#REF!=1,'VALORACIÓN CON CONTROLES'!G32=4),AND(#REF!=1,'VALORACIÓN CON CONTROLES'!G32=5)),"ZONA RIESGO ALTO",IF(OR(AND(#REF!=5,'VALORACIÓN CON CONTROLES'!G32=3),AND(#REF!=5,'VALORACIÓN CON CONTROLES'!G32=4),AND(#REF!=5,'VALORACIÓN CON CONTROLES'!G32=5),AND(#REF!=4,'VALORACIÓN CON CONTROLES'!G32=4),AND(#REF!=4,'VALORACIÓN CON CONTROLES'!G32=5),AND(#REF!=3,'VALORACIÓN CON CONTROLES'!G32=4),AND(#REF!=3,'VALORACIÓN CON CONTROLES'!G32=5),AND(#REF!=2,'VALORACIÓN CON CONTROLES'!G32=5)),"ZONA RIESGO EXTREMO")))),0)</f>
        <v>0</v>
      </c>
      <c r="P44" s="1">
        <f>IF(AND('VALORACIÓN CON CONTROLES'!F32&gt;0,'VALORACIÓN CON CONTROLES'!G32=0),IF(OR(AND('VALORACIÓN CON CONTROLES'!F32=1,#REF!=1),AND('VALORACIÓN CON CONTROLES'!F32=2,#REF!=1),AND('VALORACIÓN CON CONTROLES'!F32=3,#REF!=1),AND('VALORACIÓN CON CONTROLES'!F32=1,#REF!=2),AND('VALORACIÓN CON CONTROLES'!F32=2,#REF!=2)),"ZONA RIESGO BAJA",IF(OR(AND('VALORACIÓN CON CONTROLES'!F32=4,#REF!=1),AND('VALORACIÓN CON CONTROLES'!F32=3,#REF!=2),AND('VALORACIÓN CON CONTROLES'!F32=2,#REF!=3),AND('VALORACIÓN CON CONTROLES'!F32=1,#REF!=3)),"ZONA RIESGO MODERADO",IF(OR(AND('VALORACIÓN CON CONTROLES'!F32=5,#REF!=1),AND('VALORACIÓN CON CONTROLES'!F32=5,#REF!=2),AND('VALORACIÓN CON CONTROLES'!F32=4,#REF!=2),AND('VALORACIÓN CON CONTROLES'!F32=4,#REF!=3),AND('VALORACIÓN CON CONTROLES'!F32=3,#REF!=3),AND('VALORACIÓN CON CONTROLES'!F32=2,#REF!=4),AND('VALORACIÓN CON CONTROLES'!F32=1,#REF!=4),AND('VALORACIÓN CON CONTROLES'!F32=1,#REF!=5)),"ZONA RIESGO ALTO",IF(OR(AND('VALORACIÓN CON CONTROLES'!F32=5,#REF!=3),AND('VALORACIÓN CON CONTROLES'!F32=5,#REF!=4),AND('VALORACIÓN CON CONTROLES'!F32=5,#REF!=5),AND('VALORACIÓN CON CONTROLES'!F32=4,#REF!=4),AND('VALORACIÓN CON CONTROLES'!F32=4,#REF!=5),AND('VALORACIÓN CON CONTROLES'!F32=3,#REF!=4),AND('VALORACIÓN CON CONTROLES'!F32=3,#REF!=5),AND('VALORACIÓN CON CONTROLES'!F32=2,#REF!=5)),"ZONA RIESGO EXTREMO")))),0)</f>
        <v>0</v>
      </c>
      <c r="Q44" s="57" t="b">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25">
      <c r="A45" s="1"/>
      <c r="B45" s="1"/>
      <c r="C45" s="1"/>
      <c r="D45" s="1"/>
      <c r="E45" s="1"/>
      <c r="F45" s="1"/>
      <c r="G45" s="1"/>
      <c r="H45" s="77" t="s">
        <v>2026</v>
      </c>
      <c r="I45" s="1"/>
      <c r="J45" s="1"/>
      <c r="K45" s="16">
        <v>35</v>
      </c>
      <c r="L45" s="1"/>
      <c r="M45" s="59">
        <v>31</v>
      </c>
      <c r="N45" s="59" t="e">
        <f>IF(AND('VALORACIÓN CON CONTROLES'!#REF!=0,'VALORACIÓN CON CONTROLES'!#REF!=0),#REF!,0)</f>
        <v>#REF!</v>
      </c>
      <c r="O4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4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4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25">
      <c r="A46" s="1"/>
      <c r="B46" s="1"/>
      <c r="C46" s="1"/>
      <c r="D46" s="1"/>
      <c r="E46" s="1"/>
      <c r="F46" s="1"/>
      <c r="G46" s="1"/>
      <c r="H46" s="77" t="s">
        <v>2027</v>
      </c>
      <c r="I46" s="1"/>
      <c r="J46" s="1"/>
      <c r="K46" s="65">
        <v>36</v>
      </c>
      <c r="L46" s="1"/>
      <c r="M46" s="59">
        <v>32</v>
      </c>
      <c r="N46" s="59" t="e">
        <f>IF(AND('VALORACIÓN CON CONTROLES'!F33=0,'VALORACIÓN CON CONTROLES'!G33=0),#REF!,0)</f>
        <v>#REF!</v>
      </c>
      <c r="O46" s="1">
        <f>IF(AND('VALORACIÓN CON CONTROLES'!F33=0,'VALORACIÓN CON CONTROLES'!G33&gt;0),IF(OR(AND(#REF!=1,'VALORACIÓN CON CONTROLES'!G33=1),AND(#REF!=2,'VALORACIÓN CON CONTROLES'!G33=1),AND(#REF!=3,'VALORACIÓN CON CONTROLES'!G33=1),AND(#REF!=1,'VALORACIÓN CON CONTROLES'!G33=2),AND(#REF!=2,'VALORACIÓN CON CONTROLES'!G33=2)),"ZONA RIESGO BAJA",IF(OR(AND(#REF!=4,'VALORACIÓN CON CONTROLES'!G33=1),AND(#REF!=3,'VALORACIÓN CON CONTROLES'!G33=2),AND(#REF!=2,'VALORACIÓN CON CONTROLES'!G33=3),AND(#REF!=1,'VALORACIÓN CON CONTROLES'!G33=3)),"ZONA RIESGO MODERADO",IF(OR(AND(#REF!=5,'VALORACIÓN CON CONTROLES'!G33=1),AND(#REF!=5,'VALORACIÓN CON CONTROLES'!G33=2),AND(#REF!=4,'VALORACIÓN CON CONTROLES'!G33=2),AND(#REF!=4,'VALORACIÓN CON CONTROLES'!G33=3),AND(#REF!=3,'VALORACIÓN CON CONTROLES'!G33=3),AND(#REF!=2,'VALORACIÓN CON CONTROLES'!G33=4),AND(#REF!=1,'VALORACIÓN CON CONTROLES'!G33=4),AND(#REF!=1,'VALORACIÓN CON CONTROLES'!G33=5)),"ZONA RIESGO ALTO",IF(OR(AND(#REF!=5,'VALORACIÓN CON CONTROLES'!G33=3),AND(#REF!=5,'VALORACIÓN CON CONTROLES'!G33=4),AND(#REF!=5,'VALORACIÓN CON CONTROLES'!G33=5),AND(#REF!=4,'VALORACIÓN CON CONTROLES'!G33=4),AND(#REF!=4,'VALORACIÓN CON CONTROLES'!G33=5),AND(#REF!=3,'VALORACIÓN CON CONTROLES'!G33=4),AND(#REF!=3,'VALORACIÓN CON CONTROLES'!G33=5),AND(#REF!=2,'VALORACIÓN CON CONTROLES'!G33=5)),"ZONA RIESGO EXTREMO")))),0)</f>
        <v>0</v>
      </c>
      <c r="P46" s="1">
        <f>IF(AND('VALORACIÓN CON CONTROLES'!F33&gt;0,'VALORACIÓN CON CONTROLES'!G33=0),IF(OR(AND('VALORACIÓN CON CONTROLES'!F33=1,#REF!=1),AND('VALORACIÓN CON CONTROLES'!F33=2,#REF!=1),AND('VALORACIÓN CON CONTROLES'!F33=3,#REF!=1),AND('VALORACIÓN CON CONTROLES'!F33=1,#REF!=2),AND('VALORACIÓN CON CONTROLES'!F33=2,#REF!=2)),"ZONA RIESGO BAJA",IF(OR(AND('VALORACIÓN CON CONTROLES'!F33=4,#REF!=1),AND('VALORACIÓN CON CONTROLES'!F33=3,#REF!=2),AND('VALORACIÓN CON CONTROLES'!F33=2,#REF!=3),AND('VALORACIÓN CON CONTROLES'!F33=1,#REF!=3)),"ZONA RIESGO MODERADO",IF(OR(AND('VALORACIÓN CON CONTROLES'!F33=5,#REF!=1),AND('VALORACIÓN CON CONTROLES'!F33=5,#REF!=2),AND('VALORACIÓN CON CONTROLES'!F33=4,#REF!=2),AND('VALORACIÓN CON CONTROLES'!F33=4,#REF!=3),AND('VALORACIÓN CON CONTROLES'!F33=3,#REF!=3),AND('VALORACIÓN CON CONTROLES'!F33=2,#REF!=4),AND('VALORACIÓN CON CONTROLES'!F33=1,#REF!=4),AND('VALORACIÓN CON CONTROLES'!F33=1,#REF!=5)),"ZONA RIESGO ALTO",IF(OR(AND('VALORACIÓN CON CONTROLES'!F33=5,#REF!=3),AND('VALORACIÓN CON CONTROLES'!F33=5,#REF!=4),AND('VALORACIÓN CON CONTROLES'!F33=5,#REF!=5),AND('VALORACIÓN CON CONTROLES'!F33=4,#REF!=4),AND('VALORACIÓN CON CONTROLES'!F33=4,#REF!=5),AND('VALORACIÓN CON CONTROLES'!F33=3,#REF!=4),AND('VALORACIÓN CON CONTROLES'!F33=3,#REF!=5),AND('VALORACIÓN CON CONTROLES'!F33=2,#REF!=5)),"ZONA RIESGO EXTREMO")))),0)</f>
        <v>0</v>
      </c>
      <c r="Q46" s="57">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0</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25">
      <c r="A47" s="1"/>
      <c r="B47" s="1"/>
      <c r="C47" s="1"/>
      <c r="D47" s="1"/>
      <c r="E47" s="1"/>
      <c r="F47" s="1"/>
      <c r="G47" s="1"/>
      <c r="H47" s="77" t="s">
        <v>2028</v>
      </c>
      <c r="I47" s="1"/>
      <c r="J47" s="1"/>
      <c r="K47" s="16">
        <v>37</v>
      </c>
      <c r="L47" s="1"/>
      <c r="M47" s="59">
        <v>33</v>
      </c>
      <c r="N47" s="59" t="e">
        <f>IF(AND('VALORACIÓN CON CONTROLES'!F34=0,'VALORACIÓN CON CONTROLES'!G34=0),#REF!,0)</f>
        <v>#REF!</v>
      </c>
      <c r="O47" s="1">
        <f>IF(AND('VALORACIÓN CON CONTROLES'!F34=0,'VALORACIÓN CON CONTROLES'!G34&gt;0),IF(OR(AND(#REF!=1,'VALORACIÓN CON CONTROLES'!G34=1),AND(#REF!=2,'VALORACIÓN CON CONTROLES'!G34=1),AND(#REF!=3,'VALORACIÓN CON CONTROLES'!G34=1),AND(#REF!=1,'VALORACIÓN CON CONTROLES'!G34=2),AND(#REF!=2,'VALORACIÓN CON CONTROLES'!G34=2)),"ZONA RIESGO BAJA",IF(OR(AND(#REF!=4,'VALORACIÓN CON CONTROLES'!G34=1),AND(#REF!=3,'VALORACIÓN CON CONTROLES'!G34=2),AND(#REF!=2,'VALORACIÓN CON CONTROLES'!G34=3),AND(#REF!=1,'VALORACIÓN CON CONTROLES'!G34=3)),"ZONA RIESGO MODERADO",IF(OR(AND(#REF!=5,'VALORACIÓN CON CONTROLES'!G34=1),AND(#REF!=5,'VALORACIÓN CON CONTROLES'!G34=2),AND(#REF!=4,'VALORACIÓN CON CONTROLES'!G34=2),AND(#REF!=4,'VALORACIÓN CON CONTROLES'!G34=3),AND(#REF!=3,'VALORACIÓN CON CONTROLES'!G34=3),AND(#REF!=2,'VALORACIÓN CON CONTROLES'!G34=4),AND(#REF!=1,'VALORACIÓN CON CONTROLES'!G34=4),AND(#REF!=1,'VALORACIÓN CON CONTROLES'!G34=5)),"ZONA RIESGO ALTO",IF(OR(AND(#REF!=5,'VALORACIÓN CON CONTROLES'!G34=3),AND(#REF!=5,'VALORACIÓN CON CONTROLES'!G34=4),AND(#REF!=5,'VALORACIÓN CON CONTROLES'!G34=5),AND(#REF!=4,'VALORACIÓN CON CONTROLES'!G34=4),AND(#REF!=4,'VALORACIÓN CON CONTROLES'!G34=5),AND(#REF!=3,'VALORACIÓN CON CONTROLES'!G34=4),AND(#REF!=3,'VALORACIÓN CON CONTROLES'!G34=5),AND(#REF!=2,'VALORACIÓN CON CONTROLES'!G34=5)),"ZONA RIESGO EXTREMO")))),0)</f>
        <v>0</v>
      </c>
      <c r="P47" s="1">
        <f>IF(AND('VALORACIÓN CON CONTROLES'!F34&gt;0,'VALORACIÓN CON CONTROLES'!G34=0),IF(OR(AND('VALORACIÓN CON CONTROLES'!F34=1,#REF!=1),AND('VALORACIÓN CON CONTROLES'!F34=2,#REF!=1),AND('VALORACIÓN CON CONTROLES'!F34=3,#REF!=1),AND('VALORACIÓN CON CONTROLES'!F34=1,#REF!=2),AND('VALORACIÓN CON CONTROLES'!F34=2,#REF!=2)),"ZONA RIESGO BAJA",IF(OR(AND('VALORACIÓN CON CONTROLES'!F34=4,#REF!=1),AND('VALORACIÓN CON CONTROLES'!F34=3,#REF!=2),AND('VALORACIÓN CON CONTROLES'!F34=2,#REF!=3),AND('VALORACIÓN CON CONTROLES'!F34=1,#REF!=3)),"ZONA RIESGO MODERADO",IF(OR(AND('VALORACIÓN CON CONTROLES'!F34=5,#REF!=1),AND('VALORACIÓN CON CONTROLES'!F34=5,#REF!=2),AND('VALORACIÓN CON CONTROLES'!F34=4,#REF!=2),AND('VALORACIÓN CON CONTROLES'!F34=4,#REF!=3),AND('VALORACIÓN CON CONTROLES'!F34=3,#REF!=3),AND('VALORACIÓN CON CONTROLES'!F34=2,#REF!=4),AND('VALORACIÓN CON CONTROLES'!F34=1,#REF!=4),AND('VALORACIÓN CON CONTROLES'!F34=1,#REF!=5)),"ZONA RIESGO ALTO",IF(OR(AND('VALORACIÓN CON CONTROLES'!F34=5,#REF!=3),AND('VALORACIÓN CON CONTROLES'!F34=5,#REF!=4),AND('VALORACIÓN CON CONTROLES'!F34=5,#REF!=5),AND('VALORACIÓN CON CONTROLES'!F34=4,#REF!=4),AND('VALORACIÓN CON CONTROLES'!F34=4,#REF!=5),AND('VALORACIÓN CON CONTROLES'!F34=3,#REF!=4),AND('VALORACIÓN CON CONTROLES'!F34=3,#REF!=5),AND('VALORACIÓN CON CONTROLES'!F34=2,#REF!=5)),"ZONA RIESGO EXTREMO")))),0)</f>
        <v>0</v>
      </c>
      <c r="Q47" s="57">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0</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25">
      <c r="A48" s="1"/>
      <c r="B48" s="1"/>
      <c r="C48" s="1"/>
      <c r="D48" s="1"/>
      <c r="E48" s="1"/>
      <c r="F48" s="1"/>
      <c r="G48" s="1"/>
      <c r="H48" s="77" t="s">
        <v>2029</v>
      </c>
      <c r="I48" s="1"/>
      <c r="J48" s="1"/>
      <c r="K48" s="16">
        <v>38</v>
      </c>
      <c r="L48" s="1"/>
      <c r="M48" s="59">
        <v>34</v>
      </c>
      <c r="N48" s="59" t="e">
        <f>IF(AND('VALORACIÓN CON CONTROLES'!F35=0,'VALORACIÓN CON CONTROLES'!G35=0),#REF!,0)</f>
        <v>#REF!</v>
      </c>
      <c r="O48" s="1">
        <f>IF(AND('VALORACIÓN CON CONTROLES'!F35=0,'VALORACIÓN CON CONTROLES'!G35&gt;0),IF(OR(AND(#REF!=1,'VALORACIÓN CON CONTROLES'!G35=1),AND(#REF!=2,'VALORACIÓN CON CONTROLES'!G35=1),AND(#REF!=3,'VALORACIÓN CON CONTROLES'!G35=1),AND(#REF!=1,'VALORACIÓN CON CONTROLES'!G35=2),AND(#REF!=2,'VALORACIÓN CON CONTROLES'!G35=2)),"ZONA RIESGO BAJA",IF(OR(AND(#REF!=4,'VALORACIÓN CON CONTROLES'!G35=1),AND(#REF!=3,'VALORACIÓN CON CONTROLES'!G35=2),AND(#REF!=2,'VALORACIÓN CON CONTROLES'!G35=3),AND(#REF!=1,'VALORACIÓN CON CONTROLES'!G35=3)),"ZONA RIESGO MODERADO",IF(OR(AND(#REF!=5,'VALORACIÓN CON CONTROLES'!G35=1),AND(#REF!=5,'VALORACIÓN CON CONTROLES'!G35=2),AND(#REF!=4,'VALORACIÓN CON CONTROLES'!G35=2),AND(#REF!=4,'VALORACIÓN CON CONTROLES'!G35=3),AND(#REF!=3,'VALORACIÓN CON CONTROLES'!G35=3),AND(#REF!=2,'VALORACIÓN CON CONTROLES'!G35=4),AND(#REF!=1,'VALORACIÓN CON CONTROLES'!G35=4),AND(#REF!=1,'VALORACIÓN CON CONTROLES'!G35=5)),"ZONA RIESGO ALTO",IF(OR(AND(#REF!=5,'VALORACIÓN CON CONTROLES'!G35=3),AND(#REF!=5,'VALORACIÓN CON CONTROLES'!G35=4),AND(#REF!=5,'VALORACIÓN CON CONTROLES'!G35=5),AND(#REF!=4,'VALORACIÓN CON CONTROLES'!G35=4),AND(#REF!=4,'VALORACIÓN CON CONTROLES'!G35=5),AND(#REF!=3,'VALORACIÓN CON CONTROLES'!G35=4),AND(#REF!=3,'VALORACIÓN CON CONTROLES'!G35=5),AND(#REF!=2,'VALORACIÓN CON CONTROLES'!G35=5)),"ZONA RIESGO EXTREMO")))),0)</f>
        <v>0</v>
      </c>
      <c r="P48" s="1">
        <f>IF(AND('VALORACIÓN CON CONTROLES'!F35&gt;0,'VALORACIÓN CON CONTROLES'!G35=0),IF(OR(AND('VALORACIÓN CON CONTROLES'!F35=1,#REF!=1),AND('VALORACIÓN CON CONTROLES'!F35=2,#REF!=1),AND('VALORACIÓN CON CONTROLES'!F35=3,#REF!=1),AND('VALORACIÓN CON CONTROLES'!F35=1,#REF!=2),AND('VALORACIÓN CON CONTROLES'!F35=2,#REF!=2)),"ZONA RIESGO BAJA",IF(OR(AND('VALORACIÓN CON CONTROLES'!F35=4,#REF!=1),AND('VALORACIÓN CON CONTROLES'!F35=3,#REF!=2),AND('VALORACIÓN CON CONTROLES'!F35=2,#REF!=3),AND('VALORACIÓN CON CONTROLES'!F35=1,#REF!=3)),"ZONA RIESGO MODERADO",IF(OR(AND('VALORACIÓN CON CONTROLES'!F35=5,#REF!=1),AND('VALORACIÓN CON CONTROLES'!F35=5,#REF!=2),AND('VALORACIÓN CON CONTROLES'!F35=4,#REF!=2),AND('VALORACIÓN CON CONTROLES'!F35=4,#REF!=3),AND('VALORACIÓN CON CONTROLES'!F35=3,#REF!=3),AND('VALORACIÓN CON CONTROLES'!F35=2,#REF!=4),AND('VALORACIÓN CON CONTROLES'!F35=1,#REF!=4),AND('VALORACIÓN CON CONTROLES'!F35=1,#REF!=5)),"ZONA RIESGO ALTO",IF(OR(AND('VALORACIÓN CON CONTROLES'!F35=5,#REF!=3),AND('VALORACIÓN CON CONTROLES'!F35=5,#REF!=4),AND('VALORACIÓN CON CONTROLES'!F35=5,#REF!=5),AND('VALORACIÓN CON CONTROLES'!F35=4,#REF!=4),AND('VALORACIÓN CON CONTROLES'!F35=4,#REF!=5),AND('VALORACIÓN CON CONTROLES'!F35=3,#REF!=4),AND('VALORACIÓN CON CONTROLES'!F35=3,#REF!=5),AND('VALORACIÓN CON CONTROLES'!F35=2,#REF!=5)),"ZONA RIESGO EXTREMO")))),0)</f>
        <v>0</v>
      </c>
      <c r="Q48" s="57">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0</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25">
      <c r="A49" s="1"/>
      <c r="B49" s="1"/>
      <c r="C49" s="1"/>
      <c r="D49" s="1"/>
      <c r="E49" s="1"/>
      <c r="F49" s="1"/>
      <c r="G49" s="1"/>
      <c r="H49" s="77" t="s">
        <v>86</v>
      </c>
      <c r="I49" s="1"/>
      <c r="J49" s="1"/>
      <c r="K49" s="65">
        <v>39</v>
      </c>
      <c r="L49" s="1"/>
      <c r="M49" s="59">
        <v>35</v>
      </c>
      <c r="N49" s="59" t="e">
        <f>IF(AND('VALORACIÓN CON CONTROLES'!F36=0,'VALORACIÓN CON CONTROLES'!G36=0),#REF!,0)</f>
        <v>#REF!</v>
      </c>
      <c r="O49" s="1">
        <f>IF(AND('VALORACIÓN CON CONTROLES'!F36=0,'VALORACIÓN CON CONTROLES'!G36&gt;0),IF(OR(AND(#REF!=1,'VALORACIÓN CON CONTROLES'!G36=1),AND(#REF!=2,'VALORACIÓN CON CONTROLES'!G36=1),AND(#REF!=3,'VALORACIÓN CON CONTROLES'!G36=1),AND(#REF!=1,'VALORACIÓN CON CONTROLES'!G36=2),AND(#REF!=2,'VALORACIÓN CON CONTROLES'!G36=2)),"ZONA RIESGO BAJA",IF(OR(AND(#REF!=4,'VALORACIÓN CON CONTROLES'!G36=1),AND(#REF!=3,'VALORACIÓN CON CONTROLES'!G36=2),AND(#REF!=2,'VALORACIÓN CON CONTROLES'!G36=3),AND(#REF!=1,'VALORACIÓN CON CONTROLES'!G36=3)),"ZONA RIESGO MODERADO",IF(OR(AND(#REF!=5,'VALORACIÓN CON CONTROLES'!G36=1),AND(#REF!=5,'VALORACIÓN CON CONTROLES'!G36=2),AND(#REF!=4,'VALORACIÓN CON CONTROLES'!G36=2),AND(#REF!=4,'VALORACIÓN CON CONTROLES'!G36=3),AND(#REF!=3,'VALORACIÓN CON CONTROLES'!G36=3),AND(#REF!=2,'VALORACIÓN CON CONTROLES'!G36=4),AND(#REF!=1,'VALORACIÓN CON CONTROLES'!G36=4),AND(#REF!=1,'VALORACIÓN CON CONTROLES'!G36=5)),"ZONA RIESGO ALTO",IF(OR(AND(#REF!=5,'VALORACIÓN CON CONTROLES'!G36=3),AND(#REF!=5,'VALORACIÓN CON CONTROLES'!G36=4),AND(#REF!=5,'VALORACIÓN CON CONTROLES'!G36=5),AND(#REF!=4,'VALORACIÓN CON CONTROLES'!G36=4),AND(#REF!=4,'VALORACIÓN CON CONTROLES'!G36=5),AND(#REF!=3,'VALORACIÓN CON CONTROLES'!G36=4),AND(#REF!=3,'VALORACIÓN CON CONTROLES'!G36=5),AND(#REF!=2,'VALORACIÓN CON CONTROLES'!G36=5)),"ZONA RIESGO EXTREMO")))),0)</f>
        <v>0</v>
      </c>
      <c r="P49" s="1">
        <f>IF(AND('VALORACIÓN CON CONTROLES'!F36&gt;0,'VALORACIÓN CON CONTROLES'!G36=0),IF(OR(AND('VALORACIÓN CON CONTROLES'!F36=1,#REF!=1),AND('VALORACIÓN CON CONTROLES'!F36=2,#REF!=1),AND('VALORACIÓN CON CONTROLES'!F36=3,#REF!=1),AND('VALORACIÓN CON CONTROLES'!F36=1,#REF!=2),AND('VALORACIÓN CON CONTROLES'!F36=2,#REF!=2)),"ZONA RIESGO BAJA",IF(OR(AND('VALORACIÓN CON CONTROLES'!F36=4,#REF!=1),AND('VALORACIÓN CON CONTROLES'!F36=3,#REF!=2),AND('VALORACIÓN CON CONTROLES'!F36=2,#REF!=3),AND('VALORACIÓN CON CONTROLES'!F36=1,#REF!=3)),"ZONA RIESGO MODERADO",IF(OR(AND('VALORACIÓN CON CONTROLES'!F36=5,#REF!=1),AND('VALORACIÓN CON CONTROLES'!F36=5,#REF!=2),AND('VALORACIÓN CON CONTROLES'!F36=4,#REF!=2),AND('VALORACIÓN CON CONTROLES'!F36=4,#REF!=3),AND('VALORACIÓN CON CONTROLES'!F36=3,#REF!=3),AND('VALORACIÓN CON CONTROLES'!F36=2,#REF!=4),AND('VALORACIÓN CON CONTROLES'!F36=1,#REF!=4),AND('VALORACIÓN CON CONTROLES'!F36=1,#REF!=5)),"ZONA RIESGO ALTO",IF(OR(AND('VALORACIÓN CON CONTROLES'!F36=5,#REF!=3),AND('VALORACIÓN CON CONTROLES'!F36=5,#REF!=4),AND('VALORACIÓN CON CONTROLES'!F36=5,#REF!=5),AND('VALORACIÓN CON CONTROLES'!F36=4,#REF!=4),AND('VALORACIÓN CON CONTROLES'!F36=4,#REF!=5),AND('VALORACIÓN CON CONTROLES'!F36=3,#REF!=4),AND('VALORACIÓN CON CONTROLES'!F36=3,#REF!=5),AND('VALORACIÓN CON CONTROLES'!F36=2,#REF!=5)),"ZONA RIESGO EXTREMO")))),0)</f>
        <v>0</v>
      </c>
      <c r="Q49" s="57">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t="e">
        <f>IF(AND('VALORACIÓN CON CONTROLES'!F37=0,'VALORACIÓN CON CONTROLES'!G37=0),#REF!,0)</f>
        <v>#REF!</v>
      </c>
      <c r="O50" s="1">
        <f>IF(AND('VALORACIÓN CON CONTROLES'!F37=0,'VALORACIÓN CON CONTROLES'!G37&gt;0),IF(OR(AND(#REF!=1,'VALORACIÓN CON CONTROLES'!G37=1),AND(#REF!=2,'VALORACIÓN CON CONTROLES'!G37=1),AND(#REF!=3,'VALORACIÓN CON CONTROLES'!G37=1),AND(#REF!=1,'VALORACIÓN CON CONTROLES'!G37=2),AND(#REF!=2,'VALORACIÓN CON CONTROLES'!G37=2)),"ZONA RIESGO BAJA",IF(OR(AND(#REF!=4,'VALORACIÓN CON CONTROLES'!G37=1),AND(#REF!=3,'VALORACIÓN CON CONTROLES'!G37=2),AND(#REF!=2,'VALORACIÓN CON CONTROLES'!G37=3),AND(#REF!=1,'VALORACIÓN CON CONTROLES'!G37=3)),"ZONA RIESGO MODERADO",IF(OR(AND(#REF!=5,'VALORACIÓN CON CONTROLES'!G37=1),AND(#REF!=5,'VALORACIÓN CON CONTROLES'!G37=2),AND(#REF!=4,'VALORACIÓN CON CONTROLES'!G37=2),AND(#REF!=4,'VALORACIÓN CON CONTROLES'!G37=3),AND(#REF!=3,'VALORACIÓN CON CONTROLES'!G37=3),AND(#REF!=2,'VALORACIÓN CON CONTROLES'!G37=4),AND(#REF!=1,'VALORACIÓN CON CONTROLES'!G37=4),AND(#REF!=1,'VALORACIÓN CON CONTROLES'!G37=5)),"ZONA RIESGO ALTO",IF(OR(AND(#REF!=5,'VALORACIÓN CON CONTROLES'!G37=3),AND(#REF!=5,'VALORACIÓN CON CONTROLES'!G37=4),AND(#REF!=5,'VALORACIÓN CON CONTROLES'!G37=5),AND(#REF!=4,'VALORACIÓN CON CONTROLES'!G37=4),AND(#REF!=4,'VALORACIÓN CON CONTROLES'!G37=5),AND(#REF!=3,'VALORACIÓN CON CONTROLES'!G37=4),AND(#REF!=3,'VALORACIÓN CON CONTROLES'!G37=5),AND(#REF!=2,'VALORACIÓN CON CONTROLES'!G37=5)),"ZONA RIESGO EXTREMO")))),0)</f>
        <v>0</v>
      </c>
      <c r="P50" s="1">
        <f>IF(AND('VALORACIÓN CON CONTROLES'!F37&gt;0,'VALORACIÓN CON CONTROLES'!G37=0),IF(OR(AND('VALORACIÓN CON CONTROLES'!F37=1,#REF!=1),AND('VALORACIÓN CON CONTROLES'!F37=2,#REF!=1),AND('VALORACIÓN CON CONTROLES'!F37=3,#REF!=1),AND('VALORACIÓN CON CONTROLES'!F37=1,#REF!=2),AND('VALORACIÓN CON CONTROLES'!F37=2,#REF!=2)),"ZONA RIESGO BAJA",IF(OR(AND('VALORACIÓN CON CONTROLES'!F37=4,#REF!=1),AND('VALORACIÓN CON CONTROLES'!F37=3,#REF!=2),AND('VALORACIÓN CON CONTROLES'!F37=2,#REF!=3),AND('VALORACIÓN CON CONTROLES'!F37=1,#REF!=3)),"ZONA RIESGO MODERADO",IF(OR(AND('VALORACIÓN CON CONTROLES'!F37=5,#REF!=1),AND('VALORACIÓN CON CONTROLES'!F37=5,#REF!=2),AND('VALORACIÓN CON CONTROLES'!F37=4,#REF!=2),AND('VALORACIÓN CON CONTROLES'!F37=4,#REF!=3),AND('VALORACIÓN CON CONTROLES'!F37=3,#REF!=3),AND('VALORACIÓN CON CONTROLES'!F37=2,#REF!=4),AND('VALORACIÓN CON CONTROLES'!F37=1,#REF!=4),AND('VALORACIÓN CON CONTROLES'!F37=1,#REF!=5)),"ZONA RIESGO ALTO",IF(OR(AND('VALORACIÓN CON CONTROLES'!F37=5,#REF!=3),AND('VALORACIÓN CON CONTROLES'!F37=5,#REF!=4),AND('VALORACIÓN CON CONTROLES'!F37=5,#REF!=5),AND('VALORACIÓN CON CONTROLES'!F37=4,#REF!=4),AND('VALORACIÓN CON CONTROLES'!F37=4,#REF!=5),AND('VALORACIÓN CON CONTROLES'!F37=3,#REF!=4),AND('VALORACIÓN CON CONTROLES'!F37=3,#REF!=5),AND('VALORACIÓN CON CONTROLES'!F37=2,#REF!=5)),"ZONA RIESGO EXTREMO")))),0)</f>
        <v>0</v>
      </c>
      <c r="Q50" s="57">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0</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t="e">
        <f>IF(AND('VALORACIÓN CON CONTROLES'!F38=0,'VALORACIÓN CON CONTROLES'!G38=0),#REF!,0)</f>
        <v>#REF!</v>
      </c>
      <c r="O51" s="1">
        <f>IF(AND('VALORACIÓN CON CONTROLES'!F38=0,'VALORACIÓN CON CONTROLES'!G38&gt;0),IF(OR(AND(#REF!=1,'VALORACIÓN CON CONTROLES'!G38=1),AND(#REF!=2,'VALORACIÓN CON CONTROLES'!G38=1),AND(#REF!=3,'VALORACIÓN CON CONTROLES'!G38=1),AND(#REF!=1,'VALORACIÓN CON CONTROLES'!G38=2),AND(#REF!=2,'VALORACIÓN CON CONTROLES'!G38=2)),"ZONA RIESGO BAJA",IF(OR(AND(#REF!=4,'VALORACIÓN CON CONTROLES'!G38=1),AND(#REF!=3,'VALORACIÓN CON CONTROLES'!G38=2),AND(#REF!=2,'VALORACIÓN CON CONTROLES'!G38=3),AND(#REF!=1,'VALORACIÓN CON CONTROLES'!G38=3)),"ZONA RIESGO MODERADO",IF(OR(AND(#REF!=5,'VALORACIÓN CON CONTROLES'!G38=1),AND(#REF!=5,'VALORACIÓN CON CONTROLES'!G38=2),AND(#REF!=4,'VALORACIÓN CON CONTROLES'!G38=2),AND(#REF!=4,'VALORACIÓN CON CONTROLES'!G38=3),AND(#REF!=3,'VALORACIÓN CON CONTROLES'!G38=3),AND(#REF!=2,'VALORACIÓN CON CONTROLES'!G38=4),AND(#REF!=1,'VALORACIÓN CON CONTROLES'!G38=4),AND(#REF!=1,'VALORACIÓN CON CONTROLES'!G38=5)),"ZONA RIESGO ALTO",IF(OR(AND(#REF!=5,'VALORACIÓN CON CONTROLES'!G38=3),AND(#REF!=5,'VALORACIÓN CON CONTROLES'!G38=4),AND(#REF!=5,'VALORACIÓN CON CONTROLES'!G38=5),AND(#REF!=4,'VALORACIÓN CON CONTROLES'!G38=4),AND(#REF!=4,'VALORACIÓN CON CONTROLES'!G38=5),AND(#REF!=3,'VALORACIÓN CON CONTROLES'!G38=4),AND(#REF!=3,'VALORACIÓN CON CONTROLES'!G38=5),AND(#REF!=2,'VALORACIÓN CON CONTROLES'!G38=5)),"ZONA RIESGO EXTREMO")))),0)</f>
        <v>0</v>
      </c>
      <c r="P51" s="1">
        <f>IF(AND('VALORACIÓN CON CONTROLES'!F38&gt;0,'VALORACIÓN CON CONTROLES'!G38=0),IF(OR(AND('VALORACIÓN CON CONTROLES'!F38=1,#REF!=1),AND('VALORACIÓN CON CONTROLES'!F38=2,#REF!=1),AND('VALORACIÓN CON CONTROLES'!F38=3,#REF!=1),AND('VALORACIÓN CON CONTROLES'!F38=1,#REF!=2),AND('VALORACIÓN CON CONTROLES'!F38=2,#REF!=2)),"ZONA RIESGO BAJA",IF(OR(AND('VALORACIÓN CON CONTROLES'!F38=4,#REF!=1),AND('VALORACIÓN CON CONTROLES'!F38=3,#REF!=2),AND('VALORACIÓN CON CONTROLES'!F38=2,#REF!=3),AND('VALORACIÓN CON CONTROLES'!F38=1,#REF!=3)),"ZONA RIESGO MODERADO",IF(OR(AND('VALORACIÓN CON CONTROLES'!F38=5,#REF!=1),AND('VALORACIÓN CON CONTROLES'!F38=5,#REF!=2),AND('VALORACIÓN CON CONTROLES'!F38=4,#REF!=2),AND('VALORACIÓN CON CONTROLES'!F38=4,#REF!=3),AND('VALORACIÓN CON CONTROLES'!F38=3,#REF!=3),AND('VALORACIÓN CON CONTROLES'!F38=2,#REF!=4),AND('VALORACIÓN CON CONTROLES'!F38=1,#REF!=4),AND('VALORACIÓN CON CONTROLES'!F38=1,#REF!=5)),"ZONA RIESGO ALTO",IF(OR(AND('VALORACIÓN CON CONTROLES'!F38=5,#REF!=3),AND('VALORACIÓN CON CONTROLES'!F38=5,#REF!=4),AND('VALORACIÓN CON CONTROLES'!F38=5,#REF!=5),AND('VALORACIÓN CON CONTROLES'!F38=4,#REF!=4),AND('VALORACIÓN CON CONTROLES'!F38=4,#REF!=5),AND('VALORACIÓN CON CONTROLES'!F38=3,#REF!=4),AND('VALORACIÓN CON CONTROLES'!F38=3,#REF!=5),AND('VALORACIÓN CON CONTROLES'!F38=2,#REF!=5)),"ZONA RIESGO EXTREMO")))),0)</f>
        <v>0</v>
      </c>
      <c r="Q51" s="57">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0</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65">
        <v>42</v>
      </c>
      <c r="L52" s="1"/>
      <c r="M52" s="59">
        <v>38</v>
      </c>
      <c r="N52" s="59" t="e">
        <f>IF(AND('VALORACIÓN CON CONTROLES'!F39=0,'VALORACIÓN CON CONTROLES'!G39=0),#REF!,0)</f>
        <v>#REF!</v>
      </c>
      <c r="O52" s="1">
        <f>IF(AND('VALORACIÓN CON CONTROLES'!F39=0,'VALORACIÓN CON CONTROLES'!G39&gt;0),IF(OR(AND(#REF!=1,'VALORACIÓN CON CONTROLES'!G39=1),AND(#REF!=2,'VALORACIÓN CON CONTROLES'!G39=1),AND(#REF!=3,'VALORACIÓN CON CONTROLES'!G39=1),AND(#REF!=1,'VALORACIÓN CON CONTROLES'!G39=2),AND(#REF!=2,'VALORACIÓN CON CONTROLES'!G39=2)),"ZONA RIESGO BAJA",IF(OR(AND(#REF!=4,'VALORACIÓN CON CONTROLES'!G39=1),AND(#REF!=3,'VALORACIÓN CON CONTROLES'!G39=2),AND(#REF!=2,'VALORACIÓN CON CONTROLES'!G39=3),AND(#REF!=1,'VALORACIÓN CON CONTROLES'!G39=3)),"ZONA RIESGO MODERADO",IF(OR(AND(#REF!=5,'VALORACIÓN CON CONTROLES'!G39=1),AND(#REF!=5,'VALORACIÓN CON CONTROLES'!G39=2),AND(#REF!=4,'VALORACIÓN CON CONTROLES'!G39=2),AND(#REF!=4,'VALORACIÓN CON CONTROLES'!G39=3),AND(#REF!=3,'VALORACIÓN CON CONTROLES'!G39=3),AND(#REF!=2,'VALORACIÓN CON CONTROLES'!G39=4),AND(#REF!=1,'VALORACIÓN CON CONTROLES'!G39=4),AND(#REF!=1,'VALORACIÓN CON CONTROLES'!G39=5)),"ZONA RIESGO ALTO",IF(OR(AND(#REF!=5,'VALORACIÓN CON CONTROLES'!G39=3),AND(#REF!=5,'VALORACIÓN CON CONTROLES'!G39=4),AND(#REF!=5,'VALORACIÓN CON CONTROLES'!G39=5),AND(#REF!=4,'VALORACIÓN CON CONTROLES'!G39=4),AND(#REF!=4,'VALORACIÓN CON CONTROLES'!G39=5),AND(#REF!=3,'VALORACIÓN CON CONTROLES'!G39=4),AND(#REF!=3,'VALORACIÓN CON CONTROLES'!G39=5),AND(#REF!=2,'VALORACIÓN CON CONTROLES'!G39=5)),"ZONA RIESGO EXTREMO")))),0)</f>
        <v>0</v>
      </c>
      <c r="P52" s="1">
        <f>IF(AND('VALORACIÓN CON CONTROLES'!F39&gt;0,'VALORACIÓN CON CONTROLES'!G39=0),IF(OR(AND('VALORACIÓN CON CONTROLES'!F39=1,#REF!=1),AND('VALORACIÓN CON CONTROLES'!F39=2,#REF!=1),AND('VALORACIÓN CON CONTROLES'!F39=3,#REF!=1),AND('VALORACIÓN CON CONTROLES'!F39=1,#REF!=2),AND('VALORACIÓN CON CONTROLES'!F39=2,#REF!=2)),"ZONA RIESGO BAJA",IF(OR(AND('VALORACIÓN CON CONTROLES'!F39=4,#REF!=1),AND('VALORACIÓN CON CONTROLES'!F39=3,#REF!=2),AND('VALORACIÓN CON CONTROLES'!F39=2,#REF!=3),AND('VALORACIÓN CON CONTROLES'!F39=1,#REF!=3)),"ZONA RIESGO MODERADO",IF(OR(AND('VALORACIÓN CON CONTROLES'!F39=5,#REF!=1),AND('VALORACIÓN CON CONTROLES'!F39=5,#REF!=2),AND('VALORACIÓN CON CONTROLES'!F39=4,#REF!=2),AND('VALORACIÓN CON CONTROLES'!F39=4,#REF!=3),AND('VALORACIÓN CON CONTROLES'!F39=3,#REF!=3),AND('VALORACIÓN CON CONTROLES'!F39=2,#REF!=4),AND('VALORACIÓN CON CONTROLES'!F39=1,#REF!=4),AND('VALORACIÓN CON CONTROLES'!F39=1,#REF!=5)),"ZONA RIESGO ALTO",IF(OR(AND('VALORACIÓN CON CONTROLES'!F39=5,#REF!=3),AND('VALORACIÓN CON CONTROLES'!F39=5,#REF!=4),AND('VALORACIÓN CON CONTROLES'!F39=5,#REF!=5),AND('VALORACIÓN CON CONTROLES'!F39=4,#REF!=4),AND('VALORACIÓN CON CONTROLES'!F39=4,#REF!=5),AND('VALORACIÓN CON CONTROLES'!F39=3,#REF!=4),AND('VALORACIÓN CON CONTROLES'!F39=3,#REF!=5),AND('VALORACIÓN CON CONTROLES'!F39=2,#REF!=5)),"ZONA RIESGO EXTREMO")))),0)</f>
        <v>0</v>
      </c>
      <c r="Q52" s="57">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0</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t="e">
        <f>IF(AND('VALORACIÓN CON CONTROLES'!F40=0,'VALORACIÓN CON CONTROLES'!G40=0),#REF!,0)</f>
        <v>#REF!</v>
      </c>
      <c r="O53" s="1">
        <f>IF(AND('VALORACIÓN CON CONTROLES'!F40=0,'VALORACIÓN CON CONTROLES'!G40&gt;0),IF(OR(AND(#REF!=1,'VALORACIÓN CON CONTROLES'!G40=1),AND(#REF!=2,'VALORACIÓN CON CONTROLES'!G40=1),AND(#REF!=3,'VALORACIÓN CON CONTROLES'!G40=1),AND(#REF!=1,'VALORACIÓN CON CONTROLES'!G40=2),AND(#REF!=2,'VALORACIÓN CON CONTROLES'!G40=2)),"ZONA RIESGO BAJA",IF(OR(AND(#REF!=4,'VALORACIÓN CON CONTROLES'!G40=1),AND(#REF!=3,'VALORACIÓN CON CONTROLES'!G40=2),AND(#REF!=2,'VALORACIÓN CON CONTROLES'!G40=3),AND(#REF!=1,'VALORACIÓN CON CONTROLES'!G40=3)),"ZONA RIESGO MODERADO",IF(OR(AND(#REF!=5,'VALORACIÓN CON CONTROLES'!G40=1),AND(#REF!=5,'VALORACIÓN CON CONTROLES'!G40=2),AND(#REF!=4,'VALORACIÓN CON CONTROLES'!G40=2),AND(#REF!=4,'VALORACIÓN CON CONTROLES'!G40=3),AND(#REF!=3,'VALORACIÓN CON CONTROLES'!G40=3),AND(#REF!=2,'VALORACIÓN CON CONTROLES'!G40=4),AND(#REF!=1,'VALORACIÓN CON CONTROLES'!G40=4),AND(#REF!=1,'VALORACIÓN CON CONTROLES'!G40=5)),"ZONA RIESGO ALTO",IF(OR(AND(#REF!=5,'VALORACIÓN CON CONTROLES'!G40=3),AND(#REF!=5,'VALORACIÓN CON CONTROLES'!G40=4),AND(#REF!=5,'VALORACIÓN CON CONTROLES'!G40=5),AND(#REF!=4,'VALORACIÓN CON CONTROLES'!G40=4),AND(#REF!=4,'VALORACIÓN CON CONTROLES'!G40=5),AND(#REF!=3,'VALORACIÓN CON CONTROLES'!G40=4),AND(#REF!=3,'VALORACIÓN CON CONTROLES'!G40=5),AND(#REF!=2,'VALORACIÓN CON CONTROLES'!G40=5)),"ZONA RIESGO EXTREMO")))),0)</f>
        <v>0</v>
      </c>
      <c r="P53" s="1">
        <f>IF(AND('VALORACIÓN CON CONTROLES'!F40&gt;0,'VALORACIÓN CON CONTROLES'!G40=0),IF(OR(AND('VALORACIÓN CON CONTROLES'!F40=1,#REF!=1),AND('VALORACIÓN CON CONTROLES'!F40=2,#REF!=1),AND('VALORACIÓN CON CONTROLES'!F40=3,#REF!=1),AND('VALORACIÓN CON CONTROLES'!F40=1,#REF!=2),AND('VALORACIÓN CON CONTROLES'!F40=2,#REF!=2)),"ZONA RIESGO BAJA",IF(OR(AND('VALORACIÓN CON CONTROLES'!F40=4,#REF!=1),AND('VALORACIÓN CON CONTROLES'!F40=3,#REF!=2),AND('VALORACIÓN CON CONTROLES'!F40=2,#REF!=3),AND('VALORACIÓN CON CONTROLES'!F40=1,#REF!=3)),"ZONA RIESGO MODERADO",IF(OR(AND('VALORACIÓN CON CONTROLES'!F40=5,#REF!=1),AND('VALORACIÓN CON CONTROLES'!F40=5,#REF!=2),AND('VALORACIÓN CON CONTROLES'!F40=4,#REF!=2),AND('VALORACIÓN CON CONTROLES'!F40=4,#REF!=3),AND('VALORACIÓN CON CONTROLES'!F40=3,#REF!=3),AND('VALORACIÓN CON CONTROLES'!F40=2,#REF!=4),AND('VALORACIÓN CON CONTROLES'!F40=1,#REF!=4),AND('VALORACIÓN CON CONTROLES'!F40=1,#REF!=5)),"ZONA RIESGO ALTO",IF(OR(AND('VALORACIÓN CON CONTROLES'!F40=5,#REF!=3),AND('VALORACIÓN CON CONTROLES'!F40=5,#REF!=4),AND('VALORACIÓN CON CONTROLES'!F40=5,#REF!=5),AND('VALORACIÓN CON CONTROLES'!F40=4,#REF!=4),AND('VALORACIÓN CON CONTROLES'!F40=4,#REF!=5),AND('VALORACIÓN CON CONTROLES'!F40=3,#REF!=4),AND('VALORACIÓN CON CONTROLES'!F40=3,#REF!=5),AND('VALORACIÓN CON CONTROLES'!F40=2,#REF!=5)),"ZONA RIESGO EXTREMO")))),0)</f>
        <v>0</v>
      </c>
      <c r="Q53" s="57">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0</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t="e">
        <f>IF(AND('VALORACIÓN CON CONTROLES'!F41=0,'VALORACIÓN CON CONTROLES'!G41=0),#REF!,0)</f>
        <v>#REF!</v>
      </c>
      <c r="O54" s="1">
        <f>IF(AND('VALORACIÓN CON CONTROLES'!F41=0,'VALORACIÓN CON CONTROLES'!G41&gt;0),IF(OR(AND(#REF!=1,'VALORACIÓN CON CONTROLES'!G41=1),AND(#REF!=2,'VALORACIÓN CON CONTROLES'!G41=1),AND(#REF!=3,'VALORACIÓN CON CONTROLES'!G41=1),AND(#REF!=1,'VALORACIÓN CON CONTROLES'!G41=2),AND(#REF!=2,'VALORACIÓN CON CONTROLES'!G41=2)),"ZONA RIESGO BAJA",IF(OR(AND(#REF!=4,'VALORACIÓN CON CONTROLES'!G41=1),AND(#REF!=3,'VALORACIÓN CON CONTROLES'!G41=2),AND(#REF!=2,'VALORACIÓN CON CONTROLES'!G41=3),AND(#REF!=1,'VALORACIÓN CON CONTROLES'!G41=3)),"ZONA RIESGO MODERADO",IF(OR(AND(#REF!=5,'VALORACIÓN CON CONTROLES'!G41=1),AND(#REF!=5,'VALORACIÓN CON CONTROLES'!G41=2),AND(#REF!=4,'VALORACIÓN CON CONTROLES'!G41=2),AND(#REF!=4,'VALORACIÓN CON CONTROLES'!G41=3),AND(#REF!=3,'VALORACIÓN CON CONTROLES'!G41=3),AND(#REF!=2,'VALORACIÓN CON CONTROLES'!G41=4),AND(#REF!=1,'VALORACIÓN CON CONTROLES'!G41=4),AND(#REF!=1,'VALORACIÓN CON CONTROLES'!G41=5)),"ZONA RIESGO ALTO",IF(OR(AND(#REF!=5,'VALORACIÓN CON CONTROLES'!G41=3),AND(#REF!=5,'VALORACIÓN CON CONTROLES'!G41=4),AND(#REF!=5,'VALORACIÓN CON CONTROLES'!G41=5),AND(#REF!=4,'VALORACIÓN CON CONTROLES'!G41=4),AND(#REF!=4,'VALORACIÓN CON CONTROLES'!G41=5),AND(#REF!=3,'VALORACIÓN CON CONTROLES'!G41=4),AND(#REF!=3,'VALORACIÓN CON CONTROLES'!G41=5),AND(#REF!=2,'VALORACIÓN CON CONTROLES'!G41=5)),"ZONA RIESGO EXTREMO")))),0)</f>
        <v>0</v>
      </c>
      <c r="P54" s="1">
        <f>IF(AND('VALORACIÓN CON CONTROLES'!F41&gt;0,'VALORACIÓN CON CONTROLES'!G41=0),IF(OR(AND('VALORACIÓN CON CONTROLES'!F41=1,#REF!=1),AND('VALORACIÓN CON CONTROLES'!F41=2,#REF!=1),AND('VALORACIÓN CON CONTROLES'!F41=3,#REF!=1),AND('VALORACIÓN CON CONTROLES'!F41=1,#REF!=2),AND('VALORACIÓN CON CONTROLES'!F41=2,#REF!=2)),"ZONA RIESGO BAJA",IF(OR(AND('VALORACIÓN CON CONTROLES'!F41=4,#REF!=1),AND('VALORACIÓN CON CONTROLES'!F41=3,#REF!=2),AND('VALORACIÓN CON CONTROLES'!F41=2,#REF!=3),AND('VALORACIÓN CON CONTROLES'!F41=1,#REF!=3)),"ZONA RIESGO MODERADO",IF(OR(AND('VALORACIÓN CON CONTROLES'!F41=5,#REF!=1),AND('VALORACIÓN CON CONTROLES'!F41=5,#REF!=2),AND('VALORACIÓN CON CONTROLES'!F41=4,#REF!=2),AND('VALORACIÓN CON CONTROLES'!F41=4,#REF!=3),AND('VALORACIÓN CON CONTROLES'!F41=3,#REF!=3),AND('VALORACIÓN CON CONTROLES'!F41=2,#REF!=4),AND('VALORACIÓN CON CONTROLES'!F41=1,#REF!=4),AND('VALORACIÓN CON CONTROLES'!F41=1,#REF!=5)),"ZONA RIESGO ALTO",IF(OR(AND('VALORACIÓN CON CONTROLES'!F41=5,#REF!=3),AND('VALORACIÓN CON CONTROLES'!F41=5,#REF!=4),AND('VALORACIÓN CON CONTROLES'!F41=5,#REF!=5),AND('VALORACIÓN CON CONTROLES'!F41=4,#REF!=4),AND('VALORACIÓN CON CONTROLES'!F41=4,#REF!=5),AND('VALORACIÓN CON CONTROLES'!F41=3,#REF!=4),AND('VALORACIÓN CON CONTROLES'!F41=3,#REF!=5),AND('VALORACIÓN CON CONTROLES'!F41=2,#REF!=5)),"ZONA RIESGO EXTREMO")))),0)</f>
        <v>0</v>
      </c>
      <c r="Q54" s="57">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0</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65">
        <v>45</v>
      </c>
      <c r="L55" s="1"/>
      <c r="M55" s="59">
        <v>41</v>
      </c>
      <c r="N55" s="59" t="e">
        <f>IF(AND('VALORACIÓN CON CONTROLES'!F42=0,'VALORACIÓN CON CONTROLES'!G42=0),#REF!,0)</f>
        <v>#REF!</v>
      </c>
      <c r="O55" s="1">
        <f>IF(AND('VALORACIÓN CON CONTROLES'!F42=0,'VALORACIÓN CON CONTROLES'!G42&gt;0),IF(OR(AND(#REF!=1,'VALORACIÓN CON CONTROLES'!G42=1),AND(#REF!=2,'VALORACIÓN CON CONTROLES'!G42=1),AND(#REF!=3,'VALORACIÓN CON CONTROLES'!G42=1),AND(#REF!=1,'VALORACIÓN CON CONTROLES'!G42=2),AND(#REF!=2,'VALORACIÓN CON CONTROLES'!G42=2)),"ZONA RIESGO BAJA",IF(OR(AND(#REF!=4,'VALORACIÓN CON CONTROLES'!G42=1),AND(#REF!=3,'VALORACIÓN CON CONTROLES'!G42=2),AND(#REF!=2,'VALORACIÓN CON CONTROLES'!G42=3),AND(#REF!=1,'VALORACIÓN CON CONTROLES'!G42=3)),"ZONA RIESGO MODERADO",IF(OR(AND(#REF!=5,'VALORACIÓN CON CONTROLES'!G42=1),AND(#REF!=5,'VALORACIÓN CON CONTROLES'!G42=2),AND(#REF!=4,'VALORACIÓN CON CONTROLES'!G42=2),AND(#REF!=4,'VALORACIÓN CON CONTROLES'!G42=3),AND(#REF!=3,'VALORACIÓN CON CONTROLES'!G42=3),AND(#REF!=2,'VALORACIÓN CON CONTROLES'!G42=4),AND(#REF!=1,'VALORACIÓN CON CONTROLES'!G42=4),AND(#REF!=1,'VALORACIÓN CON CONTROLES'!G42=5)),"ZONA RIESGO ALTO",IF(OR(AND(#REF!=5,'VALORACIÓN CON CONTROLES'!G42=3),AND(#REF!=5,'VALORACIÓN CON CONTROLES'!G42=4),AND(#REF!=5,'VALORACIÓN CON CONTROLES'!G42=5),AND(#REF!=4,'VALORACIÓN CON CONTROLES'!G42=4),AND(#REF!=4,'VALORACIÓN CON CONTROLES'!G42=5),AND(#REF!=3,'VALORACIÓN CON CONTROLES'!G42=4),AND(#REF!=3,'VALORACIÓN CON CONTROLES'!G42=5),AND(#REF!=2,'VALORACIÓN CON CONTROLES'!G42=5)),"ZONA RIESGO EXTREMO")))),0)</f>
        <v>0</v>
      </c>
      <c r="P55" s="1">
        <f>IF(AND('VALORACIÓN CON CONTROLES'!F42&gt;0,'VALORACIÓN CON CONTROLES'!G42=0),IF(OR(AND('VALORACIÓN CON CONTROLES'!F42=1,#REF!=1),AND('VALORACIÓN CON CONTROLES'!F42=2,#REF!=1),AND('VALORACIÓN CON CONTROLES'!F42=3,#REF!=1),AND('VALORACIÓN CON CONTROLES'!F42=1,#REF!=2),AND('VALORACIÓN CON CONTROLES'!F42=2,#REF!=2)),"ZONA RIESGO BAJA",IF(OR(AND('VALORACIÓN CON CONTROLES'!F42=4,#REF!=1),AND('VALORACIÓN CON CONTROLES'!F42=3,#REF!=2),AND('VALORACIÓN CON CONTROLES'!F42=2,#REF!=3),AND('VALORACIÓN CON CONTROLES'!F42=1,#REF!=3)),"ZONA RIESGO MODERADO",IF(OR(AND('VALORACIÓN CON CONTROLES'!F42=5,#REF!=1),AND('VALORACIÓN CON CONTROLES'!F42=5,#REF!=2),AND('VALORACIÓN CON CONTROLES'!F42=4,#REF!=2),AND('VALORACIÓN CON CONTROLES'!F42=4,#REF!=3),AND('VALORACIÓN CON CONTROLES'!F42=3,#REF!=3),AND('VALORACIÓN CON CONTROLES'!F42=2,#REF!=4),AND('VALORACIÓN CON CONTROLES'!F42=1,#REF!=4),AND('VALORACIÓN CON CONTROLES'!F42=1,#REF!=5)),"ZONA RIESGO ALTO",IF(OR(AND('VALORACIÓN CON CONTROLES'!F42=5,#REF!=3),AND('VALORACIÓN CON CONTROLES'!F42=5,#REF!=4),AND('VALORACIÓN CON CONTROLES'!F42=5,#REF!=5),AND('VALORACIÓN CON CONTROLES'!F42=4,#REF!=4),AND('VALORACIÓN CON CONTROLES'!F42=4,#REF!=5),AND('VALORACIÓN CON CONTROLES'!F42=3,#REF!=4),AND('VALORACIÓN CON CONTROLES'!F42=3,#REF!=5),AND('VALORACIÓN CON CONTROLES'!F42=2,#REF!=5)),"ZONA RIESGO EXTREMO")))),0)</f>
        <v>0</v>
      </c>
      <c r="Q55" s="57">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0</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t="e">
        <f>IF(AND('VALORACIÓN CON CONTROLES'!F43=0,'VALORACIÓN CON CONTROLES'!G43=0),#REF!,0)</f>
        <v>#REF!</v>
      </c>
      <c r="O56" s="1">
        <f>IF(AND('VALORACIÓN CON CONTROLES'!F43=0,'VALORACIÓN CON CONTROLES'!G43&gt;0),IF(OR(AND(#REF!=1,'VALORACIÓN CON CONTROLES'!G43=1),AND(#REF!=2,'VALORACIÓN CON CONTROLES'!G43=1),AND(#REF!=3,'VALORACIÓN CON CONTROLES'!G43=1),AND(#REF!=1,'VALORACIÓN CON CONTROLES'!G43=2),AND(#REF!=2,'VALORACIÓN CON CONTROLES'!G43=2)),"ZONA RIESGO BAJA",IF(OR(AND(#REF!=4,'VALORACIÓN CON CONTROLES'!G43=1),AND(#REF!=3,'VALORACIÓN CON CONTROLES'!G43=2),AND(#REF!=2,'VALORACIÓN CON CONTROLES'!G43=3),AND(#REF!=1,'VALORACIÓN CON CONTROLES'!G43=3)),"ZONA RIESGO MODERADO",IF(OR(AND(#REF!=5,'VALORACIÓN CON CONTROLES'!G43=1),AND(#REF!=5,'VALORACIÓN CON CONTROLES'!G43=2),AND(#REF!=4,'VALORACIÓN CON CONTROLES'!G43=2),AND(#REF!=4,'VALORACIÓN CON CONTROLES'!G43=3),AND(#REF!=3,'VALORACIÓN CON CONTROLES'!G43=3),AND(#REF!=2,'VALORACIÓN CON CONTROLES'!G43=4),AND(#REF!=1,'VALORACIÓN CON CONTROLES'!G43=4),AND(#REF!=1,'VALORACIÓN CON CONTROLES'!G43=5)),"ZONA RIESGO ALTO",IF(OR(AND(#REF!=5,'VALORACIÓN CON CONTROLES'!G43=3),AND(#REF!=5,'VALORACIÓN CON CONTROLES'!G43=4),AND(#REF!=5,'VALORACIÓN CON CONTROLES'!G43=5),AND(#REF!=4,'VALORACIÓN CON CONTROLES'!G43=4),AND(#REF!=4,'VALORACIÓN CON CONTROLES'!G43=5),AND(#REF!=3,'VALORACIÓN CON CONTROLES'!G43=4),AND(#REF!=3,'VALORACIÓN CON CONTROLES'!G43=5),AND(#REF!=2,'VALORACIÓN CON CONTROLES'!G43=5)),"ZONA RIESGO EXTREMO")))),0)</f>
        <v>0</v>
      </c>
      <c r="P56" s="1">
        <f>IF(AND('VALORACIÓN CON CONTROLES'!F43&gt;0,'VALORACIÓN CON CONTROLES'!G43=0),IF(OR(AND('VALORACIÓN CON CONTROLES'!F43=1,#REF!=1),AND('VALORACIÓN CON CONTROLES'!F43=2,#REF!=1),AND('VALORACIÓN CON CONTROLES'!F43=3,#REF!=1),AND('VALORACIÓN CON CONTROLES'!F43=1,#REF!=2),AND('VALORACIÓN CON CONTROLES'!F43=2,#REF!=2)),"ZONA RIESGO BAJA",IF(OR(AND('VALORACIÓN CON CONTROLES'!F43=4,#REF!=1),AND('VALORACIÓN CON CONTROLES'!F43=3,#REF!=2),AND('VALORACIÓN CON CONTROLES'!F43=2,#REF!=3),AND('VALORACIÓN CON CONTROLES'!F43=1,#REF!=3)),"ZONA RIESGO MODERADO",IF(OR(AND('VALORACIÓN CON CONTROLES'!F43=5,#REF!=1),AND('VALORACIÓN CON CONTROLES'!F43=5,#REF!=2),AND('VALORACIÓN CON CONTROLES'!F43=4,#REF!=2),AND('VALORACIÓN CON CONTROLES'!F43=4,#REF!=3),AND('VALORACIÓN CON CONTROLES'!F43=3,#REF!=3),AND('VALORACIÓN CON CONTROLES'!F43=2,#REF!=4),AND('VALORACIÓN CON CONTROLES'!F43=1,#REF!=4),AND('VALORACIÓN CON CONTROLES'!F43=1,#REF!=5)),"ZONA RIESGO ALTO",IF(OR(AND('VALORACIÓN CON CONTROLES'!F43=5,#REF!=3),AND('VALORACIÓN CON CONTROLES'!F43=5,#REF!=4),AND('VALORACIÓN CON CONTROLES'!F43=5,#REF!=5),AND('VALORACIÓN CON CONTROLES'!F43=4,#REF!=4),AND('VALORACIÓN CON CONTROLES'!F43=4,#REF!=5),AND('VALORACIÓN CON CONTROLES'!F43=3,#REF!=4),AND('VALORACIÓN CON CONTROLES'!F43=3,#REF!=5),AND('VALORACIÓN CON CONTROLES'!F43=2,#REF!=5)),"ZONA RIESGO EXTREMO")))),0)</f>
        <v>0</v>
      </c>
      <c r="Q56" s="57">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0</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t="e">
        <f>IF(AND('VALORACIÓN CON CONTROLES'!F44=0,'VALORACIÓN CON CONTROLES'!G44=0),#REF!,0)</f>
        <v>#REF!</v>
      </c>
      <c r="O57" s="1">
        <f>IF(AND('VALORACIÓN CON CONTROLES'!F44=0,'VALORACIÓN CON CONTROLES'!G44&gt;0),IF(OR(AND(#REF!=1,'VALORACIÓN CON CONTROLES'!G44=1),AND(#REF!=2,'VALORACIÓN CON CONTROLES'!G44=1),AND(#REF!=3,'VALORACIÓN CON CONTROLES'!G44=1),AND(#REF!=1,'VALORACIÓN CON CONTROLES'!G44=2),AND(#REF!=2,'VALORACIÓN CON CONTROLES'!G44=2)),"ZONA RIESGO BAJA",IF(OR(AND(#REF!=4,'VALORACIÓN CON CONTROLES'!G44=1),AND(#REF!=3,'VALORACIÓN CON CONTROLES'!G44=2),AND(#REF!=2,'VALORACIÓN CON CONTROLES'!G44=3),AND(#REF!=1,'VALORACIÓN CON CONTROLES'!G44=3)),"ZONA RIESGO MODERADO",IF(OR(AND(#REF!=5,'VALORACIÓN CON CONTROLES'!G44=1),AND(#REF!=5,'VALORACIÓN CON CONTROLES'!G44=2),AND(#REF!=4,'VALORACIÓN CON CONTROLES'!G44=2),AND(#REF!=4,'VALORACIÓN CON CONTROLES'!G44=3),AND(#REF!=3,'VALORACIÓN CON CONTROLES'!G44=3),AND(#REF!=2,'VALORACIÓN CON CONTROLES'!G44=4),AND(#REF!=1,'VALORACIÓN CON CONTROLES'!G44=4),AND(#REF!=1,'VALORACIÓN CON CONTROLES'!G44=5)),"ZONA RIESGO ALTO",IF(OR(AND(#REF!=5,'VALORACIÓN CON CONTROLES'!G44=3),AND(#REF!=5,'VALORACIÓN CON CONTROLES'!G44=4),AND(#REF!=5,'VALORACIÓN CON CONTROLES'!G44=5),AND(#REF!=4,'VALORACIÓN CON CONTROLES'!G44=4),AND(#REF!=4,'VALORACIÓN CON CONTROLES'!G44=5),AND(#REF!=3,'VALORACIÓN CON CONTROLES'!G44=4),AND(#REF!=3,'VALORACIÓN CON CONTROLES'!G44=5),AND(#REF!=2,'VALORACIÓN CON CONTROLES'!G44=5)),"ZONA RIESGO EXTREMO")))),0)</f>
        <v>0</v>
      </c>
      <c r="P57" s="1">
        <f>IF(AND('VALORACIÓN CON CONTROLES'!F44&gt;0,'VALORACIÓN CON CONTROLES'!G44=0),IF(OR(AND('VALORACIÓN CON CONTROLES'!F44=1,#REF!=1),AND('VALORACIÓN CON CONTROLES'!F44=2,#REF!=1),AND('VALORACIÓN CON CONTROLES'!F44=3,#REF!=1),AND('VALORACIÓN CON CONTROLES'!F44=1,#REF!=2),AND('VALORACIÓN CON CONTROLES'!F44=2,#REF!=2)),"ZONA RIESGO BAJA",IF(OR(AND('VALORACIÓN CON CONTROLES'!F44=4,#REF!=1),AND('VALORACIÓN CON CONTROLES'!F44=3,#REF!=2),AND('VALORACIÓN CON CONTROLES'!F44=2,#REF!=3),AND('VALORACIÓN CON CONTROLES'!F44=1,#REF!=3)),"ZONA RIESGO MODERADO",IF(OR(AND('VALORACIÓN CON CONTROLES'!F44=5,#REF!=1),AND('VALORACIÓN CON CONTROLES'!F44=5,#REF!=2),AND('VALORACIÓN CON CONTROLES'!F44=4,#REF!=2),AND('VALORACIÓN CON CONTROLES'!F44=4,#REF!=3),AND('VALORACIÓN CON CONTROLES'!F44=3,#REF!=3),AND('VALORACIÓN CON CONTROLES'!F44=2,#REF!=4),AND('VALORACIÓN CON CONTROLES'!F44=1,#REF!=4),AND('VALORACIÓN CON CONTROLES'!F44=1,#REF!=5)),"ZONA RIESGO ALTO",IF(OR(AND('VALORACIÓN CON CONTROLES'!F44=5,#REF!=3),AND('VALORACIÓN CON CONTROLES'!F44=5,#REF!=4),AND('VALORACIÓN CON CONTROLES'!F44=5,#REF!=5),AND('VALORACIÓN CON CONTROLES'!F44=4,#REF!=4),AND('VALORACIÓN CON CONTROLES'!F44=4,#REF!=5),AND('VALORACIÓN CON CONTROLES'!F44=3,#REF!=4),AND('VALORACIÓN CON CONTROLES'!F44=3,#REF!=5),AND('VALORACIÓN CON CONTROLES'!F44=2,#REF!=5)),"ZONA RIESGO EXTREMO")))),0)</f>
        <v>0</v>
      </c>
      <c r="Q57" s="57">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65">
        <v>48</v>
      </c>
      <c r="L58" s="1"/>
      <c r="M58" s="59">
        <v>44</v>
      </c>
      <c r="N58" s="59" t="e">
        <f>IF(AND('VALORACIÓN CON CONTROLES'!F45=0,'VALORACIÓN CON CONTROLES'!G45=0),#REF!,0)</f>
        <v>#REF!</v>
      </c>
      <c r="O58" s="1">
        <f>IF(AND('VALORACIÓN CON CONTROLES'!F45=0,'VALORACIÓN CON CONTROLES'!G45&gt;0),IF(OR(AND(#REF!=1,'VALORACIÓN CON CONTROLES'!G45=1),AND(#REF!=2,'VALORACIÓN CON CONTROLES'!G45=1),AND(#REF!=3,'VALORACIÓN CON CONTROLES'!G45=1),AND(#REF!=1,'VALORACIÓN CON CONTROLES'!G45=2),AND(#REF!=2,'VALORACIÓN CON CONTROLES'!G45=2)),"ZONA RIESGO BAJA",IF(OR(AND(#REF!=4,'VALORACIÓN CON CONTROLES'!G45=1),AND(#REF!=3,'VALORACIÓN CON CONTROLES'!G45=2),AND(#REF!=2,'VALORACIÓN CON CONTROLES'!G45=3),AND(#REF!=1,'VALORACIÓN CON CONTROLES'!G45=3)),"ZONA RIESGO MODERADO",IF(OR(AND(#REF!=5,'VALORACIÓN CON CONTROLES'!G45=1),AND(#REF!=5,'VALORACIÓN CON CONTROLES'!G45=2),AND(#REF!=4,'VALORACIÓN CON CONTROLES'!G45=2),AND(#REF!=4,'VALORACIÓN CON CONTROLES'!G45=3),AND(#REF!=3,'VALORACIÓN CON CONTROLES'!G45=3),AND(#REF!=2,'VALORACIÓN CON CONTROLES'!G45=4),AND(#REF!=1,'VALORACIÓN CON CONTROLES'!G45=4),AND(#REF!=1,'VALORACIÓN CON CONTROLES'!G45=5)),"ZONA RIESGO ALTO",IF(OR(AND(#REF!=5,'VALORACIÓN CON CONTROLES'!G45=3),AND(#REF!=5,'VALORACIÓN CON CONTROLES'!G45=4),AND(#REF!=5,'VALORACIÓN CON CONTROLES'!G45=5),AND(#REF!=4,'VALORACIÓN CON CONTROLES'!G45=4),AND(#REF!=4,'VALORACIÓN CON CONTROLES'!G45=5),AND(#REF!=3,'VALORACIÓN CON CONTROLES'!G45=4),AND(#REF!=3,'VALORACIÓN CON CONTROLES'!G45=5),AND(#REF!=2,'VALORACIÓN CON CONTROLES'!G45=5)),"ZONA RIESGO EXTREMO")))),0)</f>
        <v>0</v>
      </c>
      <c r="P58" s="1">
        <f>IF(AND('VALORACIÓN CON CONTROLES'!F45&gt;0,'VALORACIÓN CON CONTROLES'!G45=0),IF(OR(AND('VALORACIÓN CON CONTROLES'!F45=1,#REF!=1),AND('VALORACIÓN CON CONTROLES'!F45=2,#REF!=1),AND('VALORACIÓN CON CONTROLES'!F45=3,#REF!=1),AND('VALORACIÓN CON CONTROLES'!F45=1,#REF!=2),AND('VALORACIÓN CON CONTROLES'!F45=2,#REF!=2)),"ZONA RIESGO BAJA",IF(OR(AND('VALORACIÓN CON CONTROLES'!F45=4,#REF!=1),AND('VALORACIÓN CON CONTROLES'!F45=3,#REF!=2),AND('VALORACIÓN CON CONTROLES'!F45=2,#REF!=3),AND('VALORACIÓN CON CONTROLES'!F45=1,#REF!=3)),"ZONA RIESGO MODERADO",IF(OR(AND('VALORACIÓN CON CONTROLES'!F45=5,#REF!=1),AND('VALORACIÓN CON CONTROLES'!F45=5,#REF!=2),AND('VALORACIÓN CON CONTROLES'!F45=4,#REF!=2),AND('VALORACIÓN CON CONTROLES'!F45=4,#REF!=3),AND('VALORACIÓN CON CONTROLES'!F45=3,#REF!=3),AND('VALORACIÓN CON CONTROLES'!F45=2,#REF!=4),AND('VALORACIÓN CON CONTROLES'!F45=1,#REF!=4),AND('VALORACIÓN CON CONTROLES'!F45=1,#REF!=5)),"ZONA RIESGO ALTO",IF(OR(AND('VALORACIÓN CON CONTROLES'!F45=5,#REF!=3),AND('VALORACIÓN CON CONTROLES'!F45=5,#REF!=4),AND('VALORACIÓN CON CONTROLES'!F45=5,#REF!=5),AND('VALORACIÓN CON CONTROLES'!F45=4,#REF!=4),AND('VALORACIÓN CON CONTROLES'!F45=4,#REF!=5),AND('VALORACIÓN CON CONTROLES'!F45=3,#REF!=4),AND('VALORACIÓN CON CONTROLES'!F45=3,#REF!=5),AND('VALORACIÓN CON CONTROLES'!F45=2,#REF!=5)),"ZONA RIESGO EXTREMO")))),0)</f>
        <v>0</v>
      </c>
      <c r="Q58" s="57">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0</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t="e">
        <f>IF(AND('VALORACIÓN CON CONTROLES'!F46=0,'VALORACIÓN CON CONTROLES'!G46=0),#REF!,0)</f>
        <v>#REF!</v>
      </c>
      <c r="O59" s="1">
        <f>IF(AND('VALORACIÓN CON CONTROLES'!F46=0,'VALORACIÓN CON CONTROLES'!G46&gt;0),IF(OR(AND(#REF!=1,'VALORACIÓN CON CONTROLES'!G46=1),AND(#REF!=2,'VALORACIÓN CON CONTROLES'!G46=1),AND(#REF!=3,'VALORACIÓN CON CONTROLES'!G46=1),AND(#REF!=1,'VALORACIÓN CON CONTROLES'!G46=2),AND(#REF!=2,'VALORACIÓN CON CONTROLES'!G46=2)),"ZONA RIESGO BAJA",IF(OR(AND(#REF!=4,'VALORACIÓN CON CONTROLES'!G46=1),AND(#REF!=3,'VALORACIÓN CON CONTROLES'!G46=2),AND(#REF!=2,'VALORACIÓN CON CONTROLES'!G46=3),AND(#REF!=1,'VALORACIÓN CON CONTROLES'!G46=3)),"ZONA RIESGO MODERADO",IF(OR(AND(#REF!=5,'VALORACIÓN CON CONTROLES'!G46=1),AND(#REF!=5,'VALORACIÓN CON CONTROLES'!G46=2),AND(#REF!=4,'VALORACIÓN CON CONTROLES'!G46=2),AND(#REF!=4,'VALORACIÓN CON CONTROLES'!G46=3),AND(#REF!=3,'VALORACIÓN CON CONTROLES'!G46=3),AND(#REF!=2,'VALORACIÓN CON CONTROLES'!G46=4),AND(#REF!=1,'VALORACIÓN CON CONTROLES'!G46=4),AND(#REF!=1,'VALORACIÓN CON CONTROLES'!G46=5)),"ZONA RIESGO ALTO",IF(OR(AND(#REF!=5,'VALORACIÓN CON CONTROLES'!G46=3),AND(#REF!=5,'VALORACIÓN CON CONTROLES'!G46=4),AND(#REF!=5,'VALORACIÓN CON CONTROLES'!G46=5),AND(#REF!=4,'VALORACIÓN CON CONTROLES'!G46=4),AND(#REF!=4,'VALORACIÓN CON CONTROLES'!G46=5),AND(#REF!=3,'VALORACIÓN CON CONTROLES'!G46=4),AND(#REF!=3,'VALORACIÓN CON CONTROLES'!G46=5),AND(#REF!=2,'VALORACIÓN CON CONTROLES'!G46=5)),"ZONA RIESGO EXTREMO")))),0)</f>
        <v>0</v>
      </c>
      <c r="P59" s="1">
        <f>IF(AND('VALORACIÓN CON CONTROLES'!F46&gt;0,'VALORACIÓN CON CONTROLES'!G46=0),IF(OR(AND('VALORACIÓN CON CONTROLES'!F46=1,#REF!=1),AND('VALORACIÓN CON CONTROLES'!F46=2,#REF!=1),AND('VALORACIÓN CON CONTROLES'!F46=3,#REF!=1),AND('VALORACIÓN CON CONTROLES'!F46=1,#REF!=2),AND('VALORACIÓN CON CONTROLES'!F46=2,#REF!=2)),"ZONA RIESGO BAJA",IF(OR(AND('VALORACIÓN CON CONTROLES'!F46=4,#REF!=1),AND('VALORACIÓN CON CONTROLES'!F46=3,#REF!=2),AND('VALORACIÓN CON CONTROLES'!F46=2,#REF!=3),AND('VALORACIÓN CON CONTROLES'!F46=1,#REF!=3)),"ZONA RIESGO MODERADO",IF(OR(AND('VALORACIÓN CON CONTROLES'!F46=5,#REF!=1),AND('VALORACIÓN CON CONTROLES'!F46=5,#REF!=2),AND('VALORACIÓN CON CONTROLES'!F46=4,#REF!=2),AND('VALORACIÓN CON CONTROLES'!F46=4,#REF!=3),AND('VALORACIÓN CON CONTROLES'!F46=3,#REF!=3),AND('VALORACIÓN CON CONTROLES'!F46=2,#REF!=4),AND('VALORACIÓN CON CONTROLES'!F46=1,#REF!=4),AND('VALORACIÓN CON CONTROLES'!F46=1,#REF!=5)),"ZONA RIESGO ALTO",IF(OR(AND('VALORACIÓN CON CONTROLES'!F46=5,#REF!=3),AND('VALORACIÓN CON CONTROLES'!F46=5,#REF!=4),AND('VALORACIÓN CON CONTROLES'!F46=5,#REF!=5),AND('VALORACIÓN CON CONTROLES'!F46=4,#REF!=4),AND('VALORACIÓN CON CONTROLES'!F46=4,#REF!=5),AND('VALORACIÓN CON CONTROLES'!F46=3,#REF!=4),AND('VALORACIÓN CON CONTROLES'!F46=3,#REF!=5),AND('VALORACIÓN CON CONTROLES'!F46=2,#REF!=5)),"ZONA RIESGO EXTREMO")))),0)</f>
        <v>0</v>
      </c>
      <c r="Q59" s="57">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0</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t="e">
        <f>IF(AND('VALORACIÓN CON CONTROLES'!F47=0,'VALORACIÓN CON CONTROLES'!G47=0),#REF!,0)</f>
        <v>#REF!</v>
      </c>
      <c r="O60" s="1">
        <f>IF(AND('VALORACIÓN CON CONTROLES'!F47=0,'VALORACIÓN CON CONTROLES'!G47&gt;0),IF(OR(AND(#REF!=1,'VALORACIÓN CON CONTROLES'!G47=1),AND(#REF!=2,'VALORACIÓN CON CONTROLES'!G47=1),AND(#REF!=3,'VALORACIÓN CON CONTROLES'!G47=1),AND(#REF!=1,'VALORACIÓN CON CONTROLES'!G47=2),AND(#REF!=2,'VALORACIÓN CON CONTROLES'!G47=2)),"ZONA RIESGO BAJA",IF(OR(AND(#REF!=4,'VALORACIÓN CON CONTROLES'!G47=1),AND(#REF!=3,'VALORACIÓN CON CONTROLES'!G47=2),AND(#REF!=2,'VALORACIÓN CON CONTROLES'!G47=3),AND(#REF!=1,'VALORACIÓN CON CONTROLES'!G47=3)),"ZONA RIESGO MODERADO",IF(OR(AND(#REF!=5,'VALORACIÓN CON CONTROLES'!G47=1),AND(#REF!=5,'VALORACIÓN CON CONTROLES'!G47=2),AND(#REF!=4,'VALORACIÓN CON CONTROLES'!G47=2),AND(#REF!=4,'VALORACIÓN CON CONTROLES'!G47=3),AND(#REF!=3,'VALORACIÓN CON CONTROLES'!G47=3),AND(#REF!=2,'VALORACIÓN CON CONTROLES'!G47=4),AND(#REF!=1,'VALORACIÓN CON CONTROLES'!G47=4),AND(#REF!=1,'VALORACIÓN CON CONTROLES'!G47=5)),"ZONA RIESGO ALTO",IF(OR(AND(#REF!=5,'VALORACIÓN CON CONTROLES'!G47=3),AND(#REF!=5,'VALORACIÓN CON CONTROLES'!G47=4),AND(#REF!=5,'VALORACIÓN CON CONTROLES'!G47=5),AND(#REF!=4,'VALORACIÓN CON CONTROLES'!G47=4),AND(#REF!=4,'VALORACIÓN CON CONTROLES'!G47=5),AND(#REF!=3,'VALORACIÓN CON CONTROLES'!G47=4),AND(#REF!=3,'VALORACIÓN CON CONTROLES'!G47=5),AND(#REF!=2,'VALORACIÓN CON CONTROLES'!G47=5)),"ZONA RIESGO EXTREMO")))),0)</f>
        <v>0</v>
      </c>
      <c r="P60" s="1">
        <f>IF(AND('VALORACIÓN CON CONTROLES'!F47&gt;0,'VALORACIÓN CON CONTROLES'!G47=0),IF(OR(AND('VALORACIÓN CON CONTROLES'!F47=1,#REF!=1),AND('VALORACIÓN CON CONTROLES'!F47=2,#REF!=1),AND('VALORACIÓN CON CONTROLES'!F47=3,#REF!=1),AND('VALORACIÓN CON CONTROLES'!F47=1,#REF!=2),AND('VALORACIÓN CON CONTROLES'!F47=2,#REF!=2)),"ZONA RIESGO BAJA",IF(OR(AND('VALORACIÓN CON CONTROLES'!F47=4,#REF!=1),AND('VALORACIÓN CON CONTROLES'!F47=3,#REF!=2),AND('VALORACIÓN CON CONTROLES'!F47=2,#REF!=3),AND('VALORACIÓN CON CONTROLES'!F47=1,#REF!=3)),"ZONA RIESGO MODERADO",IF(OR(AND('VALORACIÓN CON CONTROLES'!F47=5,#REF!=1),AND('VALORACIÓN CON CONTROLES'!F47=5,#REF!=2),AND('VALORACIÓN CON CONTROLES'!F47=4,#REF!=2),AND('VALORACIÓN CON CONTROLES'!F47=4,#REF!=3),AND('VALORACIÓN CON CONTROLES'!F47=3,#REF!=3),AND('VALORACIÓN CON CONTROLES'!F47=2,#REF!=4),AND('VALORACIÓN CON CONTROLES'!F47=1,#REF!=4),AND('VALORACIÓN CON CONTROLES'!F47=1,#REF!=5)),"ZONA RIESGO ALTO",IF(OR(AND('VALORACIÓN CON CONTROLES'!F47=5,#REF!=3),AND('VALORACIÓN CON CONTROLES'!F47=5,#REF!=4),AND('VALORACIÓN CON CONTROLES'!F47=5,#REF!=5),AND('VALORACIÓN CON CONTROLES'!F47=4,#REF!=4),AND('VALORACIÓN CON CONTROLES'!F47=4,#REF!=5),AND('VALORACIÓN CON CONTROLES'!F47=3,#REF!=4),AND('VALORACIÓN CON CONTROLES'!F47=3,#REF!=5),AND('VALORACIÓN CON CONTROLES'!F47=2,#REF!=5)),"ZONA RIESGO EXTREMO")))),0)</f>
        <v>0</v>
      </c>
      <c r="Q60" s="57">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0</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65">
        <v>51</v>
      </c>
      <c r="L61" s="1"/>
      <c r="M61" s="59">
        <v>47</v>
      </c>
      <c r="N61" s="59" t="e">
        <f>IF(AND('VALORACIÓN CON CONTROLES'!F48=0,'VALORACIÓN CON CONTROLES'!G48=0),#REF!,0)</f>
        <v>#REF!</v>
      </c>
      <c r="O61" s="1">
        <f>IF(AND('VALORACIÓN CON CONTROLES'!F48=0,'VALORACIÓN CON CONTROLES'!G48&gt;0),IF(OR(AND(#REF!=1,'VALORACIÓN CON CONTROLES'!G48=1),AND(#REF!=2,'VALORACIÓN CON CONTROLES'!G48=1),AND(#REF!=3,'VALORACIÓN CON CONTROLES'!G48=1),AND(#REF!=1,'VALORACIÓN CON CONTROLES'!G48=2),AND(#REF!=2,'VALORACIÓN CON CONTROLES'!G48=2)),"ZONA RIESGO BAJA",IF(OR(AND(#REF!=4,'VALORACIÓN CON CONTROLES'!G48=1),AND(#REF!=3,'VALORACIÓN CON CONTROLES'!G48=2),AND(#REF!=2,'VALORACIÓN CON CONTROLES'!G48=3),AND(#REF!=1,'VALORACIÓN CON CONTROLES'!G48=3)),"ZONA RIESGO MODERADO",IF(OR(AND(#REF!=5,'VALORACIÓN CON CONTROLES'!G48=1),AND(#REF!=5,'VALORACIÓN CON CONTROLES'!G48=2),AND(#REF!=4,'VALORACIÓN CON CONTROLES'!G48=2),AND(#REF!=4,'VALORACIÓN CON CONTROLES'!G48=3),AND(#REF!=3,'VALORACIÓN CON CONTROLES'!G48=3),AND(#REF!=2,'VALORACIÓN CON CONTROLES'!G48=4),AND(#REF!=1,'VALORACIÓN CON CONTROLES'!G48=4),AND(#REF!=1,'VALORACIÓN CON CONTROLES'!G48=5)),"ZONA RIESGO ALTO",IF(OR(AND(#REF!=5,'VALORACIÓN CON CONTROLES'!G48=3),AND(#REF!=5,'VALORACIÓN CON CONTROLES'!G48=4),AND(#REF!=5,'VALORACIÓN CON CONTROLES'!G48=5),AND(#REF!=4,'VALORACIÓN CON CONTROLES'!G48=4),AND(#REF!=4,'VALORACIÓN CON CONTROLES'!G48=5),AND(#REF!=3,'VALORACIÓN CON CONTROLES'!G48=4),AND(#REF!=3,'VALORACIÓN CON CONTROLES'!G48=5),AND(#REF!=2,'VALORACIÓN CON CONTROLES'!G48=5)),"ZONA RIESGO EXTREMO")))),0)</f>
        <v>0</v>
      </c>
      <c r="P61" s="1">
        <f>IF(AND('VALORACIÓN CON CONTROLES'!F48&gt;0,'VALORACIÓN CON CONTROLES'!G48=0),IF(OR(AND('VALORACIÓN CON CONTROLES'!F48=1,#REF!=1),AND('VALORACIÓN CON CONTROLES'!F48=2,#REF!=1),AND('VALORACIÓN CON CONTROLES'!F48=3,#REF!=1),AND('VALORACIÓN CON CONTROLES'!F48=1,#REF!=2),AND('VALORACIÓN CON CONTROLES'!F48=2,#REF!=2)),"ZONA RIESGO BAJA",IF(OR(AND('VALORACIÓN CON CONTROLES'!F48=4,#REF!=1),AND('VALORACIÓN CON CONTROLES'!F48=3,#REF!=2),AND('VALORACIÓN CON CONTROLES'!F48=2,#REF!=3),AND('VALORACIÓN CON CONTROLES'!F48=1,#REF!=3)),"ZONA RIESGO MODERADO",IF(OR(AND('VALORACIÓN CON CONTROLES'!F48=5,#REF!=1),AND('VALORACIÓN CON CONTROLES'!F48=5,#REF!=2),AND('VALORACIÓN CON CONTROLES'!F48=4,#REF!=2),AND('VALORACIÓN CON CONTROLES'!F48=4,#REF!=3),AND('VALORACIÓN CON CONTROLES'!F48=3,#REF!=3),AND('VALORACIÓN CON CONTROLES'!F48=2,#REF!=4),AND('VALORACIÓN CON CONTROLES'!F48=1,#REF!=4),AND('VALORACIÓN CON CONTROLES'!F48=1,#REF!=5)),"ZONA RIESGO ALTO",IF(OR(AND('VALORACIÓN CON CONTROLES'!F48=5,#REF!=3),AND('VALORACIÓN CON CONTROLES'!F48=5,#REF!=4),AND('VALORACIÓN CON CONTROLES'!F48=5,#REF!=5),AND('VALORACIÓN CON CONTROLES'!F48=4,#REF!=4),AND('VALORACIÓN CON CONTROLES'!F48=4,#REF!=5),AND('VALORACIÓN CON CONTROLES'!F48=3,#REF!=4),AND('VALORACIÓN CON CONTROLES'!F48=3,#REF!=5),AND('VALORACIÓN CON CONTROLES'!F48=2,#REF!=5)),"ZONA RIESGO EXTREMO")))),0)</f>
        <v>0</v>
      </c>
      <c r="Q61" s="57">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0</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t="e">
        <f>IF(AND('VALORACIÓN CON CONTROLES'!F49=0,'VALORACIÓN CON CONTROLES'!G49=0),#REF!,0)</f>
        <v>#REF!</v>
      </c>
      <c r="O62" s="1">
        <f>IF(AND('VALORACIÓN CON CONTROLES'!F49=0,'VALORACIÓN CON CONTROLES'!G49&gt;0),IF(OR(AND(#REF!=1,'VALORACIÓN CON CONTROLES'!G49=1),AND(#REF!=2,'VALORACIÓN CON CONTROLES'!G49=1),AND(#REF!=3,'VALORACIÓN CON CONTROLES'!G49=1),AND(#REF!=1,'VALORACIÓN CON CONTROLES'!G49=2),AND(#REF!=2,'VALORACIÓN CON CONTROLES'!G49=2)),"ZONA RIESGO BAJA",IF(OR(AND(#REF!=4,'VALORACIÓN CON CONTROLES'!G49=1),AND(#REF!=3,'VALORACIÓN CON CONTROLES'!G49=2),AND(#REF!=2,'VALORACIÓN CON CONTROLES'!G49=3),AND(#REF!=1,'VALORACIÓN CON CONTROLES'!G49=3)),"ZONA RIESGO MODERADO",IF(OR(AND(#REF!=5,'VALORACIÓN CON CONTROLES'!G49=1),AND(#REF!=5,'VALORACIÓN CON CONTROLES'!G49=2),AND(#REF!=4,'VALORACIÓN CON CONTROLES'!G49=2),AND(#REF!=4,'VALORACIÓN CON CONTROLES'!G49=3),AND(#REF!=3,'VALORACIÓN CON CONTROLES'!G49=3),AND(#REF!=2,'VALORACIÓN CON CONTROLES'!G49=4),AND(#REF!=1,'VALORACIÓN CON CONTROLES'!G49=4),AND(#REF!=1,'VALORACIÓN CON CONTROLES'!G49=5)),"ZONA RIESGO ALTO",IF(OR(AND(#REF!=5,'VALORACIÓN CON CONTROLES'!G49=3),AND(#REF!=5,'VALORACIÓN CON CONTROLES'!G49=4),AND(#REF!=5,'VALORACIÓN CON CONTROLES'!G49=5),AND(#REF!=4,'VALORACIÓN CON CONTROLES'!G49=4),AND(#REF!=4,'VALORACIÓN CON CONTROLES'!G49=5),AND(#REF!=3,'VALORACIÓN CON CONTROLES'!G49=4),AND(#REF!=3,'VALORACIÓN CON CONTROLES'!G49=5),AND(#REF!=2,'VALORACIÓN CON CONTROLES'!G49=5)),"ZONA RIESGO EXTREMO")))),0)</f>
        <v>0</v>
      </c>
      <c r="P62" s="1">
        <f>IF(AND('VALORACIÓN CON CONTROLES'!F49&gt;0,'VALORACIÓN CON CONTROLES'!G49=0),IF(OR(AND('VALORACIÓN CON CONTROLES'!F49=1,#REF!=1),AND('VALORACIÓN CON CONTROLES'!F49=2,#REF!=1),AND('VALORACIÓN CON CONTROLES'!F49=3,#REF!=1),AND('VALORACIÓN CON CONTROLES'!F49=1,#REF!=2),AND('VALORACIÓN CON CONTROLES'!F49=2,#REF!=2)),"ZONA RIESGO BAJA",IF(OR(AND('VALORACIÓN CON CONTROLES'!F49=4,#REF!=1),AND('VALORACIÓN CON CONTROLES'!F49=3,#REF!=2),AND('VALORACIÓN CON CONTROLES'!F49=2,#REF!=3),AND('VALORACIÓN CON CONTROLES'!F49=1,#REF!=3)),"ZONA RIESGO MODERADO",IF(OR(AND('VALORACIÓN CON CONTROLES'!F49=5,#REF!=1),AND('VALORACIÓN CON CONTROLES'!F49=5,#REF!=2),AND('VALORACIÓN CON CONTROLES'!F49=4,#REF!=2),AND('VALORACIÓN CON CONTROLES'!F49=4,#REF!=3),AND('VALORACIÓN CON CONTROLES'!F49=3,#REF!=3),AND('VALORACIÓN CON CONTROLES'!F49=2,#REF!=4),AND('VALORACIÓN CON CONTROLES'!F49=1,#REF!=4),AND('VALORACIÓN CON CONTROLES'!F49=1,#REF!=5)),"ZONA RIESGO ALTO",IF(OR(AND('VALORACIÓN CON CONTROLES'!F49=5,#REF!=3),AND('VALORACIÓN CON CONTROLES'!F49=5,#REF!=4),AND('VALORACIÓN CON CONTROLES'!F49=5,#REF!=5),AND('VALORACIÓN CON CONTROLES'!F49=4,#REF!=4),AND('VALORACIÓN CON CONTROLES'!F49=4,#REF!=5),AND('VALORACIÓN CON CONTROLES'!F49=3,#REF!=4),AND('VALORACIÓN CON CONTROLES'!F49=3,#REF!=5),AND('VALORACIÓN CON CONTROLES'!F49=2,#REF!=5)),"ZONA RIESGO EXTREMO")))),0)</f>
        <v>0</v>
      </c>
      <c r="Q62" s="57">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0</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26.25" thickBot="1" x14ac:dyDescent="0.3">
      <c r="A63" s="327" t="s">
        <v>2030</v>
      </c>
      <c r="B63" s="327" t="s">
        <v>2031</v>
      </c>
      <c r="C63" s="86" t="s">
        <v>2032</v>
      </c>
      <c r="D63" s="86" t="s">
        <v>2033</v>
      </c>
      <c r="E63" s="86" t="s">
        <v>2034</v>
      </c>
      <c r="F63" s="86" t="s">
        <v>2035</v>
      </c>
      <c r="G63" s="86" t="s">
        <v>2036</v>
      </c>
      <c r="H63" s="86" t="s">
        <v>2037</v>
      </c>
      <c r="I63" s="1"/>
      <c r="J63" s="1"/>
      <c r="K63" s="16">
        <v>53</v>
      </c>
      <c r="L63" s="1"/>
      <c r="M63" s="59">
        <v>49</v>
      </c>
      <c r="N63" s="59" t="e">
        <f>IF(AND('VALORACIÓN CON CONTROLES'!F50=0,'VALORACIÓN CON CONTROLES'!G50=0),#REF!,0)</f>
        <v>#REF!</v>
      </c>
      <c r="O63" s="1">
        <f>IF(AND('VALORACIÓN CON CONTROLES'!F50=0,'VALORACIÓN CON CONTROLES'!G50&gt;0),IF(OR(AND(#REF!=1,'VALORACIÓN CON CONTROLES'!G50=1),AND(#REF!=2,'VALORACIÓN CON CONTROLES'!G50=1),AND(#REF!=3,'VALORACIÓN CON CONTROLES'!G50=1),AND(#REF!=1,'VALORACIÓN CON CONTROLES'!G50=2),AND(#REF!=2,'VALORACIÓN CON CONTROLES'!G50=2)),"ZONA RIESGO BAJA",IF(OR(AND(#REF!=4,'VALORACIÓN CON CONTROLES'!G50=1),AND(#REF!=3,'VALORACIÓN CON CONTROLES'!G50=2),AND(#REF!=2,'VALORACIÓN CON CONTROLES'!G50=3),AND(#REF!=1,'VALORACIÓN CON CONTROLES'!G50=3)),"ZONA RIESGO MODERADO",IF(OR(AND(#REF!=5,'VALORACIÓN CON CONTROLES'!G50=1),AND(#REF!=5,'VALORACIÓN CON CONTROLES'!G50=2),AND(#REF!=4,'VALORACIÓN CON CONTROLES'!G50=2),AND(#REF!=4,'VALORACIÓN CON CONTROLES'!G50=3),AND(#REF!=3,'VALORACIÓN CON CONTROLES'!G50=3),AND(#REF!=2,'VALORACIÓN CON CONTROLES'!G50=4),AND(#REF!=1,'VALORACIÓN CON CONTROLES'!G50=4),AND(#REF!=1,'VALORACIÓN CON CONTROLES'!G50=5)),"ZONA RIESGO ALTO",IF(OR(AND(#REF!=5,'VALORACIÓN CON CONTROLES'!G50=3),AND(#REF!=5,'VALORACIÓN CON CONTROLES'!G50=4),AND(#REF!=5,'VALORACIÓN CON CONTROLES'!G50=5),AND(#REF!=4,'VALORACIÓN CON CONTROLES'!G50=4),AND(#REF!=4,'VALORACIÓN CON CONTROLES'!G50=5),AND(#REF!=3,'VALORACIÓN CON CONTROLES'!G50=4),AND(#REF!=3,'VALORACIÓN CON CONTROLES'!G50=5),AND(#REF!=2,'VALORACIÓN CON CONTROLES'!G50=5)),"ZONA RIESGO EXTREMO")))),0)</f>
        <v>0</v>
      </c>
      <c r="P63" s="1">
        <f>IF(AND('VALORACIÓN CON CONTROLES'!F50&gt;0,'VALORACIÓN CON CONTROLES'!G50=0),IF(OR(AND('VALORACIÓN CON CONTROLES'!F50=1,#REF!=1),AND('VALORACIÓN CON CONTROLES'!F50=2,#REF!=1),AND('VALORACIÓN CON CONTROLES'!F50=3,#REF!=1),AND('VALORACIÓN CON CONTROLES'!F50=1,#REF!=2),AND('VALORACIÓN CON CONTROLES'!F50=2,#REF!=2)),"ZONA RIESGO BAJA",IF(OR(AND('VALORACIÓN CON CONTROLES'!F50=4,#REF!=1),AND('VALORACIÓN CON CONTROLES'!F50=3,#REF!=2),AND('VALORACIÓN CON CONTROLES'!F50=2,#REF!=3),AND('VALORACIÓN CON CONTROLES'!F50=1,#REF!=3)),"ZONA RIESGO MODERADO",IF(OR(AND('VALORACIÓN CON CONTROLES'!F50=5,#REF!=1),AND('VALORACIÓN CON CONTROLES'!F50=5,#REF!=2),AND('VALORACIÓN CON CONTROLES'!F50=4,#REF!=2),AND('VALORACIÓN CON CONTROLES'!F50=4,#REF!=3),AND('VALORACIÓN CON CONTROLES'!F50=3,#REF!=3),AND('VALORACIÓN CON CONTROLES'!F50=2,#REF!=4),AND('VALORACIÓN CON CONTROLES'!F50=1,#REF!=4),AND('VALORACIÓN CON CONTROLES'!F50=1,#REF!=5)),"ZONA RIESGO ALTO",IF(OR(AND('VALORACIÓN CON CONTROLES'!F50=5,#REF!=3),AND('VALORACIÓN CON CONTROLES'!F50=5,#REF!=4),AND('VALORACIÓN CON CONTROLES'!F50=5,#REF!=5),AND('VALORACIÓN CON CONTROLES'!F50=4,#REF!=4),AND('VALORACIÓN CON CONTROLES'!F50=4,#REF!=5),AND('VALORACIÓN CON CONTROLES'!F50=3,#REF!=4),AND('VALORACIÓN CON CONTROLES'!F50=3,#REF!=5),AND('VALORACIÓN CON CONTROLES'!F50=2,#REF!=5)),"ZONA RIESGO EXTREMO")))),0)</f>
        <v>0</v>
      </c>
      <c r="Q63" s="57">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0</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328"/>
      <c r="B64" s="328"/>
      <c r="C64" s="98" t="s">
        <v>2038</v>
      </c>
      <c r="D64" s="98" t="s">
        <v>2039</v>
      </c>
      <c r="E64" s="98" t="s">
        <v>2040</v>
      </c>
      <c r="F64" s="98" t="s">
        <v>2041</v>
      </c>
      <c r="G64" s="98" t="s">
        <v>2042</v>
      </c>
      <c r="H64" s="98" t="s">
        <v>2043</v>
      </c>
      <c r="I64" s="1"/>
      <c r="J64" s="1"/>
      <c r="K64" s="16"/>
      <c r="L64" s="1"/>
      <c r="M64" s="59"/>
      <c r="N64" s="59"/>
      <c r="O64" s="1"/>
      <c r="P64" s="1"/>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75.75" thickBot="1" x14ac:dyDescent="0.3">
      <c r="A65" s="97" t="s">
        <v>1976</v>
      </c>
      <c r="B65" s="97">
        <v>1</v>
      </c>
      <c r="C65" s="97" t="s">
        <v>2044</v>
      </c>
      <c r="D65" s="97" t="s">
        <v>2045</v>
      </c>
      <c r="E65" s="97" t="s">
        <v>2046</v>
      </c>
      <c r="F65" s="97" t="s">
        <v>2047</v>
      </c>
      <c r="G65" s="97" t="s">
        <v>2048</v>
      </c>
      <c r="H65" s="97" t="s">
        <v>2049</v>
      </c>
      <c r="I65" s="1"/>
      <c r="J65" s="1"/>
      <c r="K65" s="65">
        <v>54</v>
      </c>
      <c r="L65" s="1"/>
      <c r="M65" s="59">
        <v>50</v>
      </c>
      <c r="N65" s="59" t="e">
        <f>IF(AND('VALORACIÓN CON CONTROLES'!F51=0,'VALORACIÓN CON CONTROLES'!G51=0),#REF!,0)</f>
        <v>#REF!</v>
      </c>
      <c r="O65" s="1">
        <f>IF(AND('VALORACIÓN CON CONTROLES'!F51=0,'VALORACIÓN CON CONTROLES'!G51&gt;0),IF(OR(AND(#REF!=1,'VALORACIÓN CON CONTROLES'!G51=1),AND(#REF!=2,'VALORACIÓN CON CONTROLES'!G51=1),AND(#REF!=3,'VALORACIÓN CON CONTROLES'!G51=1),AND(#REF!=1,'VALORACIÓN CON CONTROLES'!G51=2),AND(#REF!=2,'VALORACIÓN CON CONTROLES'!G51=2)),"ZONA RIESGO BAJA",IF(OR(AND(#REF!=4,'VALORACIÓN CON CONTROLES'!G51=1),AND(#REF!=3,'VALORACIÓN CON CONTROLES'!G51=2),AND(#REF!=2,'VALORACIÓN CON CONTROLES'!G51=3),AND(#REF!=1,'VALORACIÓN CON CONTROLES'!G51=3)),"ZONA RIESGO MODERADO",IF(OR(AND(#REF!=5,'VALORACIÓN CON CONTROLES'!G51=1),AND(#REF!=5,'VALORACIÓN CON CONTROLES'!G51=2),AND(#REF!=4,'VALORACIÓN CON CONTROLES'!G51=2),AND(#REF!=4,'VALORACIÓN CON CONTROLES'!G51=3),AND(#REF!=3,'VALORACIÓN CON CONTROLES'!G51=3),AND(#REF!=2,'VALORACIÓN CON CONTROLES'!G51=4),AND(#REF!=1,'VALORACIÓN CON CONTROLES'!G51=4),AND(#REF!=1,'VALORACIÓN CON CONTROLES'!G51=5)),"ZONA RIESGO ALTO",IF(OR(AND(#REF!=5,'VALORACIÓN CON CONTROLES'!G51=3),AND(#REF!=5,'VALORACIÓN CON CONTROLES'!G51=4),AND(#REF!=5,'VALORACIÓN CON CONTROLES'!G51=5),AND(#REF!=4,'VALORACIÓN CON CONTROLES'!G51=4),AND(#REF!=4,'VALORACIÓN CON CONTROLES'!G51=5),AND(#REF!=3,'VALORACIÓN CON CONTROLES'!G51=4),AND(#REF!=3,'VALORACIÓN CON CONTROLES'!G51=5),AND(#REF!=2,'VALORACIÓN CON CONTROLES'!G51=5)),"ZONA RIESGO EXTREMO")))),0)</f>
        <v>0</v>
      </c>
      <c r="P65" s="1">
        <f>IF(AND('VALORACIÓN CON CONTROLES'!F51&gt;0,'VALORACIÓN CON CONTROLES'!G51=0),IF(OR(AND('VALORACIÓN CON CONTROLES'!F51=1,#REF!=1),AND('VALORACIÓN CON CONTROLES'!F51=2,#REF!=1),AND('VALORACIÓN CON CONTROLES'!F51=3,#REF!=1),AND('VALORACIÓN CON CONTROLES'!F51=1,#REF!=2),AND('VALORACIÓN CON CONTROLES'!F51=2,#REF!=2)),"ZONA RIESGO BAJA",IF(OR(AND('VALORACIÓN CON CONTROLES'!F51=4,#REF!=1),AND('VALORACIÓN CON CONTROLES'!F51=3,#REF!=2),AND('VALORACIÓN CON CONTROLES'!F51=2,#REF!=3),AND('VALORACIÓN CON CONTROLES'!F51=1,#REF!=3)),"ZONA RIESGO MODERADO",IF(OR(AND('VALORACIÓN CON CONTROLES'!F51=5,#REF!=1),AND('VALORACIÓN CON CONTROLES'!F51=5,#REF!=2),AND('VALORACIÓN CON CONTROLES'!F51=4,#REF!=2),AND('VALORACIÓN CON CONTROLES'!F51=4,#REF!=3),AND('VALORACIÓN CON CONTROLES'!F51=3,#REF!=3),AND('VALORACIÓN CON CONTROLES'!F51=2,#REF!=4),AND('VALORACIÓN CON CONTROLES'!F51=1,#REF!=4),AND('VALORACIÓN CON CONTROLES'!F51=1,#REF!=5)),"ZONA RIESGO ALTO",IF(OR(AND('VALORACIÓN CON CONTROLES'!F51=5,#REF!=3),AND('VALORACIÓN CON CONTROLES'!F51=5,#REF!=4),AND('VALORACIÓN CON CONTROLES'!F51=5,#REF!=5),AND('VALORACIÓN CON CONTROLES'!F51=4,#REF!=4),AND('VALORACIÓN CON CONTROLES'!F51=4,#REF!=5),AND('VALORACIÓN CON CONTROLES'!F51=3,#REF!=4),AND('VALORACIÓN CON CONTROLES'!F51=3,#REF!=5),AND('VALORACIÓN CON CONTROLES'!F51=2,#REF!=5)),"ZONA RIESGO EXTREMO")))),0)</f>
        <v>0</v>
      </c>
      <c r="Q65" s="57">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0</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90.75" thickBot="1" x14ac:dyDescent="0.3">
      <c r="A66" s="97" t="s">
        <v>1971</v>
      </c>
      <c r="B66" s="97">
        <v>2</v>
      </c>
      <c r="C66" s="97" t="s">
        <v>2050</v>
      </c>
      <c r="D66" s="97" t="s">
        <v>2051</v>
      </c>
      <c r="E66" s="97" t="s">
        <v>2052</v>
      </c>
      <c r="F66" s="97" t="s">
        <v>2053</v>
      </c>
      <c r="G66" s="97" t="s">
        <v>2054</v>
      </c>
      <c r="H66" s="97" t="s">
        <v>2055</v>
      </c>
      <c r="I66" s="1"/>
      <c r="J66" s="1"/>
      <c r="K66" s="16">
        <v>55</v>
      </c>
      <c r="L66" s="1"/>
      <c r="M66" s="59">
        <v>51</v>
      </c>
      <c r="N66" s="59" t="e">
        <f>IF(AND('VALORACIÓN CON CONTROLES'!F52=0,'VALORACIÓN CON CONTROLES'!G52=0),#REF!,0)</f>
        <v>#REF!</v>
      </c>
      <c r="O66" s="1">
        <f>IF(AND('VALORACIÓN CON CONTROLES'!F52=0,'VALORACIÓN CON CONTROLES'!G52&gt;0),IF(OR(AND(#REF!=1,'VALORACIÓN CON CONTROLES'!G52=1),AND(#REF!=2,'VALORACIÓN CON CONTROLES'!G52=1),AND(#REF!=3,'VALORACIÓN CON CONTROLES'!G52=1),AND(#REF!=1,'VALORACIÓN CON CONTROLES'!G52=2),AND(#REF!=2,'VALORACIÓN CON CONTROLES'!G52=2)),"ZONA RIESGO BAJA",IF(OR(AND(#REF!=4,'VALORACIÓN CON CONTROLES'!G52=1),AND(#REF!=3,'VALORACIÓN CON CONTROLES'!G52=2),AND(#REF!=2,'VALORACIÓN CON CONTROLES'!G52=3),AND(#REF!=1,'VALORACIÓN CON CONTROLES'!G52=3)),"ZONA RIESGO MODERADO",IF(OR(AND(#REF!=5,'VALORACIÓN CON CONTROLES'!G52=1),AND(#REF!=5,'VALORACIÓN CON CONTROLES'!G52=2),AND(#REF!=4,'VALORACIÓN CON CONTROLES'!G52=2),AND(#REF!=4,'VALORACIÓN CON CONTROLES'!G52=3),AND(#REF!=3,'VALORACIÓN CON CONTROLES'!G52=3),AND(#REF!=2,'VALORACIÓN CON CONTROLES'!G52=4),AND(#REF!=1,'VALORACIÓN CON CONTROLES'!G52=4),AND(#REF!=1,'VALORACIÓN CON CONTROLES'!G52=5)),"ZONA RIESGO ALTO",IF(OR(AND(#REF!=5,'VALORACIÓN CON CONTROLES'!G52=3),AND(#REF!=5,'VALORACIÓN CON CONTROLES'!G52=4),AND(#REF!=5,'VALORACIÓN CON CONTROLES'!G52=5),AND(#REF!=4,'VALORACIÓN CON CONTROLES'!G52=4),AND(#REF!=4,'VALORACIÓN CON CONTROLES'!G52=5),AND(#REF!=3,'VALORACIÓN CON CONTROLES'!G52=4),AND(#REF!=3,'VALORACIÓN CON CONTROLES'!G52=5),AND(#REF!=2,'VALORACIÓN CON CONTROLES'!G52=5)),"ZONA RIESGO EXTREMO")))),0)</f>
        <v>0</v>
      </c>
      <c r="P66" s="1">
        <f>IF(AND('VALORACIÓN CON CONTROLES'!F52&gt;0,'VALORACIÓN CON CONTROLES'!G52=0),IF(OR(AND('VALORACIÓN CON CONTROLES'!F52=1,#REF!=1),AND('VALORACIÓN CON CONTROLES'!F52=2,#REF!=1),AND('VALORACIÓN CON CONTROLES'!F52=3,#REF!=1),AND('VALORACIÓN CON CONTROLES'!F52=1,#REF!=2),AND('VALORACIÓN CON CONTROLES'!F52=2,#REF!=2)),"ZONA RIESGO BAJA",IF(OR(AND('VALORACIÓN CON CONTROLES'!F52=4,#REF!=1),AND('VALORACIÓN CON CONTROLES'!F52=3,#REF!=2),AND('VALORACIÓN CON CONTROLES'!F52=2,#REF!=3),AND('VALORACIÓN CON CONTROLES'!F52=1,#REF!=3)),"ZONA RIESGO MODERADO",IF(OR(AND('VALORACIÓN CON CONTROLES'!F52=5,#REF!=1),AND('VALORACIÓN CON CONTROLES'!F52=5,#REF!=2),AND('VALORACIÓN CON CONTROLES'!F52=4,#REF!=2),AND('VALORACIÓN CON CONTROLES'!F52=4,#REF!=3),AND('VALORACIÓN CON CONTROLES'!F52=3,#REF!=3),AND('VALORACIÓN CON CONTROLES'!F52=2,#REF!=4),AND('VALORACIÓN CON CONTROLES'!F52=1,#REF!=4),AND('VALORACIÓN CON CONTROLES'!F52=1,#REF!=5)),"ZONA RIESGO ALTO",IF(OR(AND('VALORACIÓN CON CONTROLES'!F52=5,#REF!=3),AND('VALORACIÓN CON CONTROLES'!F52=5,#REF!=4),AND('VALORACIÓN CON CONTROLES'!F52=5,#REF!=5),AND('VALORACIÓN CON CONTROLES'!F52=4,#REF!=4),AND('VALORACIÓN CON CONTROLES'!F52=4,#REF!=5),AND('VALORACIÓN CON CONTROLES'!F52=3,#REF!=4),AND('VALORACIÓN CON CONTROLES'!F52=3,#REF!=5),AND('VALORACIÓN CON CONTROLES'!F52=2,#REF!=5)),"ZONA RIESGO EXTREMO")))),0)</f>
        <v>0</v>
      </c>
      <c r="Q66" s="57">
        <f>IF(AND('VALORACIÓN CON CONTROLES'!F52&gt;0,'VALORACIÓN CON CONTROLES'!G52&gt;0),IF(OR(AND('VALORACIÓN CON CONTROLES'!F52=1,'VALORACIÓN CON CONTROLES'!G52=1),AND('VALORACIÓN CON CONTROLES'!F52=2,'VALORACIÓN CON CONTROLES'!G52=1),AND('VALORACIÓN CON CONTROLES'!F52=3,'VALORACIÓN CON CONTROLES'!G52=1),AND('VALORACIÓN CON CONTROLES'!F52=1,'VALORACIÓN CON CONTROLES'!G52=2),AND('VALORACIÓN CON CONTROLES'!F52=2,'VALORACIÓN CON CONTROLES'!G52=2)),"ZONA RIESGO BAJA",IF(OR(AND('VALORACIÓN CON CONTROLES'!F52=4,'VALORACIÓN CON CONTROLES'!G52=1),AND('VALORACIÓN CON CONTROLES'!F52=3,'VALORACIÓN CON CONTROLES'!G52=2),AND('VALORACIÓN CON CONTROLES'!F52=2,'VALORACIÓN CON CONTROLES'!G52=3),AND('VALORACIÓN CON CONTROLES'!F52=1,'VALORACIÓN CON CONTROLES'!G52=3)),"ZONA RIESGO MODERADO",IF(OR(AND('VALORACIÓN CON CONTROLES'!F52=5,'VALORACIÓN CON CONTROLES'!G52=1),AND('VALORACIÓN CON CONTROLES'!F52=5,'VALORACIÓN CON CONTROLES'!G52=2),AND('VALORACIÓN CON CONTROLES'!F52=4,'VALORACIÓN CON CONTROLES'!G52=2),AND('VALORACIÓN CON CONTROLES'!F52=4,'VALORACIÓN CON CONTROLES'!G52=3),AND('VALORACIÓN CON CONTROLES'!F52=3,'VALORACIÓN CON CONTROLES'!G52=3),AND('VALORACIÓN CON CONTROLES'!F52=2,'VALORACIÓN CON CONTROLES'!G52=4),AND('VALORACIÓN CON CONTROLES'!F52=1,'VALORACIÓN CON CONTROLES'!G52=4),AND('VALORACIÓN CON CONTROLES'!F52=1,'VALORACIÓN CON CONTROLES'!G52=5)),"ZONA RIESGO ALTO",IF(OR(AND('VALORACIÓN CON CONTROLES'!F52=5,'VALORACIÓN CON CONTROLES'!G52=3),AND('VALORACIÓN CON CONTROLES'!F52=5,'VALORACIÓN CON CONTROLES'!G52=4),AND('VALORACIÓN CON CONTROLES'!F52=5,'VALORACIÓN CON CONTROLES'!G52=5),AND('VALORACIÓN CON CONTROLES'!F52=4,'VALORACIÓN CON CONTROLES'!G52=4),AND('VALORACIÓN CON CONTROLES'!F52=4,'VALORACIÓN CON CONTROLES'!G52=5),AND('VALORACIÓN CON CONTROLES'!F52=3,'VALORACIÓN CON CONTROLES'!G52=4),AND('VALORACIÓN CON CONTROLES'!F52=3,'VALORACIÓN CON CONTROLES'!G52=5),AND('VALORACIÓN CON CONTROLES'!F52=2,'VALORACIÓN CON CONTROLES'!G52=5)),"ZONA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225.75" thickBot="1" x14ac:dyDescent="0.3">
      <c r="A67" s="97" t="s">
        <v>1967</v>
      </c>
      <c r="B67" s="97">
        <v>3</v>
      </c>
      <c r="C67" s="97" t="s">
        <v>2056</v>
      </c>
      <c r="D67" s="97" t="s">
        <v>2057</v>
      </c>
      <c r="E67" s="97" t="s">
        <v>2058</v>
      </c>
      <c r="F67" s="97" t="s">
        <v>2059</v>
      </c>
      <c r="G67" s="97" t="s">
        <v>2060</v>
      </c>
      <c r="H67" s="97" t="s">
        <v>2061</v>
      </c>
      <c r="I67" s="1"/>
      <c r="J67" s="1"/>
      <c r="K67" s="16">
        <v>56</v>
      </c>
      <c r="L67" s="1"/>
      <c r="M67" s="59">
        <v>52</v>
      </c>
      <c r="N67" s="59" t="e">
        <f>IF(AND('VALORACIÓN CON CONTROLES'!F53=0,'VALORACIÓN CON CONTROLES'!G53=0),#REF!,0)</f>
        <v>#REF!</v>
      </c>
      <c r="O67" s="1">
        <f>IF(AND('VALORACIÓN CON CONTROLES'!F53=0,'VALORACIÓN CON CONTROLES'!G53&gt;0),IF(OR(AND(#REF!=1,'VALORACIÓN CON CONTROLES'!G53=1),AND(#REF!=2,'VALORACIÓN CON CONTROLES'!G53=1),AND(#REF!=3,'VALORACIÓN CON CONTROLES'!G53=1),AND(#REF!=1,'VALORACIÓN CON CONTROLES'!G53=2),AND(#REF!=2,'VALORACIÓN CON CONTROLES'!G53=2)),"ZONA RIESGO BAJA",IF(OR(AND(#REF!=4,'VALORACIÓN CON CONTROLES'!G53=1),AND(#REF!=3,'VALORACIÓN CON CONTROLES'!G53=2),AND(#REF!=2,'VALORACIÓN CON CONTROLES'!G53=3),AND(#REF!=1,'VALORACIÓN CON CONTROLES'!G53=3)),"ZONA RIESGO MODERADO",IF(OR(AND(#REF!=5,'VALORACIÓN CON CONTROLES'!G53=1),AND(#REF!=5,'VALORACIÓN CON CONTROLES'!G53=2),AND(#REF!=4,'VALORACIÓN CON CONTROLES'!G53=2),AND(#REF!=4,'VALORACIÓN CON CONTROLES'!G53=3),AND(#REF!=3,'VALORACIÓN CON CONTROLES'!G53=3),AND(#REF!=2,'VALORACIÓN CON CONTROLES'!G53=4),AND(#REF!=1,'VALORACIÓN CON CONTROLES'!G53=4),AND(#REF!=1,'VALORACIÓN CON CONTROLES'!G53=5)),"ZONA RIESGO ALTO",IF(OR(AND(#REF!=5,'VALORACIÓN CON CONTROLES'!G53=3),AND(#REF!=5,'VALORACIÓN CON CONTROLES'!G53=4),AND(#REF!=5,'VALORACIÓN CON CONTROLES'!G53=5),AND(#REF!=4,'VALORACIÓN CON CONTROLES'!G53=4),AND(#REF!=4,'VALORACIÓN CON CONTROLES'!G53=5),AND(#REF!=3,'VALORACIÓN CON CONTROLES'!G53=4),AND(#REF!=3,'VALORACIÓN CON CONTROLES'!G53=5),AND(#REF!=2,'VALORACIÓN CON CONTROLES'!G53=5)),"ZONA RIESGO EXTREMO")))),0)</f>
        <v>0</v>
      </c>
      <c r="P67" s="1">
        <f>IF(AND('VALORACIÓN CON CONTROLES'!F53&gt;0,'VALORACIÓN CON CONTROLES'!G53=0),IF(OR(AND('VALORACIÓN CON CONTROLES'!F53=1,#REF!=1),AND('VALORACIÓN CON CONTROLES'!F53=2,#REF!=1),AND('VALORACIÓN CON CONTROLES'!F53=3,#REF!=1),AND('VALORACIÓN CON CONTROLES'!F53=1,#REF!=2),AND('VALORACIÓN CON CONTROLES'!F53=2,#REF!=2)),"ZONA RIESGO BAJA",IF(OR(AND('VALORACIÓN CON CONTROLES'!F53=4,#REF!=1),AND('VALORACIÓN CON CONTROLES'!F53=3,#REF!=2),AND('VALORACIÓN CON CONTROLES'!F53=2,#REF!=3),AND('VALORACIÓN CON CONTROLES'!F53=1,#REF!=3)),"ZONA RIESGO MODERADO",IF(OR(AND('VALORACIÓN CON CONTROLES'!F53=5,#REF!=1),AND('VALORACIÓN CON CONTROLES'!F53=5,#REF!=2),AND('VALORACIÓN CON CONTROLES'!F53=4,#REF!=2),AND('VALORACIÓN CON CONTROLES'!F53=4,#REF!=3),AND('VALORACIÓN CON CONTROLES'!F53=3,#REF!=3),AND('VALORACIÓN CON CONTROLES'!F53=2,#REF!=4),AND('VALORACIÓN CON CONTROLES'!F53=1,#REF!=4),AND('VALORACIÓN CON CONTROLES'!F53=1,#REF!=5)),"ZONA RIESGO ALTO",IF(OR(AND('VALORACIÓN CON CONTROLES'!F53=5,#REF!=3),AND('VALORACIÓN CON CONTROLES'!F53=5,#REF!=4),AND('VALORACIÓN CON CONTROLES'!F53=5,#REF!=5),AND('VALORACIÓN CON CONTROLES'!F53=4,#REF!=4),AND('VALORACIÓN CON CONTROLES'!F53=4,#REF!=5),AND('VALORACIÓN CON CONTROLES'!F53=3,#REF!=4),AND('VALORACIÓN CON CONTROLES'!F53=3,#REF!=5),AND('VALORACIÓN CON CONTROLES'!F53=2,#REF!=5)),"ZONA RIESGO EXTREMO")))),0)</f>
        <v>0</v>
      </c>
      <c r="Q67" s="57">
        <f>IF(AND('VALORACIÓN CON CONTROLES'!F53&gt;0,'VALORACIÓN CON CONTROLES'!G53&gt;0),IF(OR(AND('VALORACIÓN CON CONTROLES'!F53=1,'VALORACIÓN CON CONTROLES'!G53=1),AND('VALORACIÓN CON CONTROLES'!F53=2,'VALORACIÓN CON CONTROLES'!G53=1),AND('VALORACIÓN CON CONTROLES'!F53=3,'VALORACIÓN CON CONTROLES'!G53=1),AND('VALORACIÓN CON CONTROLES'!F53=1,'VALORACIÓN CON CONTROLES'!G53=2),AND('VALORACIÓN CON CONTROLES'!F53=2,'VALORACIÓN CON CONTROLES'!G53=2)),"ZONA RIESGO BAJA",IF(OR(AND('VALORACIÓN CON CONTROLES'!F53=4,'VALORACIÓN CON CONTROLES'!G53=1),AND('VALORACIÓN CON CONTROLES'!F53=3,'VALORACIÓN CON CONTROLES'!G53=2),AND('VALORACIÓN CON CONTROLES'!F53=2,'VALORACIÓN CON CONTROLES'!G53=3),AND('VALORACIÓN CON CONTROLES'!F53=1,'VALORACIÓN CON CONTROLES'!G53=3)),"ZONA RIESGO MODERADO",IF(OR(AND('VALORACIÓN CON CONTROLES'!F53=5,'VALORACIÓN CON CONTROLES'!G53=1),AND('VALORACIÓN CON CONTROLES'!F53=5,'VALORACIÓN CON CONTROLES'!G53=2),AND('VALORACIÓN CON CONTROLES'!F53=4,'VALORACIÓN CON CONTROLES'!G53=2),AND('VALORACIÓN CON CONTROLES'!F53=4,'VALORACIÓN CON CONTROLES'!G53=3),AND('VALORACIÓN CON CONTROLES'!F53=3,'VALORACIÓN CON CONTROLES'!G53=3),AND('VALORACIÓN CON CONTROLES'!F53=2,'VALORACIÓN CON CONTROLES'!G53=4),AND('VALORACIÓN CON CONTROLES'!F53=1,'VALORACIÓN CON CONTROLES'!G53=4),AND('VALORACIÓN CON CONTROLES'!F53=1,'VALORACIÓN CON CONTROLES'!G53=5)),"ZONA RIESGO ALTO",IF(OR(AND('VALORACIÓN CON CONTROLES'!F53=5,'VALORACIÓN CON CONTROLES'!G53=3),AND('VALORACIÓN CON CONTROLES'!F53=5,'VALORACIÓN CON CONTROLES'!G53=4),AND('VALORACIÓN CON CONTROLES'!F53=5,'VALORACIÓN CON CONTROLES'!G53=5),AND('VALORACIÓN CON CONTROLES'!F53=4,'VALORACIÓN CON CONTROLES'!G53=4),AND('VALORACIÓN CON CONTROLES'!F53=4,'VALORACIÓN CON CONTROLES'!G53=5),AND('VALORACIÓN CON CONTROLES'!F53=3,'VALORACIÓN CON CONTROLES'!G53=4),AND('VALORACIÓN CON CONTROLES'!F53=3,'VALORACIÓN CON CONTROLES'!G53=5),AND('VALORACIÓN CON CONTROLES'!F53=2,'VALORACIÓN CON CONTROLES'!G53=5)),"ZONA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225.75" thickBot="1" x14ac:dyDescent="0.3">
      <c r="A68" s="97" t="s">
        <v>1960</v>
      </c>
      <c r="B68" s="97">
        <v>4</v>
      </c>
      <c r="C68" s="97" t="s">
        <v>2062</v>
      </c>
      <c r="D68" s="97" t="s">
        <v>2063</v>
      </c>
      <c r="E68" s="97" t="s">
        <v>2064</v>
      </c>
      <c r="F68" s="97" t="s">
        <v>2065</v>
      </c>
      <c r="G68" s="97" t="s">
        <v>2066</v>
      </c>
      <c r="H68" s="97" t="s">
        <v>2067</v>
      </c>
      <c r="I68" s="1"/>
      <c r="J68" s="1"/>
      <c r="K68" s="65">
        <v>57</v>
      </c>
      <c r="L68" s="1"/>
      <c r="M68" s="59">
        <v>53</v>
      </c>
      <c r="N68" s="59" t="e">
        <f>IF(AND('VALORACIÓN CON CONTROLES'!F54=0,'VALORACIÓN CON CONTROLES'!G54=0),#REF!,0)</f>
        <v>#REF!</v>
      </c>
      <c r="O68" s="1">
        <f>IF(AND('VALORACIÓN CON CONTROLES'!F54=0,'VALORACIÓN CON CONTROLES'!G54&gt;0),IF(OR(AND(#REF!=1,'VALORACIÓN CON CONTROLES'!G54=1),AND(#REF!=2,'VALORACIÓN CON CONTROLES'!G54=1),AND(#REF!=3,'VALORACIÓN CON CONTROLES'!G54=1),AND(#REF!=1,'VALORACIÓN CON CONTROLES'!G54=2),AND(#REF!=2,'VALORACIÓN CON CONTROLES'!G54=2)),"ZONA RIESGO BAJA",IF(OR(AND(#REF!=4,'VALORACIÓN CON CONTROLES'!G54=1),AND(#REF!=3,'VALORACIÓN CON CONTROLES'!G54=2),AND(#REF!=2,'VALORACIÓN CON CONTROLES'!G54=3),AND(#REF!=1,'VALORACIÓN CON CONTROLES'!G54=3)),"ZONA RIESGO MODERADO",IF(OR(AND(#REF!=5,'VALORACIÓN CON CONTROLES'!G54=1),AND(#REF!=5,'VALORACIÓN CON CONTROLES'!G54=2),AND(#REF!=4,'VALORACIÓN CON CONTROLES'!G54=2),AND(#REF!=4,'VALORACIÓN CON CONTROLES'!G54=3),AND(#REF!=3,'VALORACIÓN CON CONTROLES'!G54=3),AND(#REF!=2,'VALORACIÓN CON CONTROLES'!G54=4),AND(#REF!=1,'VALORACIÓN CON CONTROLES'!G54=4),AND(#REF!=1,'VALORACIÓN CON CONTROLES'!G54=5)),"ZONA RIESGO ALTO",IF(OR(AND(#REF!=5,'VALORACIÓN CON CONTROLES'!G54=3),AND(#REF!=5,'VALORACIÓN CON CONTROLES'!G54=4),AND(#REF!=5,'VALORACIÓN CON CONTROLES'!G54=5),AND(#REF!=4,'VALORACIÓN CON CONTROLES'!G54=4),AND(#REF!=4,'VALORACIÓN CON CONTROLES'!G54=5),AND(#REF!=3,'VALORACIÓN CON CONTROLES'!G54=4),AND(#REF!=3,'VALORACIÓN CON CONTROLES'!G54=5),AND(#REF!=2,'VALORACIÓN CON CONTROLES'!G54=5)),"ZONA RIESGO EXTREMO")))),0)</f>
        <v>0</v>
      </c>
      <c r="P68" s="1">
        <f>IF(AND('VALORACIÓN CON CONTROLES'!F54&gt;0,'VALORACIÓN CON CONTROLES'!G54=0),IF(OR(AND('VALORACIÓN CON CONTROLES'!F54=1,#REF!=1),AND('VALORACIÓN CON CONTROLES'!F54=2,#REF!=1),AND('VALORACIÓN CON CONTROLES'!F54=3,#REF!=1),AND('VALORACIÓN CON CONTROLES'!F54=1,#REF!=2),AND('VALORACIÓN CON CONTROLES'!F54=2,#REF!=2)),"ZONA RIESGO BAJA",IF(OR(AND('VALORACIÓN CON CONTROLES'!F54=4,#REF!=1),AND('VALORACIÓN CON CONTROLES'!F54=3,#REF!=2),AND('VALORACIÓN CON CONTROLES'!F54=2,#REF!=3),AND('VALORACIÓN CON CONTROLES'!F54=1,#REF!=3)),"ZONA RIESGO MODERADO",IF(OR(AND('VALORACIÓN CON CONTROLES'!F54=5,#REF!=1),AND('VALORACIÓN CON CONTROLES'!F54=5,#REF!=2),AND('VALORACIÓN CON CONTROLES'!F54=4,#REF!=2),AND('VALORACIÓN CON CONTROLES'!F54=4,#REF!=3),AND('VALORACIÓN CON CONTROLES'!F54=3,#REF!=3),AND('VALORACIÓN CON CONTROLES'!F54=2,#REF!=4),AND('VALORACIÓN CON CONTROLES'!F54=1,#REF!=4),AND('VALORACIÓN CON CONTROLES'!F54=1,#REF!=5)),"ZONA RIESGO ALTO",IF(OR(AND('VALORACIÓN CON CONTROLES'!F54=5,#REF!=3),AND('VALORACIÓN CON CONTROLES'!F54=5,#REF!=4),AND('VALORACIÓN CON CONTROLES'!F54=5,#REF!=5),AND('VALORACIÓN CON CONTROLES'!F54=4,#REF!=4),AND('VALORACIÓN CON CONTROLES'!F54=4,#REF!=5),AND('VALORACIÓN CON CONTROLES'!F54=3,#REF!=4),AND('VALORACIÓN CON CONTROLES'!F54=3,#REF!=5),AND('VALORACIÓN CON CONTROLES'!F54=2,#REF!=5)),"ZONA RIESGO EXTREMO")))),0)</f>
        <v>0</v>
      </c>
      <c r="Q68" s="57">
        <f>IF(AND('VALORACIÓN CON CONTROLES'!F54&gt;0,'VALORACIÓN CON CONTROLES'!G54&gt;0),IF(OR(AND('VALORACIÓN CON CONTROLES'!F54=1,'VALORACIÓN CON CONTROLES'!G54=1),AND('VALORACIÓN CON CONTROLES'!F54=2,'VALORACIÓN CON CONTROLES'!G54=1),AND('VALORACIÓN CON CONTROLES'!F54=3,'VALORACIÓN CON CONTROLES'!G54=1),AND('VALORACIÓN CON CONTROLES'!F54=1,'VALORACIÓN CON CONTROLES'!G54=2),AND('VALORACIÓN CON CONTROLES'!F54=2,'VALORACIÓN CON CONTROLES'!G54=2)),"ZONA RIESGO BAJA",IF(OR(AND('VALORACIÓN CON CONTROLES'!F54=4,'VALORACIÓN CON CONTROLES'!G54=1),AND('VALORACIÓN CON CONTROLES'!F54=3,'VALORACIÓN CON CONTROLES'!G54=2),AND('VALORACIÓN CON CONTROLES'!F54=2,'VALORACIÓN CON CONTROLES'!G54=3),AND('VALORACIÓN CON CONTROLES'!F54=1,'VALORACIÓN CON CONTROLES'!G54=3)),"ZONA RIESGO MODERADO",IF(OR(AND('VALORACIÓN CON CONTROLES'!F54=5,'VALORACIÓN CON CONTROLES'!G54=1),AND('VALORACIÓN CON CONTROLES'!F54=5,'VALORACIÓN CON CONTROLES'!G54=2),AND('VALORACIÓN CON CONTROLES'!F54=4,'VALORACIÓN CON CONTROLES'!G54=2),AND('VALORACIÓN CON CONTROLES'!F54=4,'VALORACIÓN CON CONTROLES'!G54=3),AND('VALORACIÓN CON CONTROLES'!F54=3,'VALORACIÓN CON CONTROLES'!G54=3),AND('VALORACIÓN CON CONTROLES'!F54=2,'VALORACIÓN CON CONTROLES'!G54=4),AND('VALORACIÓN CON CONTROLES'!F54=1,'VALORACIÓN CON CONTROLES'!G54=4),AND('VALORACIÓN CON CONTROLES'!F54=1,'VALORACIÓN CON CONTROLES'!G54=5)),"ZONA RIESGO ALTO",IF(OR(AND('VALORACIÓN CON CONTROLES'!F54=5,'VALORACIÓN CON CONTROLES'!G54=3),AND('VALORACIÓN CON CONTROLES'!F54=5,'VALORACIÓN CON CONTROLES'!G54=4),AND('VALORACIÓN CON CONTROLES'!F54=5,'VALORACIÓN CON CONTROLES'!G54=5),AND('VALORACIÓN CON CONTROLES'!F54=4,'VALORACIÓN CON CONTROLES'!G54=4),AND('VALORACIÓN CON CONTROLES'!F54=4,'VALORACIÓN CON CONTROLES'!G54=5),AND('VALORACIÓN CON CONTROLES'!F54=3,'VALORACIÓN CON CONTROLES'!G54=4),AND('VALORACIÓN CON CONTROLES'!F54=3,'VALORACIÓN CON CONTROLES'!G54=5),AND('VALORACIÓN CON CONTROLES'!F54=2,'VALORACIÓN CON CONTROLES'!G54=5)),"ZONA RIESGO EXTREMO")))),0)</f>
        <v>0</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240" x14ac:dyDescent="0.25">
      <c r="A69" s="97" t="s">
        <v>1945</v>
      </c>
      <c r="B69" s="97">
        <v>5</v>
      </c>
      <c r="C69" s="97" t="s">
        <v>2068</v>
      </c>
      <c r="D69" s="97" t="s">
        <v>2069</v>
      </c>
      <c r="E69" s="97" t="s">
        <v>2070</v>
      </c>
      <c r="F69" s="97" t="s">
        <v>2071</v>
      </c>
      <c r="G69" s="97" t="s">
        <v>2072</v>
      </c>
      <c r="H69" s="97" t="s">
        <v>2073</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25">
      <c r="A76" s="1"/>
      <c r="B76" s="1" t="s">
        <v>1730</v>
      </c>
      <c r="C76" s="1"/>
      <c r="D76" s="1" t="s">
        <v>1731</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25">
      <c r="A77" s="1"/>
      <c r="B77" s="1" t="s">
        <v>1756</v>
      </c>
      <c r="C77" s="1"/>
      <c r="D77" s="1" t="s">
        <v>1754</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25">
      <c r="A78" s="1"/>
      <c r="B78" s="1" t="s">
        <v>76</v>
      </c>
      <c r="C78" s="1"/>
      <c r="D78" s="1" t="s">
        <v>2074</v>
      </c>
      <c r="E78" s="1"/>
      <c r="F78" s="1"/>
      <c r="G78" s="1"/>
      <c r="H78" s="1"/>
      <c r="I78" s="1"/>
      <c r="J78" s="1"/>
      <c r="K78" s="1"/>
      <c r="L78" s="1"/>
      <c r="M78" s="1" t="s">
        <v>2075</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8" x14ac:dyDescent="0.25">
      <c r="A79" s="1"/>
      <c r="B79" s="1" t="s">
        <v>77</v>
      </c>
      <c r="C79" s="1"/>
      <c r="D79" s="1" t="s">
        <v>1740</v>
      </c>
      <c r="E79" s="1"/>
      <c r="F79" s="1"/>
      <c r="G79" s="1"/>
      <c r="H79" s="1"/>
      <c r="I79" s="1"/>
      <c r="J79" s="1"/>
      <c r="K79" s="1"/>
      <c r="L79" s="1"/>
      <c r="M79" s="134" t="s">
        <v>1733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8" x14ac:dyDescent="0.25">
      <c r="A80" s="1"/>
      <c r="B80" s="1" t="s">
        <v>99</v>
      </c>
      <c r="C80" s="1"/>
      <c r="D80" s="1" t="s">
        <v>1767</v>
      </c>
      <c r="E80" s="1"/>
      <c r="F80" s="1"/>
      <c r="G80" s="1"/>
      <c r="H80" s="1"/>
      <c r="I80" s="1"/>
      <c r="J80" s="1"/>
      <c r="K80" s="1"/>
      <c r="L80" s="1"/>
      <c r="M80" s="134" t="s">
        <v>2076</v>
      </c>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8" x14ac:dyDescent="0.25">
      <c r="A81" s="1"/>
      <c r="B81" s="1" t="s">
        <v>2077</v>
      </c>
      <c r="C81" s="1"/>
      <c r="D81" s="1" t="s">
        <v>2078</v>
      </c>
      <c r="E81" s="1"/>
      <c r="F81" s="1"/>
      <c r="G81" s="1"/>
      <c r="H81" s="1"/>
      <c r="I81" s="1"/>
      <c r="J81" s="1"/>
      <c r="K81" s="1"/>
      <c r="L81" s="1"/>
      <c r="M81" s="134" t="s">
        <v>1749</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8" x14ac:dyDescent="0.25">
      <c r="A82" s="1"/>
      <c r="B82" s="1"/>
      <c r="C82" s="1"/>
      <c r="D82" s="1"/>
      <c r="E82" s="1"/>
      <c r="F82" s="1"/>
      <c r="G82" s="1"/>
      <c r="H82" s="1"/>
      <c r="I82" s="1"/>
      <c r="J82" s="1"/>
      <c r="K82" s="1"/>
      <c r="L82" s="1"/>
      <c r="M82" s="134" t="s">
        <v>1757</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8" x14ac:dyDescent="0.25">
      <c r="A83" s="1"/>
      <c r="B83" s="1"/>
      <c r="C83" s="1"/>
      <c r="D83" s="1"/>
      <c r="E83" s="1"/>
      <c r="F83" s="1"/>
      <c r="G83" s="1"/>
      <c r="H83" s="1"/>
      <c r="I83" s="1"/>
      <c r="J83" s="1"/>
      <c r="K83" s="1"/>
      <c r="L83" s="1"/>
      <c r="M83" s="134" t="s">
        <v>2079</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8" x14ac:dyDescent="0.25">
      <c r="A84" s="1"/>
      <c r="B84" s="1"/>
      <c r="C84" s="1"/>
      <c r="D84" s="1"/>
      <c r="E84" s="1"/>
      <c r="F84" s="1"/>
      <c r="G84" s="1"/>
      <c r="H84" s="1"/>
      <c r="I84" s="1"/>
      <c r="J84" s="1"/>
      <c r="K84" s="1"/>
      <c r="L84" s="1"/>
      <c r="M84" s="134" t="s">
        <v>1822</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8" x14ac:dyDescent="0.25">
      <c r="A85" s="1"/>
      <c r="B85" s="1"/>
      <c r="C85" s="1"/>
      <c r="D85" s="1"/>
      <c r="E85" s="1"/>
      <c r="F85" s="1"/>
      <c r="G85" s="1"/>
      <c r="H85" s="1"/>
      <c r="I85" s="1"/>
      <c r="J85" s="1"/>
      <c r="K85" s="1"/>
      <c r="L85" s="1"/>
      <c r="M85" s="134" t="s">
        <v>1762</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8" x14ac:dyDescent="0.25">
      <c r="A86" s="1"/>
      <c r="B86" s="1"/>
      <c r="C86" s="1"/>
      <c r="D86" s="1"/>
      <c r="E86" s="1"/>
      <c r="F86" s="1"/>
      <c r="G86" s="1"/>
      <c r="H86" s="1"/>
      <c r="I86" s="1"/>
      <c r="J86" s="1"/>
      <c r="K86" s="1"/>
      <c r="L86" s="1"/>
      <c r="M86" s="134" t="s">
        <v>1780</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8" x14ac:dyDescent="0.25">
      <c r="A87" s="1"/>
      <c r="B87" s="1"/>
      <c r="C87" s="1"/>
      <c r="D87" s="1"/>
      <c r="E87" s="1"/>
      <c r="F87" s="1"/>
      <c r="G87" s="1"/>
      <c r="H87" s="1"/>
      <c r="I87" s="1"/>
      <c r="J87" s="1"/>
      <c r="K87" s="1"/>
      <c r="L87" s="1"/>
      <c r="M87" s="134" t="s">
        <v>2080</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8" x14ac:dyDescent="0.25">
      <c r="A88" s="1"/>
      <c r="B88" s="100"/>
      <c r="C88" s="326" t="s">
        <v>1731</v>
      </c>
      <c r="D88" s="326"/>
      <c r="E88" s="326"/>
      <c r="F88" s="326"/>
      <c r="G88" s="326"/>
      <c r="H88" s="1"/>
      <c r="I88" s="1"/>
      <c r="J88" s="1"/>
      <c r="K88" s="1"/>
      <c r="L88" s="1"/>
      <c r="M88" s="134" t="s">
        <v>1783</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8.75" thickBot="1" x14ac:dyDescent="0.3">
      <c r="A89" s="1"/>
      <c r="B89" s="101" t="s">
        <v>1730</v>
      </c>
      <c r="C89" s="103" t="s">
        <v>2081</v>
      </c>
      <c r="D89" s="103" t="s">
        <v>1971</v>
      </c>
      <c r="E89" s="103" t="s">
        <v>1967</v>
      </c>
      <c r="F89" s="103" t="s">
        <v>1960</v>
      </c>
      <c r="G89" s="103" t="s">
        <v>2082</v>
      </c>
      <c r="H89" s="1"/>
      <c r="I89" s="1"/>
      <c r="J89" s="1"/>
      <c r="K89" s="1"/>
      <c r="L89" s="1"/>
      <c r="M89" s="134" t="s">
        <v>2083</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8" x14ac:dyDescent="0.25">
      <c r="A90" s="1"/>
      <c r="B90" s="102" t="s">
        <v>2084</v>
      </c>
      <c r="C90" s="104" t="s">
        <v>2085</v>
      </c>
      <c r="D90" s="106" t="s">
        <v>2085</v>
      </c>
      <c r="E90" s="109" t="s">
        <v>1967</v>
      </c>
      <c r="F90" s="110" t="s">
        <v>2086</v>
      </c>
      <c r="G90" s="114" t="s">
        <v>2087</v>
      </c>
      <c r="H90" s="1"/>
      <c r="I90" s="1"/>
      <c r="J90" s="1"/>
      <c r="K90" s="1"/>
      <c r="L90" s="1"/>
      <c r="M90" s="134" t="s">
        <v>1795</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8" x14ac:dyDescent="0.25">
      <c r="A91" s="1"/>
      <c r="B91" s="102" t="s">
        <v>2088</v>
      </c>
      <c r="C91" s="105" t="s">
        <v>2085</v>
      </c>
      <c r="D91" s="108" t="s">
        <v>1967</v>
      </c>
      <c r="E91" s="108" t="s">
        <v>1967</v>
      </c>
      <c r="F91" s="111" t="s">
        <v>2086</v>
      </c>
      <c r="G91" s="115" t="s">
        <v>2087</v>
      </c>
      <c r="H91" s="1"/>
      <c r="I91" s="1"/>
      <c r="J91" s="1"/>
      <c r="K91" s="1"/>
      <c r="L91" s="1"/>
      <c r="M91" s="134" t="s">
        <v>1814</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8" x14ac:dyDescent="0.25">
      <c r="A92" s="1"/>
      <c r="B92" s="102" t="s">
        <v>2089</v>
      </c>
      <c r="C92" s="107" t="s">
        <v>1967</v>
      </c>
      <c r="D92" s="108" t="s">
        <v>1967</v>
      </c>
      <c r="E92" s="108" t="s">
        <v>1967</v>
      </c>
      <c r="F92" s="111" t="s">
        <v>2086</v>
      </c>
      <c r="G92" s="115" t="s">
        <v>2087</v>
      </c>
      <c r="H92" s="1"/>
      <c r="I92" s="1"/>
      <c r="J92" s="1"/>
      <c r="K92" s="1"/>
      <c r="L92" s="1"/>
      <c r="M92" s="134" t="s">
        <v>2090</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8" x14ac:dyDescent="0.25">
      <c r="A93" s="1"/>
      <c r="B93" s="102" t="s">
        <v>2091</v>
      </c>
      <c r="C93" s="107" t="s">
        <v>1967</v>
      </c>
      <c r="D93" s="108" t="s">
        <v>1967</v>
      </c>
      <c r="E93" s="111" t="s">
        <v>2086</v>
      </c>
      <c r="F93" s="111" t="s">
        <v>2086</v>
      </c>
      <c r="G93" s="115" t="s">
        <v>2087</v>
      </c>
      <c r="H93" s="1"/>
      <c r="I93" s="1"/>
      <c r="J93" s="1"/>
      <c r="K93" s="1"/>
      <c r="L93" s="1"/>
      <c r="M93" s="134" t="s">
        <v>2092</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8.75" thickBot="1" x14ac:dyDescent="0.3">
      <c r="A94" s="1"/>
      <c r="B94" s="102" t="s">
        <v>2093</v>
      </c>
      <c r="C94" s="113" t="s">
        <v>2086</v>
      </c>
      <c r="D94" s="112" t="s">
        <v>2086</v>
      </c>
      <c r="E94" s="112" t="s">
        <v>2086</v>
      </c>
      <c r="F94" s="112" t="s">
        <v>2086</v>
      </c>
      <c r="G94" s="116" t="s">
        <v>2087</v>
      </c>
      <c r="H94" s="1"/>
      <c r="I94" s="1"/>
      <c r="J94" s="1"/>
      <c r="K94" s="1"/>
      <c r="L94" s="1"/>
      <c r="M94" s="134" t="s">
        <v>1768</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8" x14ac:dyDescent="0.25">
      <c r="A95" s="1"/>
      <c r="B95" s="1"/>
      <c r="C95" s="1"/>
      <c r="D95" s="1"/>
      <c r="E95" s="1"/>
      <c r="F95" s="1"/>
      <c r="G95" s="1"/>
      <c r="H95" s="1"/>
      <c r="I95" s="1"/>
      <c r="J95" s="1"/>
      <c r="K95" s="1"/>
      <c r="L95" s="1"/>
      <c r="M95" s="134" t="s">
        <v>2094</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8" x14ac:dyDescent="0.25">
      <c r="A96" s="1"/>
      <c r="B96" s="1"/>
      <c r="C96" s="1"/>
      <c r="D96" s="1"/>
      <c r="E96" s="1"/>
      <c r="F96" s="1"/>
      <c r="G96" s="1"/>
      <c r="H96" s="1"/>
      <c r="I96" s="1"/>
      <c r="J96" s="1"/>
      <c r="K96" s="1"/>
      <c r="L96" s="1"/>
      <c r="M96" s="134" t="s">
        <v>2095</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8" x14ac:dyDescent="0.25">
      <c r="A97" s="1"/>
      <c r="B97" s="1"/>
      <c r="C97" s="1"/>
      <c r="D97" s="1"/>
      <c r="E97" s="1"/>
      <c r="F97" s="1"/>
      <c r="G97" s="1"/>
      <c r="H97" s="1"/>
      <c r="I97" s="1"/>
      <c r="J97" s="1"/>
      <c r="K97" s="1"/>
      <c r="L97" s="1"/>
      <c r="M97" s="134" t="s">
        <v>1774</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8" x14ac:dyDescent="0.25">
      <c r="A98" s="1"/>
      <c r="B98" s="1"/>
      <c r="C98" s="1"/>
      <c r="D98" s="1"/>
      <c r="E98" s="1"/>
      <c r="F98" s="1"/>
      <c r="G98" s="1"/>
      <c r="H98" s="1"/>
      <c r="I98" s="1"/>
      <c r="J98" s="1"/>
      <c r="K98" s="1"/>
      <c r="L98" s="1"/>
      <c r="M98" s="134" t="s">
        <v>2096</v>
      </c>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8" x14ac:dyDescent="0.25">
      <c r="A99" s="1"/>
      <c r="B99" s="1"/>
      <c r="C99" s="1"/>
      <c r="D99" s="1"/>
      <c r="E99" s="1"/>
      <c r="F99" s="1"/>
      <c r="G99" s="1"/>
      <c r="H99" s="1"/>
      <c r="I99" s="1"/>
      <c r="J99" s="1"/>
      <c r="K99" s="1"/>
      <c r="L99" s="1"/>
      <c r="M99" s="134" t="s">
        <v>1820</v>
      </c>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ht="15.75" thickBot="1" x14ac:dyDescent="0.3">
      <c r="A114" s="1"/>
      <c r="B114" s="117" t="s">
        <v>2097</v>
      </c>
      <c r="C114" s="1"/>
      <c r="D114" s="119" t="s">
        <v>2098</v>
      </c>
      <c r="E114" s="1"/>
      <c r="F114" s="119" t="s">
        <v>2099</v>
      </c>
      <c r="G114" s="1"/>
      <c r="H114" s="117" t="s">
        <v>1681</v>
      </c>
      <c r="I114" s="1"/>
      <c r="J114" s="117" t="s">
        <v>32</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ht="15.75" thickBot="1" x14ac:dyDescent="0.3">
      <c r="A115" s="1"/>
      <c r="B115" s="130" t="s">
        <v>1760</v>
      </c>
      <c r="C115" s="120"/>
      <c r="D115" s="129" t="s">
        <v>1743</v>
      </c>
      <c r="E115" s="1"/>
      <c r="F115" s="132" t="s">
        <v>2100</v>
      </c>
      <c r="G115" s="1"/>
      <c r="H115" s="1" t="s">
        <v>1735</v>
      </c>
      <c r="I115" s="1"/>
      <c r="J115" s="118" t="s">
        <v>66</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ht="15.75" thickBot="1" x14ac:dyDescent="0.3">
      <c r="A116" s="1"/>
      <c r="B116" s="130" t="s">
        <v>2101</v>
      </c>
      <c r="C116" s="120"/>
      <c r="D116" s="129" t="s">
        <v>2102</v>
      </c>
      <c r="E116" s="1"/>
      <c r="F116" s="132" t="s">
        <v>2103</v>
      </c>
      <c r="G116" s="1"/>
      <c r="H116" s="1" t="s">
        <v>1758</v>
      </c>
      <c r="I116" s="1"/>
      <c r="J116" s="118" t="s">
        <v>372</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ht="15.75" thickBot="1" x14ac:dyDescent="0.3">
      <c r="A117" s="1"/>
      <c r="B117" s="130" t="s">
        <v>1744</v>
      </c>
      <c r="C117" s="120"/>
      <c r="D117" s="129" t="s">
        <v>2104</v>
      </c>
      <c r="E117" s="1"/>
      <c r="F117" s="132" t="s">
        <v>1753</v>
      </c>
      <c r="G117" s="1"/>
      <c r="H117" s="1" t="s">
        <v>1764</v>
      </c>
      <c r="I117" s="1"/>
      <c r="J117" s="118" t="s">
        <v>1789</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ht="23.25" thickBot="1" x14ac:dyDescent="0.3">
      <c r="A118" s="1"/>
      <c r="B118" s="130" t="s">
        <v>2105</v>
      </c>
      <c r="C118" s="120"/>
      <c r="D118" s="129" t="s">
        <v>2106</v>
      </c>
      <c r="E118" s="1"/>
      <c r="F118" s="132" t="s">
        <v>1761</v>
      </c>
      <c r="G118" s="1"/>
      <c r="H118" s="1"/>
      <c r="I118" s="1"/>
      <c r="J118" s="118" t="s">
        <v>1216</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ht="24.75" thickBot="1" x14ac:dyDescent="0.3">
      <c r="A119" s="1"/>
      <c r="B119" s="130" t="s">
        <v>1869</v>
      </c>
      <c r="C119" s="120"/>
      <c r="D119" s="129" t="s">
        <v>2107</v>
      </c>
      <c r="E119" s="1"/>
      <c r="F119" s="132" t="s">
        <v>1788</v>
      </c>
      <c r="G119" s="1"/>
      <c r="H119" s="1"/>
      <c r="I119" s="1"/>
      <c r="J119" s="118" t="s">
        <v>2108</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ht="23.25" thickBot="1" x14ac:dyDescent="0.3">
      <c r="A120" s="1"/>
      <c r="B120" s="130" t="s">
        <v>2109</v>
      </c>
      <c r="C120" s="120"/>
      <c r="D120" s="129" t="s">
        <v>2110</v>
      </c>
      <c r="E120" s="1"/>
      <c r="F120" s="132" t="s">
        <v>1826</v>
      </c>
      <c r="G120" s="1"/>
      <c r="H120" s="1"/>
      <c r="I120" s="1"/>
      <c r="J120" s="118" t="s">
        <v>86</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ht="15.75" thickBot="1" x14ac:dyDescent="0.3">
      <c r="A121" s="1"/>
      <c r="B121" s="130" t="s">
        <v>2111</v>
      </c>
      <c r="C121" s="120"/>
      <c r="D121" s="129" t="s">
        <v>2112</v>
      </c>
      <c r="E121" s="1"/>
      <c r="F121" s="132" t="s">
        <v>1766</v>
      </c>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ht="15.75" thickBot="1" x14ac:dyDescent="0.3">
      <c r="A122" s="1"/>
      <c r="B122" s="130" t="s">
        <v>2113</v>
      </c>
      <c r="C122" s="120"/>
      <c r="D122" s="129" t="s">
        <v>1759</v>
      </c>
      <c r="E122" s="1"/>
      <c r="F122" s="132" t="s">
        <v>2114</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ht="23.25" thickBot="1" x14ac:dyDescent="0.3">
      <c r="A123" s="1"/>
      <c r="B123" s="130" t="s">
        <v>2115</v>
      </c>
      <c r="C123" s="120"/>
      <c r="D123" s="129" t="s">
        <v>2116</v>
      </c>
      <c r="E123" s="1"/>
      <c r="F123" s="132" t="s">
        <v>1797</v>
      </c>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ht="15.75" thickBot="1" x14ac:dyDescent="0.3">
      <c r="A124" s="1"/>
      <c r="B124" s="130" t="s">
        <v>2117</v>
      </c>
      <c r="C124" s="120"/>
      <c r="D124" s="129" t="s">
        <v>1752</v>
      </c>
      <c r="E124" s="1"/>
      <c r="F124" s="132" t="s">
        <v>2118</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ht="15.75" thickBot="1" x14ac:dyDescent="0.3">
      <c r="A125" s="1"/>
      <c r="B125" s="130" t="s">
        <v>1737</v>
      </c>
      <c r="C125" s="120"/>
      <c r="D125" s="129" t="s">
        <v>2119</v>
      </c>
      <c r="E125" s="1"/>
      <c r="F125" s="132" t="s">
        <v>2120</v>
      </c>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ht="15.75" thickBot="1" x14ac:dyDescent="0.3">
      <c r="A126" s="1"/>
      <c r="B126" s="130" t="s">
        <v>2121</v>
      </c>
      <c r="C126" s="120"/>
      <c r="D126" s="129" t="s">
        <v>2122</v>
      </c>
      <c r="E126" s="1"/>
      <c r="F126" s="132" t="s">
        <v>1738</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ht="23.25" thickBot="1" x14ac:dyDescent="0.3">
      <c r="A127" s="1"/>
      <c r="B127" s="130" t="s">
        <v>2123</v>
      </c>
      <c r="C127" s="120"/>
      <c r="D127" s="129" t="s">
        <v>1746</v>
      </c>
      <c r="E127" s="1"/>
      <c r="F127" s="132" t="s">
        <v>2124</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ht="23.25" thickBot="1" x14ac:dyDescent="0.3">
      <c r="A128" s="1"/>
      <c r="B128" s="130" t="s">
        <v>1771</v>
      </c>
      <c r="C128" s="120"/>
      <c r="D128" s="129" t="s">
        <v>1736</v>
      </c>
      <c r="E128" s="1"/>
      <c r="F128" s="132" t="s">
        <v>2125</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ht="23.25" thickBot="1" x14ac:dyDescent="0.3">
      <c r="A129" s="1"/>
      <c r="B129" s="130" t="s">
        <v>1864</v>
      </c>
      <c r="C129" s="120"/>
      <c r="D129" s="129" t="s">
        <v>2126</v>
      </c>
      <c r="E129" s="1"/>
      <c r="F129" s="132" t="s">
        <v>1755</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ht="15.75" thickBot="1" x14ac:dyDescent="0.3">
      <c r="A130" s="1"/>
      <c r="B130" s="130" t="s">
        <v>1747</v>
      </c>
      <c r="C130" s="120"/>
      <c r="D130" s="129" t="s">
        <v>2127</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ht="15.75" thickBot="1" x14ac:dyDescent="0.3">
      <c r="A131" s="1"/>
      <c r="B131" s="130" t="s">
        <v>2128</v>
      </c>
      <c r="C131" s="120"/>
      <c r="D131" s="129" t="s">
        <v>2129</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ht="15.75" thickBot="1" x14ac:dyDescent="0.3">
      <c r="A132" s="1"/>
      <c r="B132" s="130" t="s">
        <v>2130</v>
      </c>
      <c r="C132" s="120"/>
      <c r="D132" s="129" t="s">
        <v>1792</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ht="23.25" thickBot="1" x14ac:dyDescent="0.3">
      <c r="A133" s="1"/>
      <c r="B133" s="130" t="s">
        <v>2131</v>
      </c>
      <c r="C133" s="120"/>
      <c r="D133" s="129" t="s">
        <v>2132</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ht="23.25" thickBot="1" x14ac:dyDescent="0.3">
      <c r="A134" s="1"/>
      <c r="B134" s="130" t="s">
        <v>2133</v>
      </c>
      <c r="C134" s="120"/>
      <c r="D134" s="129" t="s">
        <v>2134</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ht="15.75" thickBot="1" x14ac:dyDescent="0.3">
      <c r="A135" s="1"/>
      <c r="B135" s="130" t="s">
        <v>2135</v>
      </c>
      <c r="C135" s="120"/>
      <c r="D135" s="129" t="s">
        <v>2136</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ht="15.75" thickBot="1" x14ac:dyDescent="0.3">
      <c r="A136" s="1"/>
      <c r="B136" s="130" t="s">
        <v>2137</v>
      </c>
      <c r="C136" s="120"/>
      <c r="D136" s="129" t="s">
        <v>2138</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ht="23.25" thickBot="1" x14ac:dyDescent="0.3">
      <c r="A137" s="1"/>
      <c r="B137" s="130" t="s">
        <v>2139</v>
      </c>
      <c r="C137" s="120"/>
      <c r="D137" s="129" t="s">
        <v>2140</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ht="23.25" thickBot="1" x14ac:dyDescent="0.3">
      <c r="A138" s="1"/>
      <c r="B138" s="130" t="s">
        <v>2141</v>
      </c>
      <c r="C138" s="120"/>
      <c r="D138" s="129" t="s">
        <v>2142</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ht="23.25" thickBot="1" x14ac:dyDescent="0.3">
      <c r="A139" s="1"/>
      <c r="B139" s="130" t="s">
        <v>2143</v>
      </c>
      <c r="C139" s="120"/>
      <c r="D139" s="129" t="s">
        <v>2144</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ht="22.5" customHeight="1" thickBot="1" x14ac:dyDescent="0.3">
      <c r="A140" s="1"/>
      <c r="B140" s="130" t="s">
        <v>2145</v>
      </c>
      <c r="C140" s="120"/>
      <c r="D140" s="129" t="s">
        <v>2146</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ht="23.25" thickBot="1" x14ac:dyDescent="0.3">
      <c r="A141" s="1"/>
      <c r="B141" s="130" t="s">
        <v>2147</v>
      </c>
      <c r="C141" s="120"/>
      <c r="D141" s="129" t="s">
        <v>2148</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ht="26.25" customHeight="1" thickBot="1" x14ac:dyDescent="0.3">
      <c r="A142" s="1"/>
      <c r="B142" s="130" t="s">
        <v>2149</v>
      </c>
      <c r="C142" s="120"/>
      <c r="D142" s="129" t="s">
        <v>2150</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ht="29.25" customHeight="1" thickBot="1" x14ac:dyDescent="0.3">
      <c r="A143" s="1"/>
      <c r="B143" s="130" t="s">
        <v>2151</v>
      </c>
      <c r="C143" s="120"/>
      <c r="D143" s="129" t="s">
        <v>2152</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ht="23.25" thickBot="1" x14ac:dyDescent="0.3">
      <c r="A144" s="1"/>
      <c r="B144" s="130" t="s">
        <v>2153</v>
      </c>
      <c r="C144" s="120"/>
      <c r="D144" s="129" t="s">
        <v>2154</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ht="23.25" thickBot="1" x14ac:dyDescent="0.3">
      <c r="A145" s="1"/>
      <c r="B145" s="130" t="s">
        <v>2155</v>
      </c>
      <c r="C145" s="120"/>
      <c r="D145" s="129" t="s">
        <v>2156</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ht="26.25" customHeight="1" thickBot="1" x14ac:dyDescent="0.3">
      <c r="A146" s="1"/>
      <c r="B146" s="130" t="s">
        <v>2157</v>
      </c>
      <c r="C146" s="120"/>
      <c r="D146" s="129" t="s">
        <v>2158</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ht="30" customHeight="1" thickBot="1" x14ac:dyDescent="0.3">
      <c r="A147" s="1"/>
      <c r="B147" s="130" t="s">
        <v>2159</v>
      </c>
      <c r="C147" s="120"/>
      <c r="D147" s="129" t="s">
        <v>2160</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ht="21.75" customHeight="1" thickBot="1" x14ac:dyDescent="0.3">
      <c r="A148" s="1"/>
      <c r="B148" s="130" t="s">
        <v>2161</v>
      </c>
      <c r="C148" s="120"/>
      <c r="D148" s="129" t="s">
        <v>2162</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ht="26.25" customHeight="1" thickBot="1" x14ac:dyDescent="0.3">
      <c r="A149" s="1"/>
      <c r="B149" s="130" t="s">
        <v>2163</v>
      </c>
      <c r="C149" s="120"/>
      <c r="D149" s="129" t="s">
        <v>2164</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ht="25.5" customHeight="1" thickBot="1" x14ac:dyDescent="0.3">
      <c r="A150" s="1"/>
      <c r="B150" s="130" t="s">
        <v>2165</v>
      </c>
      <c r="C150" s="120"/>
      <c r="D150" s="129" t="s">
        <v>2166</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ht="15.75" thickBot="1" x14ac:dyDescent="0.3">
      <c r="A151" s="1"/>
      <c r="B151" s="130" t="s">
        <v>2167</v>
      </c>
      <c r="C151" s="120"/>
      <c r="D151" s="129" t="s">
        <v>2168</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ht="23.25" thickBot="1" x14ac:dyDescent="0.3">
      <c r="A152" s="1"/>
      <c r="B152" s="130" t="s">
        <v>2169</v>
      </c>
      <c r="C152" s="120"/>
      <c r="D152" s="129" t="s">
        <v>2170</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ht="25.5" customHeight="1" thickBot="1" x14ac:dyDescent="0.3">
      <c r="A153" s="1"/>
      <c r="B153" s="130" t="s">
        <v>2171</v>
      </c>
      <c r="C153" s="120"/>
      <c r="D153" s="129" t="s">
        <v>2172</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ht="25.5" customHeight="1" thickBot="1" x14ac:dyDescent="0.3">
      <c r="A154" s="1"/>
      <c r="B154" s="130" t="s">
        <v>2173</v>
      </c>
      <c r="C154" s="120"/>
      <c r="D154" s="129" t="s">
        <v>2174</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ht="15.75" thickBot="1" x14ac:dyDescent="0.3">
      <c r="A155" s="1"/>
      <c r="B155" s="130" t="s">
        <v>2175</v>
      </c>
      <c r="C155" s="120"/>
      <c r="D155" s="129" t="s">
        <v>2176</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ht="25.5" customHeight="1" thickBot="1" x14ac:dyDescent="0.3">
      <c r="A156" s="1"/>
      <c r="B156" s="130" t="s">
        <v>2177</v>
      </c>
      <c r="C156" s="120"/>
      <c r="D156" s="129" t="s">
        <v>2178</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ht="15.75" thickBot="1" x14ac:dyDescent="0.3">
      <c r="A157" s="1"/>
      <c r="B157" s="130" t="s">
        <v>2179</v>
      </c>
      <c r="C157" s="120"/>
      <c r="D157" s="129" t="s">
        <v>2180</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ht="34.5" thickBot="1" x14ac:dyDescent="0.3">
      <c r="A158" s="1"/>
      <c r="B158" s="130" t="s">
        <v>2181</v>
      </c>
      <c r="C158" s="120"/>
      <c r="D158" s="129" t="s">
        <v>2182</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ht="23.25" thickBot="1" x14ac:dyDescent="0.3">
      <c r="A159" s="1"/>
      <c r="B159" s="130" t="s">
        <v>2183</v>
      </c>
      <c r="C159" s="120"/>
      <c r="D159" s="129" t="s">
        <v>2184</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ht="15.75" thickBot="1" x14ac:dyDescent="0.3">
      <c r="A160" s="1"/>
      <c r="B160" s="130" t="s">
        <v>2185</v>
      </c>
      <c r="C160" s="120"/>
      <c r="D160" s="129" t="s">
        <v>2186</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ht="34.5" thickBot="1" x14ac:dyDescent="0.3">
      <c r="A161" s="1"/>
      <c r="B161" s="130" t="s">
        <v>2187</v>
      </c>
      <c r="C161" s="120"/>
      <c r="D161" s="129" t="s">
        <v>2188</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ht="23.25" thickBot="1" x14ac:dyDescent="0.3">
      <c r="A162" s="1"/>
      <c r="B162" s="130" t="s">
        <v>2189</v>
      </c>
      <c r="C162" s="120"/>
      <c r="D162" s="129" t="s">
        <v>2190</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ht="15.75" thickBot="1" x14ac:dyDescent="0.3">
      <c r="A163" s="1"/>
      <c r="B163" s="130" t="s">
        <v>2191</v>
      </c>
      <c r="C163" s="120"/>
      <c r="D163" s="129" t="s">
        <v>2192</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ht="15.75" thickBot="1" x14ac:dyDescent="0.3">
      <c r="A164" s="1"/>
      <c r="B164" s="130" t="s">
        <v>2193</v>
      </c>
      <c r="C164" s="120"/>
      <c r="D164" s="129" t="s">
        <v>2194</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ht="15.75" thickBot="1" x14ac:dyDescent="0.3">
      <c r="A165" s="1"/>
      <c r="B165" s="130" t="s">
        <v>1883</v>
      </c>
      <c r="C165" s="120"/>
      <c r="D165" s="129" t="s">
        <v>2195</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ht="15.75" thickBot="1" x14ac:dyDescent="0.3">
      <c r="A166" s="1"/>
      <c r="B166" s="130" t="s">
        <v>2196</v>
      </c>
      <c r="C166" s="120"/>
      <c r="D166" s="129" t="s">
        <v>2197</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ht="15.75" thickBot="1" x14ac:dyDescent="0.3">
      <c r="A167" s="1"/>
      <c r="B167" s="130" t="s">
        <v>2198</v>
      </c>
      <c r="C167" s="120"/>
      <c r="D167" s="129" t="s">
        <v>1770</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ht="15.75" thickBot="1" x14ac:dyDescent="0.3">
      <c r="A168" s="1"/>
      <c r="B168" s="130" t="s">
        <v>2199</v>
      </c>
      <c r="C168" s="120"/>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ht="23.25" thickBot="1" x14ac:dyDescent="0.3">
      <c r="A169" s="1"/>
      <c r="B169" s="130" t="s">
        <v>2200</v>
      </c>
      <c r="C169" s="120"/>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ht="23.25" thickBot="1" x14ac:dyDescent="0.3">
      <c r="A170" s="1"/>
      <c r="B170" s="130" t="s">
        <v>2201</v>
      </c>
      <c r="C170" s="120"/>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ht="15.75" thickBot="1" x14ac:dyDescent="0.3">
      <c r="A171" s="1"/>
      <c r="B171" s="130" t="s">
        <v>2202</v>
      </c>
      <c r="C171" s="120"/>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ht="23.25" thickBot="1" x14ac:dyDescent="0.3">
      <c r="A172" s="1"/>
      <c r="B172" s="130" t="s">
        <v>2203</v>
      </c>
      <c r="C172" s="120"/>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ht="15.75" thickBot="1" x14ac:dyDescent="0.3">
      <c r="A173" s="1"/>
      <c r="B173" s="130" t="s">
        <v>2204</v>
      </c>
      <c r="C173" s="120"/>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ht="15.75" thickBot="1" x14ac:dyDescent="0.3">
      <c r="A174" s="1"/>
      <c r="B174" s="130" t="s">
        <v>2205</v>
      </c>
      <c r="C174" s="120"/>
      <c r="D174" s="12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ht="15.75" thickBot="1" x14ac:dyDescent="0.3">
      <c r="A175" s="1"/>
      <c r="B175" s="130" t="s">
        <v>2206</v>
      </c>
      <c r="C175" s="120"/>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ht="15.75" thickBot="1" x14ac:dyDescent="0.3">
      <c r="A176" s="1"/>
      <c r="B176" s="130" t="s">
        <v>2207</v>
      </c>
      <c r="C176" s="120"/>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ht="15.75" thickBot="1" x14ac:dyDescent="0.3">
      <c r="A177" s="1"/>
      <c r="B177" s="130" t="s">
        <v>2208</v>
      </c>
      <c r="C177" s="120"/>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ht="23.25" thickBot="1" x14ac:dyDescent="0.3">
      <c r="A178" s="1"/>
      <c r="B178" s="130" t="s">
        <v>2209</v>
      </c>
      <c r="C178" s="120"/>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ht="15.75" thickBot="1" x14ac:dyDescent="0.3">
      <c r="A179" s="1"/>
      <c r="B179" s="130" t="s">
        <v>2210</v>
      </c>
      <c r="C179" s="120"/>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15.75" thickBot="1" x14ac:dyDescent="0.3">
      <c r="A180" s="1"/>
      <c r="B180" s="130" t="s">
        <v>2211</v>
      </c>
      <c r="C180" s="120"/>
      <c r="D180" s="12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15.75" thickBot="1" x14ac:dyDescent="0.3">
      <c r="A181" s="1"/>
      <c r="B181" s="130" t="s">
        <v>2212</v>
      </c>
      <c r="C181" s="120"/>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23.25" thickBot="1" x14ac:dyDescent="0.3">
      <c r="A182" s="1"/>
      <c r="B182" s="130" t="s">
        <v>2213</v>
      </c>
      <c r="C182" s="120"/>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15.75" thickBot="1" x14ac:dyDescent="0.3">
      <c r="A183" s="1"/>
      <c r="B183" s="130" t="s">
        <v>2214</v>
      </c>
      <c r="C183" s="120"/>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15.75" thickBot="1" x14ac:dyDescent="0.3">
      <c r="A184" s="1"/>
      <c r="B184" s="130" t="s">
        <v>2215</v>
      </c>
      <c r="C184" s="120"/>
      <c r="D184" s="12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ht="15.75" thickBot="1" x14ac:dyDescent="0.3">
      <c r="A185" s="1"/>
      <c r="B185" s="130" t="s">
        <v>1791</v>
      </c>
      <c r="C185" s="120"/>
      <c r="D185" s="12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30" t="s">
        <v>2216</v>
      </c>
      <c r="C186" s="120"/>
      <c r="D186" s="12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ht="15.75" thickBot="1" x14ac:dyDescent="0.3">
      <c r="A187" s="1"/>
      <c r="B187" s="130" t="s">
        <v>2217</v>
      </c>
      <c r="C187" s="120"/>
      <c r="D187" s="12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ht="15.75" thickBot="1" x14ac:dyDescent="0.3">
      <c r="A188" s="1"/>
      <c r="B188" s="130" t="s">
        <v>2218</v>
      </c>
      <c r="C188" s="120"/>
      <c r="D188" s="12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ht="15.75" thickBot="1" x14ac:dyDescent="0.3">
      <c r="A189" s="1"/>
      <c r="B189" s="130" t="s">
        <v>2219</v>
      </c>
      <c r="C189" s="120"/>
      <c r="D189" s="12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ht="15.75" thickBot="1" x14ac:dyDescent="0.3">
      <c r="A190" s="1"/>
      <c r="B190" s="130" t="s">
        <v>2220</v>
      </c>
      <c r="C190" s="120"/>
      <c r="D190" s="12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ht="15.75" thickBot="1" x14ac:dyDescent="0.3">
      <c r="A191" s="1"/>
      <c r="B191" s="130" t="s">
        <v>2221</v>
      </c>
      <c r="C191" s="120"/>
      <c r="D191" s="12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ht="15.75" thickBot="1" x14ac:dyDescent="0.3">
      <c r="A192" s="1"/>
      <c r="B192" s="130" t="s">
        <v>1868</v>
      </c>
      <c r="C192" s="120"/>
      <c r="D192" s="12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ht="15.75" thickBot="1" x14ac:dyDescent="0.3">
      <c r="A193" s="1"/>
      <c r="B193" s="130" t="s">
        <v>2222</v>
      </c>
      <c r="C193" s="120"/>
      <c r="D193" s="12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ht="15.75" thickBot="1" x14ac:dyDescent="0.3">
      <c r="A194" s="1"/>
      <c r="B194" s="130" t="s">
        <v>2223</v>
      </c>
      <c r="C194" s="120"/>
      <c r="D194" s="12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ht="15.75" thickBot="1" x14ac:dyDescent="0.3">
      <c r="A195" s="1"/>
      <c r="B195" s="130" t="s">
        <v>1794</v>
      </c>
      <c r="C195" s="120"/>
      <c r="D195" s="120"/>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ht="15.75" thickBot="1" x14ac:dyDescent="0.3">
      <c r="A196" s="1"/>
      <c r="B196" s="130" t="s">
        <v>2224</v>
      </c>
      <c r="C196" s="120"/>
      <c r="D196" s="120"/>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ht="15.75" thickBot="1" x14ac:dyDescent="0.3">
      <c r="A197" s="1"/>
      <c r="B197" s="130" t="s">
        <v>2225</v>
      </c>
      <c r="C197" s="120"/>
      <c r="D197" s="120"/>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sheetData>
  <sortState xmlns:xlrd2="http://schemas.microsoft.com/office/spreadsheetml/2017/richdata2" ref="D116:D167">
    <sortCondition ref="D116:D167"/>
  </sortState>
  <mergeCells count="9">
    <mergeCell ref="C88:G88"/>
    <mergeCell ref="A63:A64"/>
    <mergeCell ref="B63:B64"/>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19" ma:contentTypeDescription="Crear nuevo documento." ma:contentTypeScope="" ma:versionID="63e7969a37ba05590bea2ae016d10f94">
  <xsd:schema xmlns:xsd="http://www.w3.org/2001/XMLSchema" xmlns:xs="http://www.w3.org/2001/XMLSchema" xmlns:p="http://schemas.microsoft.com/office/2006/metadata/properties" xmlns:ns2="317b0811-5d78-4298-b8b8-45389b1e9f97" xmlns:ns3="c85ddaac-35ce-4e70-8c42-2d6c13935514" targetNamespace="http://schemas.microsoft.com/office/2006/metadata/properties" ma:root="true" ma:fieldsID="0c2ffd08c129167e0a9d2e6bae539580" ns2:_="" ns3:_="">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a1f6effd-d6c1-4818-881a-68262ce5f624}"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7b0811-5d78-4298-b8b8-45389b1e9f97">
      <Terms xmlns="http://schemas.microsoft.com/office/infopath/2007/PartnerControls"/>
    </lcf76f155ced4ddcb4097134ff3c332f>
    <TaxCatchAll xmlns="c85ddaac-35ce-4e70-8c42-2d6c13935514" xsi:nil="true"/>
    <Identificador xmlns="317b0811-5d78-4298-b8b8-45389b1e9f97" xsi:nil="true"/>
  </documentManagement>
</p:properties>
</file>

<file path=customXml/itemProps1.xml><?xml version="1.0" encoding="utf-8"?>
<ds:datastoreItem xmlns:ds="http://schemas.openxmlformats.org/officeDocument/2006/customXml" ds:itemID="{5ECE0CD2-D209-4B7B-B1B8-0261D0BC38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BD8508-9E63-4039-964E-AA16CB227D77}">
  <ds:schemaRefs>
    <ds:schemaRef ds:uri="http://schemas.microsoft.com/sharepoint/v3/contenttype/forms"/>
  </ds:schemaRefs>
</ds:datastoreItem>
</file>

<file path=customXml/itemProps3.xml><?xml version="1.0" encoding="utf-8"?>
<ds:datastoreItem xmlns:ds="http://schemas.openxmlformats.org/officeDocument/2006/customXml" ds:itemID="{052731A9-D834-4B45-970C-D4E9AA258FDB}">
  <ds:schemaRefs>
    <ds:schemaRef ds:uri="http://www.w3.org/XML/1998/namespace"/>
    <ds:schemaRef ds:uri="http://schemas.microsoft.com/office/2006/metadata/properties"/>
    <ds:schemaRef ds:uri="http://purl.org/dc/terms/"/>
    <ds:schemaRef ds:uri="http://schemas.openxmlformats.org/package/2006/metadata/core-properties"/>
    <ds:schemaRef ds:uri="317b0811-5d78-4298-b8b8-45389b1e9f97"/>
    <ds:schemaRef ds:uri="http://schemas.microsoft.com/office/infopath/2007/PartnerControls"/>
    <ds:schemaRef ds:uri="http://schemas.microsoft.com/office/2006/documentManagement/types"/>
    <ds:schemaRef ds:uri="c85ddaac-35ce-4e70-8c42-2d6c13935514"/>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SDSCJ</vt:lpstr>
      <vt:lpstr>LISTADO DE ACTIVOS - ICC</vt:lpstr>
      <vt:lpstr>HOJA RESUMEN</vt:lpstr>
      <vt:lpstr>RIESGO INHERENTE</vt:lpstr>
      <vt:lpstr>TRATAMIENTO DE RIESGO</vt:lpstr>
      <vt:lpstr>VALORACIÓN CON CONTROLES</vt:lpstr>
      <vt:lpstr>TRATAMIENTO DE RIESGO RESIDUAL</vt:lpstr>
      <vt:lpstr>TABLAS DE INFORMACIÓN</vt:lpstr>
      <vt:lpstr>'HOJA RESUMEN'!Área_de_impresión</vt:lpstr>
      <vt:lpstr>'LISTADO DE ACTIVOS - ICC'!Área_de_impresión</vt:lpstr>
      <vt:lpstr>'RIESGO INHERENTE'!Área_de_impresión</vt:lpstr>
      <vt:lpstr>SDSCJ!Área_de_impresión</vt:lpstr>
      <vt:lpstr>'TRATAMIENTO DE RIESGO'!Área_de_impresión</vt:lpstr>
      <vt:lpstr>'TRATAMIENTO DE RIESGO RESIDUAL'!Área_de_impresión</vt:lpstr>
      <vt:lpstr>'VALORACIÓN CON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Diego Mauricio Usme Gonzalez</cp:lastModifiedBy>
  <cp:revision/>
  <dcterms:created xsi:type="dcterms:W3CDTF">2016-11-30T14:47:26Z</dcterms:created>
  <dcterms:modified xsi:type="dcterms:W3CDTF">2024-09-11T01:29:26Z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