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diana\Downloads\INSUMOS CONTROL INTERNO DEL POA\"/>
    </mc:Choice>
  </mc:AlternateContent>
  <xr:revisionPtr revIDLastSave="0" documentId="13_ncr:1_{FEC5CD74-47F2-474A-9CE1-846DFA613263}" xr6:coauthVersionLast="47" xr6:coauthVersionMax="47" xr10:uidLastSave="{00000000-0000-0000-0000-000000000000}"/>
  <bookViews>
    <workbookView xWindow="-108" yWindow="-108" windowWidth="23256" windowHeight="12456" tabRatio="634" firstSheet="3" activeTab="5" xr2:uid="{00000000-000D-0000-FFFF-FFFF00000000}"/>
  </bookViews>
  <sheets>
    <sheet name="Hoja2" sheetId="2" state="hidden" r:id="rId1"/>
    <sheet name="CUMPLIMIENTO DEPENDENCIA" sheetId="28" state="hidden" r:id="rId2"/>
    <sheet name="DATOS POA" sheetId="27" state="hidden" r:id="rId3"/>
    <sheet name="INTRODUCCION" sheetId="19" r:id="rId4"/>
    <sheet name="PLATAFORMA ESTRATÉGICA " sheetId="24" r:id="rId5"/>
    <sheet name="Plan de Acción - POA" sheetId="1" r:id="rId6"/>
    <sheet name="DATOS" sheetId="23" state="hidden" r:id="rId7"/>
    <sheet name="Instrucciones de dilienciamient" sheetId="25" r:id="rId8"/>
  </sheets>
  <definedNames>
    <definedName name="_xlnm._FilterDatabase" localSheetId="1" hidden="1">'CUMPLIMIENTO DEPENDENCIA'!$A$1:$D$26</definedName>
    <definedName name="_xlnm._FilterDatabase" localSheetId="6" hidden="1">DATOS!$A$1:$S$74</definedName>
    <definedName name="_xlnm._FilterDatabase" localSheetId="2" hidden="1">'DATOS POA'!$A$1:$I$86</definedName>
    <definedName name="_xlnm._FilterDatabase" localSheetId="5" hidden="1">'Plan de Acción - POA'!$A$6:$BC$99</definedName>
    <definedName name="_Toc186123991" localSheetId="4">'PLATAFORMA ESTRATÉGICA '!$A$6</definedName>
    <definedName name="_Toc186123994" localSheetId="4">'PLATAFORMA ESTRATÉGICA '!$A$18</definedName>
    <definedName name="_xlnm.Print_Area" localSheetId="3">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8" l="1"/>
  <c r="C10" i="28"/>
  <c r="B3" i="28"/>
  <c r="B4" i="28"/>
  <c r="B5" i="28"/>
  <c r="B6" i="28"/>
  <c r="B7" i="28"/>
  <c r="B8" i="28"/>
  <c r="B9" i="28"/>
  <c r="B10" i="28"/>
  <c r="B11" i="28"/>
  <c r="B12" i="28"/>
  <c r="B13" i="28"/>
  <c r="B14" i="28"/>
  <c r="B15" i="28"/>
  <c r="B16" i="28"/>
  <c r="B17" i="28"/>
  <c r="B18" i="28"/>
  <c r="B19" i="28"/>
  <c r="B20" i="28"/>
  <c r="B21" i="28"/>
  <c r="B22" i="28"/>
  <c r="B23" i="28"/>
  <c r="B24" i="28"/>
  <c r="B25" i="28"/>
  <c r="D65" i="27"/>
  <c r="D66" i="27"/>
  <c r="D67" i="27"/>
  <c r="D68" i="27"/>
  <c r="D69" i="27"/>
  <c r="D70" i="27"/>
  <c r="D71" i="27"/>
  <c r="D72" i="27"/>
  <c r="D73" i="27"/>
  <c r="D74" i="27"/>
  <c r="D75" i="27"/>
  <c r="D76" i="27"/>
  <c r="D77" i="27"/>
  <c r="D78" i="27"/>
  <c r="C23" i="28" s="1"/>
  <c r="D79" i="27"/>
  <c r="D80" i="27"/>
  <c r="D81" i="27"/>
  <c r="D82" i="27"/>
  <c r="D83" i="27"/>
  <c r="D84" i="27"/>
  <c r="D85" i="27"/>
  <c r="D86" i="27"/>
  <c r="D3" i="27"/>
  <c r="D4" i="27"/>
  <c r="D5" i="27"/>
  <c r="D6" i="27"/>
  <c r="D7" i="27"/>
  <c r="D8" i="27"/>
  <c r="D9" i="27"/>
  <c r="D10" i="27"/>
  <c r="D11" i="27"/>
  <c r="D12" i="27"/>
  <c r="D13" i="27"/>
  <c r="D14" i="27"/>
  <c r="D15" i="27"/>
  <c r="D16" i="27"/>
  <c r="D17" i="27"/>
  <c r="C4" i="28" s="1"/>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C16" i="28" s="1"/>
  <c r="D52" i="27"/>
  <c r="D53" i="27"/>
  <c r="D54" i="27"/>
  <c r="D55" i="27"/>
  <c r="D56" i="27"/>
  <c r="D57" i="27"/>
  <c r="D58" i="27"/>
  <c r="D59" i="27"/>
  <c r="D60" i="27"/>
  <c r="D61" i="27"/>
  <c r="D62" i="27"/>
  <c r="D63" i="27"/>
  <c r="D64" i="27"/>
  <c r="D2" i="27"/>
  <c r="BB99" i="1"/>
  <c r="BB98" i="1"/>
  <c r="BB97" i="1"/>
  <c r="BB96" i="1"/>
  <c r="BB94" i="1"/>
  <c r="BB95" i="1"/>
  <c r="BB92" i="1"/>
  <c r="BB93" i="1"/>
  <c r="BB90" i="1"/>
  <c r="BB91" i="1"/>
  <c r="BB88" i="1"/>
  <c r="BB89" i="1"/>
  <c r="BB87" i="1"/>
  <c r="BB86" i="1"/>
  <c r="BB85" i="1"/>
  <c r="BB84" i="1"/>
  <c r="BB83" i="1"/>
  <c r="BB82" i="1"/>
  <c r="BB81" i="1"/>
  <c r="BB80" i="1"/>
  <c r="BB79" i="1"/>
  <c r="BB77" i="1"/>
  <c r="BB78" i="1"/>
  <c r="BB75" i="1"/>
  <c r="BB76" i="1"/>
  <c r="BB73" i="1"/>
  <c r="BB74" i="1"/>
  <c r="BB72" i="1"/>
  <c r="BB71" i="1"/>
  <c r="BB68" i="1"/>
  <c r="BB69" i="1"/>
  <c r="BB70" i="1"/>
  <c r="BB66" i="1"/>
  <c r="BB67" i="1"/>
  <c r="BB64" i="1"/>
  <c r="BB65" i="1"/>
  <c r="BB62" i="1"/>
  <c r="BB63" i="1"/>
  <c r="BB61" i="1"/>
  <c r="BB59" i="1"/>
  <c r="BB60" i="1"/>
  <c r="BB58" i="1"/>
  <c r="BB56" i="1"/>
  <c r="BB57" i="1"/>
  <c r="BB55" i="1"/>
  <c r="BB54" i="1"/>
  <c r="BB53" i="1"/>
  <c r="BB52" i="1"/>
  <c r="BB51" i="1"/>
  <c r="BB50" i="1"/>
  <c r="BB49" i="1"/>
  <c r="BB48" i="1"/>
  <c r="BB47" i="1"/>
  <c r="BB46" i="1"/>
  <c r="BB45" i="1"/>
  <c r="BB44" i="1"/>
  <c r="BB43" i="1"/>
  <c r="BB42" i="1"/>
  <c r="BB41" i="1"/>
  <c r="BB39" i="1"/>
  <c r="BB40" i="1"/>
  <c r="BB37" i="1"/>
  <c r="BB38" i="1"/>
  <c r="BB35" i="1"/>
  <c r="BB36" i="1"/>
  <c r="BB34" i="1"/>
  <c r="BB32" i="1"/>
  <c r="BB33" i="1"/>
  <c r="BB29" i="1"/>
  <c r="BB30" i="1"/>
  <c r="BB31" i="1"/>
  <c r="BB26" i="1"/>
  <c r="BB27" i="1"/>
  <c r="BB28" i="1"/>
  <c r="BB24" i="1"/>
  <c r="BB25" i="1"/>
  <c r="BB23" i="1"/>
  <c r="BB21" i="1"/>
  <c r="BB22" i="1"/>
  <c r="BB20" i="1"/>
  <c r="BB18" i="1"/>
  <c r="BB19" i="1"/>
  <c r="BB16" i="1"/>
  <c r="BB17" i="1"/>
  <c r="BB14" i="1"/>
  <c r="BB15" i="1"/>
  <c r="BB13" i="1"/>
  <c r="BB12" i="1"/>
  <c r="BB10" i="1"/>
  <c r="BB11" i="1"/>
  <c r="BB9" i="1"/>
  <c r="BB8" i="1"/>
  <c r="BB7" i="1"/>
  <c r="AZ98" i="1"/>
  <c r="BA98" i="1" s="1"/>
  <c r="AZ99" i="1"/>
  <c r="BA99" i="1" s="1"/>
  <c r="AZ96" i="1"/>
  <c r="BA96" i="1" s="1"/>
  <c r="AZ97" i="1"/>
  <c r="BA97" i="1" s="1"/>
  <c r="AZ94" i="1"/>
  <c r="BA94" i="1" s="1"/>
  <c r="AZ95" i="1"/>
  <c r="BA95" i="1" s="1"/>
  <c r="AZ92" i="1"/>
  <c r="BA92" i="1" s="1"/>
  <c r="AZ93" i="1"/>
  <c r="BA93" i="1" s="1"/>
  <c r="AZ90" i="1"/>
  <c r="BA90" i="1" s="1"/>
  <c r="AZ91" i="1"/>
  <c r="BA91" i="1" s="1"/>
  <c r="AZ88" i="1"/>
  <c r="BA88" i="1" s="1"/>
  <c r="AZ89" i="1"/>
  <c r="BA89" i="1" s="1"/>
  <c r="AZ86" i="1"/>
  <c r="BA86" i="1" s="1"/>
  <c r="AZ87" i="1"/>
  <c r="BA87" i="1" s="1"/>
  <c r="AZ84" i="1"/>
  <c r="BA84" i="1" s="1"/>
  <c r="AZ85" i="1"/>
  <c r="BA85" i="1" s="1"/>
  <c r="AZ83" i="1"/>
  <c r="BA83" i="1" s="1"/>
  <c r="AZ82" i="1"/>
  <c r="BA82" i="1" s="1"/>
  <c r="AZ80" i="1"/>
  <c r="BA80" i="1" s="1"/>
  <c r="AZ81" i="1"/>
  <c r="BA81" i="1" s="1"/>
  <c r="AZ79" i="1"/>
  <c r="BA79" i="1" s="1"/>
  <c r="AZ77" i="1"/>
  <c r="BA77" i="1" s="1"/>
  <c r="AZ78" i="1"/>
  <c r="BA78" i="1" s="1"/>
  <c r="AZ75" i="1"/>
  <c r="BA75" i="1" s="1"/>
  <c r="AZ76" i="1"/>
  <c r="BA76" i="1" s="1"/>
  <c r="AZ74" i="1"/>
  <c r="BA74" i="1" s="1"/>
  <c r="AZ72" i="1"/>
  <c r="BA72" i="1" s="1"/>
  <c r="AZ73" i="1"/>
  <c r="BA73" i="1" s="1"/>
  <c r="AZ71" i="1"/>
  <c r="BA71" i="1" s="1"/>
  <c r="AZ68" i="1"/>
  <c r="BA68" i="1" s="1"/>
  <c r="AZ69" i="1"/>
  <c r="BA69" i="1" s="1"/>
  <c r="AZ70" i="1"/>
  <c r="BA70" i="1" s="1"/>
  <c r="AZ66" i="1"/>
  <c r="BA66" i="1" s="1"/>
  <c r="AZ67" i="1"/>
  <c r="BA67" i="1" s="1"/>
  <c r="AZ63" i="1"/>
  <c r="BA63" i="1" s="1"/>
  <c r="AZ64" i="1"/>
  <c r="BA64" i="1" s="1"/>
  <c r="AZ62" i="1"/>
  <c r="BA62" i="1" s="1"/>
  <c r="AZ61" i="1"/>
  <c r="BA61" i="1" s="1"/>
  <c r="AZ59" i="1"/>
  <c r="J16" i="19" l="1"/>
  <c r="C14" i="28"/>
  <c r="E14" i="28" s="1"/>
  <c r="C15" i="28"/>
  <c r="D15" i="28" s="1"/>
  <c r="C25" i="28"/>
  <c r="D25" i="28" s="1"/>
  <c r="C3" i="28"/>
  <c r="D3" i="28" s="1"/>
  <c r="C13" i="28"/>
  <c r="D13" i="28" s="1"/>
  <c r="C9" i="28"/>
  <c r="D9" i="28" s="1"/>
  <c r="C6" i="28"/>
  <c r="E6" i="28" s="1"/>
  <c r="C24" i="28"/>
  <c r="D24" i="28" s="1"/>
  <c r="C18" i="28"/>
  <c r="E18" i="28" s="1"/>
  <c r="C11" i="28"/>
  <c r="E11" i="28" s="1"/>
  <c r="E10" i="28"/>
  <c r="C8" i="28"/>
  <c r="E8" i="28" s="1"/>
  <c r="C20" i="28"/>
  <c r="D20" i="28" s="1"/>
  <c r="C17" i="28"/>
  <c r="E17" i="28" s="1"/>
  <c r="C21" i="28"/>
  <c r="E21" i="28" s="1"/>
  <c r="C19" i="28"/>
  <c r="D19" i="28" s="1"/>
  <c r="C5" i="28"/>
  <c r="E5" i="28" s="1"/>
  <c r="C7" i="28"/>
  <c r="E7" i="28" s="1"/>
  <c r="C22" i="28"/>
  <c r="D22" i="28" s="1"/>
  <c r="D10" i="28"/>
  <c r="C12" i="28"/>
  <c r="E12" i="28" s="1"/>
  <c r="D4" i="28"/>
  <c r="E4" i="28"/>
  <c r="D23" i="28"/>
  <c r="E23" i="28"/>
  <c r="D16" i="28"/>
  <c r="E16" i="28"/>
  <c r="D14" i="28"/>
  <c r="E15" i="28" l="1"/>
  <c r="E3" i="28"/>
  <c r="E25" i="28"/>
  <c r="D6" i="28"/>
  <c r="E13" i="28"/>
  <c r="E24" i="28"/>
  <c r="D18" i="28"/>
  <c r="E9" i="28"/>
  <c r="D11" i="28"/>
  <c r="D5" i="28"/>
  <c r="D17" i="28"/>
  <c r="D7" i="28"/>
  <c r="E20" i="28"/>
  <c r="D8" i="28"/>
  <c r="D21" i="28"/>
  <c r="E22" i="28"/>
  <c r="E19" i="28"/>
  <c r="D12" i="28"/>
  <c r="AZ65" i="1" l="1"/>
  <c r="AZ58" i="1"/>
  <c r="AZ60" i="1"/>
  <c r="AZ55" i="1"/>
  <c r="AZ56" i="1"/>
  <c r="AZ57" i="1"/>
  <c r="AZ54" i="1"/>
  <c r="AZ52" i="1"/>
  <c r="AZ53" i="1"/>
  <c r="AZ48" i="1"/>
  <c r="AZ49" i="1"/>
  <c r="BA49" i="1" s="1"/>
  <c r="AZ50" i="1"/>
  <c r="AZ51" i="1"/>
  <c r="AZ44" i="1"/>
  <c r="AZ45" i="1"/>
  <c r="AZ46" i="1"/>
  <c r="AZ47" i="1"/>
  <c r="AZ43" i="1"/>
  <c r="AZ42" i="1"/>
  <c r="AZ41" i="1"/>
  <c r="AZ39" i="1"/>
  <c r="AZ40" i="1"/>
  <c r="AZ38" i="1"/>
  <c r="AZ37" i="1"/>
  <c r="AZ36" i="1"/>
  <c r="BA36" i="1" s="1"/>
  <c r="AZ35" i="1"/>
  <c r="BA35" i="1" s="1"/>
  <c r="AZ34" i="1"/>
  <c r="BA34" i="1" s="1"/>
  <c r="AZ33" i="1"/>
  <c r="BA33" i="1" s="1"/>
  <c r="AZ32" i="1"/>
  <c r="BA32" i="1" s="1"/>
  <c r="AZ31" i="1"/>
  <c r="BA31" i="1" s="1"/>
  <c r="AZ29" i="1"/>
  <c r="AZ30" i="1"/>
  <c r="AZ28" i="1"/>
  <c r="AZ27" i="1"/>
  <c r="AZ26" i="1"/>
  <c r="AZ25" i="1"/>
  <c r="AZ24" i="1"/>
  <c r="AZ23" i="1"/>
  <c r="AZ22" i="1"/>
  <c r="AZ20" i="1"/>
  <c r="AZ21" i="1"/>
  <c r="AZ19" i="1"/>
  <c r="AZ17" i="1"/>
  <c r="AZ18" i="1"/>
  <c r="AZ15" i="1"/>
  <c r="AZ16" i="1"/>
  <c r="AZ14" i="1"/>
  <c r="AZ13" i="1"/>
  <c r="AZ12" i="1"/>
  <c r="BA12" i="1" s="1"/>
  <c r="AZ11" i="1"/>
  <c r="AZ9" i="1"/>
  <c r="AZ10" i="1"/>
  <c r="AZ8" i="1"/>
  <c r="AZ7" i="1"/>
  <c r="E36" i="19" l="1"/>
  <c r="E17" i="19"/>
  <c r="G17" i="19" s="1"/>
  <c r="E35" i="19"/>
  <c r="E37" i="19"/>
  <c r="E31" i="19"/>
  <c r="E21" i="19"/>
  <c r="E19" i="19"/>
  <c r="E27" i="19"/>
  <c r="E30" i="19"/>
  <c r="C2" i="28"/>
  <c r="BA7" i="1"/>
  <c r="BA8" i="1"/>
  <c r="BA9" i="1"/>
  <c r="BA10" i="1"/>
  <c r="BA11" i="1"/>
  <c r="BA13" i="1"/>
  <c r="BA14" i="1"/>
  <c r="BA15" i="1"/>
  <c r="BA16" i="1"/>
  <c r="BA17" i="1"/>
  <c r="BA18" i="1"/>
  <c r="BA19" i="1"/>
  <c r="BA20" i="1"/>
  <c r="BA21" i="1"/>
  <c r="BA22" i="1"/>
  <c r="BA23" i="1"/>
  <c r="BA24" i="1"/>
  <c r="BA25" i="1"/>
  <c r="BA26" i="1"/>
  <c r="BA27" i="1"/>
  <c r="BA28" i="1"/>
  <c r="BA29" i="1"/>
  <c r="BA30" i="1"/>
  <c r="BA37" i="1"/>
  <c r="BA38" i="1"/>
  <c r="BA39" i="1"/>
  <c r="BA40" i="1"/>
  <c r="BA41" i="1"/>
  <c r="BA42" i="1"/>
  <c r="BA43" i="1"/>
  <c r="BA44" i="1"/>
  <c r="BA45" i="1"/>
  <c r="BA46" i="1"/>
  <c r="BA47" i="1"/>
  <c r="BA48" i="1"/>
  <c r="BA50" i="1"/>
  <c r="BA51" i="1"/>
  <c r="BA52" i="1"/>
  <c r="BA53" i="1"/>
  <c r="BA54" i="1"/>
  <c r="BA55" i="1"/>
  <c r="BA56" i="1"/>
  <c r="BA57" i="1"/>
  <c r="BA58" i="1"/>
  <c r="BA59" i="1"/>
  <c r="BA60" i="1"/>
  <c r="BA65" i="1"/>
  <c r="E34" i="19" l="1"/>
  <c r="E15" i="19"/>
  <c r="E18" i="19"/>
  <c r="G18" i="19" s="1"/>
  <c r="E22" i="19"/>
  <c r="E13" i="19"/>
  <c r="E2" i="28"/>
  <c r="D2" i="28"/>
  <c r="E28" i="19"/>
  <c r="E12" i="19"/>
  <c r="E24" i="19"/>
  <c r="E14" i="19"/>
  <c r="E38" i="19"/>
  <c r="E11" i="19"/>
  <c r="G11" i="19" s="1"/>
  <c r="E26" i="19"/>
  <c r="E23" i="19"/>
  <c r="E29" i="19"/>
  <c r="G35" i="19"/>
  <c r="G21" i="19"/>
  <c r="AY48" i="1"/>
  <c r="G15" i="19" l="1"/>
  <c r="G27" i="19"/>
  <c r="G29" i="19"/>
  <c r="G37" i="19"/>
  <c r="G34" i="19"/>
  <c r="G28" i="19"/>
  <c r="G26" i="19"/>
  <c r="G23" i="19"/>
  <c r="G14" i="19"/>
  <c r="G12" i="19"/>
  <c r="G30" i="19"/>
  <c r="G38" i="19"/>
  <c r="G24" i="19"/>
  <c r="G31" i="19"/>
  <c r="G36" i="19"/>
  <c r="G22" i="19"/>
  <c r="G13" i="19"/>
  <c r="E33" i="19"/>
  <c r="G3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00000000-0006-0000-0200-000001000000}">
      <text>
        <r>
          <rPr>
            <b/>
            <sz val="9"/>
            <color indexed="81"/>
            <rFont val="Tahoma"/>
            <family val="2"/>
          </rPr>
          <t>Diana Lopez Coronado:</t>
        </r>
        <r>
          <rPr>
            <sz val="9"/>
            <color indexed="81"/>
            <rFont val="Tahoma"/>
            <family val="2"/>
          </rPr>
          <t xml:space="preserve">
En el periodo o al corte o en la vigencia?</t>
        </r>
      </text>
    </comment>
    <comment ref="P36" authorId="0" shapeId="0" xr:uid="{00000000-0006-0000-0200-000002000000}">
      <text>
        <r>
          <rPr>
            <b/>
            <sz val="9"/>
            <color indexed="81"/>
            <rFont val="Tahoma"/>
            <family val="2"/>
          </rPr>
          <t>Diana Lopez Coronado:</t>
        </r>
        <r>
          <rPr>
            <sz val="9"/>
            <color indexed="81"/>
            <rFont val="Tahoma"/>
            <family val="2"/>
          </rPr>
          <t xml:space="preserve">
cual es la unidad de medida</t>
        </r>
      </text>
    </comment>
    <comment ref="K61" authorId="0" shapeId="0" xr:uid="{00000000-0006-0000-0200-000003000000}">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1" authorId="0" shapeId="0" xr:uid="{00000000-0006-0000-0200-000004000000}">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70" authorId="0" shapeId="0" xr:uid="{00000000-0006-0000-0200-000005000000}">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<sst xmlns="http://schemas.openxmlformats.org/spreadsheetml/2006/main" count="3235" uniqueCount="1316">
  <si>
    <t>DEPENDENCIAS</t>
  </si>
  <si>
    <t>PROCESOS</t>
  </si>
  <si>
    <t xml:space="preserve">OBJETIVO PROCESO </t>
  </si>
  <si>
    <t>POLÍTICA MIPG</t>
  </si>
  <si>
    <t>PLANES DECRETO 612</t>
  </si>
  <si>
    <t>Objetivos Estrategicos</t>
  </si>
  <si>
    <t>Unidad de medida</t>
  </si>
  <si>
    <t>PROYECTO DE INVERSIÓN</t>
  </si>
  <si>
    <t>Despacho</t>
  </si>
  <si>
    <t>Oficina Asesora de Comunicaciones</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</si>
  <si>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</si>
  <si>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</si>
  <si>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</si>
  <si>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</si>
  <si>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</si>
  <si>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</si>
  <si>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</si>
  <si>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Oficina Asesora de Planeación</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</si>
  <si>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</si>
  <si>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</si>
  <si>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</si>
  <si>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</si>
  <si>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</si>
  <si>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</si>
  <si>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</si>
  <si>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</si>
  <si>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Oficina de Control Interno</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</si>
  <si>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</si>
  <si>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</si>
  <si>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</si>
  <si>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</si>
  <si>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</si>
  <si>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</si>
  <si>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Subsecretaria de Seguridad y Convivencia</t>
  </si>
  <si>
    <t>Oficina de Control Disciplinario Interno</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</si>
  <si>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</si>
  <si>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</si>
  <si>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</si>
  <si>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</si>
  <si>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</si>
  <si>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</si>
  <si>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</si>
  <si>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</si>
  <si>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</si>
  <si>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</si>
  <si>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</si>
  <si>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</si>
  <si>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</si>
  <si>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</si>
  <si>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</si>
  <si>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</si>
  <si>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</si>
  <si>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</si>
  <si>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</si>
  <si>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</si>
  <si>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</si>
  <si>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</si>
  <si>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</si>
  <si>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</si>
  <si>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</si>
  <si>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</si>
  <si>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</si>
  <si>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</si>
  <si>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</si>
  <si>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Dirección de Prevención y Cultura Ciudadana</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</si>
  <si>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</si>
  <si>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</si>
  <si>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</si>
  <si>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</si>
  <si>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</si>
  <si>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</si>
  <si>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Dirección de Seguridad</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</si>
  <si>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</si>
  <si>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</si>
  <si>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</si>
  <si>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</si>
  <si>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</si>
  <si>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</si>
  <si>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</si>
  <si>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</si>
  <si>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</si>
  <si>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</si>
  <si>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</si>
  <si>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</si>
  <si>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</si>
  <si>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</si>
  <si>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</si>
  <si>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</si>
  <si>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</si>
  <si>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</si>
  <si>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</si>
  <si>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</si>
  <si>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</si>
  <si>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</si>
  <si>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</si>
  <si>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</si>
  <si>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</si>
  <si>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</si>
  <si>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</si>
  <si>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</si>
  <si>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</si>
  <si>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</si>
  <si>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</si>
  <si>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</si>
  <si>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</si>
  <si>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</si>
  <si>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</si>
  <si>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</si>
  <si>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Dirección Técnica</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</si>
  <si>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</si>
  <si>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</si>
  <si>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</si>
  <si>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Dirección de Operaciones para el Fortalecimiento</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</si>
  <si>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</si>
  <si>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</si>
  <si>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</si>
  <si>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</si>
  <si>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</si>
  <si>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</si>
  <si>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</si>
  <si>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</si>
  <si>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</si>
  <si>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</si>
  <si>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Dirección de Tecnologías y Sistemas de la Información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</si>
  <si>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</si>
  <si>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</si>
  <si>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</si>
  <si>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Dirección de Gestión Humana</t>
  </si>
  <si>
    <t>Dirección Financiera</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</si>
  <si>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</si>
  <si>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</si>
  <si>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Dirección Jurídica y Contractual</t>
  </si>
  <si>
    <t>Dirección de Recursos Físicos y Gestión Documental</t>
  </si>
  <si>
    <t xml:space="preserve">Gerencia Código </t>
  </si>
  <si>
    <t>DEPENDENCIA</t>
  </si>
  <si>
    <t>META NORMALIZADA 1T</t>
  </si>
  <si>
    <t>DESEMPEÑO DEPENDENCIA</t>
  </si>
  <si>
    <t>Oficina de Análisis de Información y Estudios Estratégicos</t>
  </si>
  <si>
    <t>Oficina Centro de Comando, Control, comunicaciones y Cómputo-C4</t>
  </si>
  <si>
    <t>Subsecretaría de Acceso a la Justicia</t>
  </si>
  <si>
    <t>Dirección Acceso a la Justicia</t>
  </si>
  <si>
    <t>Dirección Responsabilidad Penal Adolescente</t>
  </si>
  <si>
    <t>Dirección Cárcel Distrital</t>
  </si>
  <si>
    <t>Dirección Centro Especial de Reclusión</t>
  </si>
  <si>
    <t>Subsecretaría de Inversiones y Fortalecimiento de Capacidades Operativas</t>
  </si>
  <si>
    <t xml:space="preserve">Dirección de Bienes para la S.C y AJ  </t>
  </si>
  <si>
    <t>Subsecretaría de Gestión Institucional</t>
  </si>
  <si>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</si>
  <si>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</si>
  <si>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Plan Integral de Seguridad Ciudadana, Convivencia y Justicia (PISCCJ),  proyectos de inversión y las políticas del Modelo Integrado de Planeación y Gestión -MIPG-.
</t>
  </si>
  <si>
    <t>% AVANCE POA</t>
  </si>
  <si>
    <t>RANGOS DE CUMPLIMIENTO</t>
  </si>
  <si>
    <t>CLASIFICACIÓN</t>
  </si>
  <si>
    <t>Ejecución Óptima</t>
  </si>
  <si>
    <t>90%-99%</t>
  </si>
  <si>
    <t>Ejecución Destacada</t>
  </si>
  <si>
    <t>70% - 89%</t>
  </si>
  <si>
    <t>Ejecución Media</t>
  </si>
  <si>
    <t>&lt;69</t>
  </si>
  <si>
    <t>Baja Ejecución</t>
  </si>
  <si>
    <t>&gt;100%</t>
  </si>
  <si>
    <t>Sobre Ejecución</t>
  </si>
  <si>
    <t>% DE CUMPLIMIENTO TOTAL DE POA PRIMER TRIMESTRE</t>
  </si>
  <si>
    <t>Oficinas Despacho</t>
  </si>
  <si>
    <t>CONTROL DE CAMBIOS</t>
  </si>
  <si>
    <t>NUMERO DE VERSION</t>
  </si>
  <si>
    <t xml:space="preserve">DESCRIPCIÓN </t>
  </si>
  <si>
    <t>El Plan de Acción POA  fue aprobado en sesión del Comité Institucional de Gestión y Desempeño del 28 de enero de 2025 y fue publicado el 31 de enero del mismo año</t>
  </si>
  <si>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Gestión humana: se ajusta redacción de las actividades 1,4,5,6,7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</si>
  <si>
    <t>Dirección de operaciones: Se ajusta redacción de actividad No1 con los periodos correctos de transferencia documental
CER: Se modifica la actividad No 2 dejando el alcance en el diagnostico de los estándares ACA y se cambia de tipo de medición de porcentual a numérica.
Cárcel Distrital: Se modifica la redacción de la actividad No1 limitando a servicios de medicina y odontología y las evidencias a aportar. Así mismo La Actividad 2 se aclara que mide solo las requisas generales.
Dirección Financiera: Se modifica la meta y programación de la actividad 1 dado que por error en la digitación quedó diferente a lo proyectado por el equipo técnico de la DF.
Subsecretaría de Justicia: Se modifica la actividad No 1, cambiando la medición de bienes y servicios entregados a los PPL de los CDT a las jornadas de atención integral y aprovechamiento del tiempo libre realizadas en los CDT, se modifica el indicador para que sea coherente. Además se adiciona otra actividad con el fin de medir específicamente la entrega de bienes en los CDTS.
Control Interno: Se modifica actividad No 1 delimitándola a lo ateniente con los roles de evaluación de la gestión del riesgo y evaluación y seguimiento las cuales cuentan con periodicidad fija
OAP:Se ajusta actividad No 1, pasando a la implementación de un plan de trabajo para la implementación de planes de gerencia.
Gestión Humana: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 Se ajusta la programación del segundo tercer trimestre. Se ajusta programación de segundo y tercer trimestre de la actividad No 6.
Dirección de Tecnologías de la Información: se ajusta programación de las actividades 4,5 y 6 dado que su reporte estaba programado para el último trimestre
Subsecretaría de Seguridad: se modifica la actividad 4 aumentando las metas del trimestre
Dirección de Prevención: Se ajusta actividad 1 aumentando la meta del año y en consecuencia la programación trimestral</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</si>
  <si>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</si>
  <si>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</si>
  <si>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</si>
  <si>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</si>
  <si>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</si>
  <si>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</si>
  <si>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</si>
  <si>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</si>
  <si>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</si>
  <si>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</si>
  <si>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</si>
  <si>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</si>
  <si>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</si>
  <si>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</si>
  <si>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</si>
  <si>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</si>
  <si>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</si>
  <si>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</si>
  <si>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</si>
  <si>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</si>
  <si>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</si>
  <si>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</si>
  <si>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</si>
  <si>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</si>
  <si>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</si>
  <si>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</si>
  <si>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</si>
  <si>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</si>
  <si>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</si>
  <si>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</si>
  <si>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</si>
  <si>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</si>
  <si>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</si>
  <si>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</si>
  <si>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</si>
  <si>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</si>
  <si>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</si>
  <si>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</si>
  <si>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</si>
  <si>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</si>
  <si>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</si>
  <si>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</si>
  <si>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</si>
  <si>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</si>
  <si>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PLAN DE ACCIÓN - POA - 2025</t>
  </si>
  <si>
    <t>F-DE-1375
V.5</t>
  </si>
  <si>
    <t>PROGRAMACIÓN TRIMESTRAL</t>
  </si>
  <si>
    <t>TRIMESTRE 1</t>
  </si>
  <si>
    <t>TRIMESTRE 3</t>
  </si>
  <si>
    <t>TRIMESTRE 4</t>
  </si>
  <si>
    <t>EJECUCIÓN PRIMER TRIMESTRE</t>
  </si>
  <si>
    <t>EJECUCIÓN SEGUNDO TRIMESTRE</t>
  </si>
  <si>
    <t>EJECUCIÓN</t>
  </si>
  <si>
    <t>SEGUIMIENTO TERCER TRIMESTRE PRIMERA LÍNEA DE DEFENSA</t>
  </si>
  <si>
    <t>MONITOREO SEGUNDA LINEA DE DEFENSA</t>
  </si>
  <si>
    <t xml:space="preserve">No. </t>
  </si>
  <si>
    <t>OBJETIVO ESTRATÉGICO DEL PEI</t>
  </si>
  <si>
    <t>LINEA ESTRATÉGICA</t>
  </si>
  <si>
    <t>SUBSECRETARÍA /OFICINA DE DESPACHO</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</si>
  <si>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</si>
  <si>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</si>
  <si>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</si>
  <si>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</si>
  <si>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</si>
  <si>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</si>
  <si>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</si>
  <si>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</si>
  <si>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</si>
  <si>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</si>
  <si>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</si>
  <si>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</si>
  <si>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</si>
  <si>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</si>
  <si>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</si>
  <si>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TRIMESTRE 2</t>
  </si>
  <si>
    <t>Resultado
Cuantitativo</t>
  </si>
  <si>
    <t>Resultado Cualitativo</t>
  </si>
  <si>
    <t>Dificultades</t>
  </si>
  <si>
    <t>Medidas Correctivas</t>
  </si>
  <si>
    <t>Oportunidad en el reporte</t>
  </si>
  <si>
    <t>Observaciones del Monitoreo</t>
  </si>
  <si>
    <t>Avance acumulado</t>
  </si>
  <si>
    <t>Porcentaje de cumplimiento</t>
  </si>
  <si>
    <t>PORCENTAJE DE CUMPLIMIENTO NORMALIZADO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</si>
  <si>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</si>
  <si>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</si>
  <si>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8230 Fortalecimiento la Gestión Administrativa y Operativa de la Secretaría Distrital de Seguridad, Convivencia y Justicia en Bogotá D.C.</t>
  </si>
  <si>
    <t>POLÍTICA 3 Planeación Institucional</t>
  </si>
  <si>
    <t>Otro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</si>
  <si>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</si>
  <si>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</si>
  <si>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</si>
  <si>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Etapas del plan de trabajo</t>
  </si>
  <si>
    <t>Porcentual</t>
  </si>
  <si>
    <t>Acumulado</t>
  </si>
  <si>
    <t>Producto</t>
  </si>
  <si>
    <t>Documentos y actas de reunión.</t>
  </si>
  <si>
    <t>Durante el primer trimestre de la vigencia 2025, se logró desarrollar el Plan de Gerencia correspondiente a la implementación de la estrategia "Gestores del Orden", financiada a través del proyecto de inversión 0312: Fortalecimiento del pie de fuerza policial y de la gestión territorial para la Convivencia y Seguridad en Bogotá D.C..
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t>
  </si>
  <si>
    <t>NA</t>
  </si>
  <si>
    <t>Si</t>
  </si>
  <si>
    <t>Se evidencian dos cronogramas de actividades y un documento con el marco legal del plan. Sin embargo, no se observa un documento del plan propiamente dicho, por tanto la actividad se entiende como no cumplida</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</si>
  <si>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</si>
  <si>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No se presentaron</t>
  </si>
  <si>
    <t>No se requieren</t>
  </si>
  <si>
    <t>SI</t>
  </si>
  <si>
    <t>Direccionamiento Estratégico</t>
  </si>
  <si>
    <t>otro</t>
  </si>
  <si>
    <t xml:space="preserve">
2. Diseñar e implementar un tablero de control integral para la OAP</t>
  </si>
  <si>
    <t>Número de tableros de control elaborados e implementados</t>
  </si>
  <si>
    <t xml:space="preserve">Sumatoria  de tableros generados </t>
  </si>
  <si>
    <t xml:space="preserve">Tablero de control implementado </t>
  </si>
  <si>
    <t>Numérica</t>
  </si>
  <si>
    <t>Tablero de control</t>
  </si>
  <si>
    <t xml:space="preserve">El Diseño del tablero de control para visualizar los resultados ambientales de la institución se planea realizarlo en el tercer trimestre de 2025.
El tablero de Control que recoge la información del seguimiento a las políticas públicas Distritales, tiene dos componentes: 1. El componente de registro a los compromisos en PPD lideradas por otros sectores de la Administración y 2. El componente de la PPD de Seguridad, Convivencia y Justicia, y Construcción de Paz y Reconciliación. A la fecha se encuentra diseñado un power BI para ambos componentes que está dando información al 31 de diciembre de 2024, sobre el seguimiento a cada producto con cruces habilitados por política, áreas responsables, avances según rangos, entre otros. El PBI se alimenta de la base de reportes. Lo existente debe ahora vincularse al tablero de control general de la Oficina. Se estima un avance del 50% considerando que está recién diseñado y podría ser susceptible de ajustes, además porque falta su integración al tablero de la OAP. Para seguimiento se aporta el link: https://app.powerbi.com/view?r=eyJrIjoiNjFiNzE2NDktOTk4MS00NmNjLWJjNTYtYTM5MjQ3ZThjODBlIiwidCI6ImIwOTY2NTJkLTIzZGItNDc1MS1hYTdlLTA0YjIyNzY3YWVjMyIsImMiOjR9&amp;pageName=b9885459ddca443f083d </t>
  </si>
  <si>
    <t>si</t>
  </si>
  <si>
    <t>Teniendo en cuenta que la actividad no tiene meta programada para el primer trimestre, no requiere reporte cuantitativo. No obstante, se observa el avance cualitativo</t>
  </si>
  <si>
    <t>Aunque esta actividad no requiere un reporte cuantitativo durante el segundo trimestre, se sugiere incluir una descripción cualitativa del avance en el siguiente trimestre. Esto ayudaría a dar continuidad a lo reportado en el primer trimestre y mantener trazabilidad del progreso</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</si>
  <si>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</si>
  <si>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</si>
  <si>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</si>
  <si>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</si>
  <si>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</si>
  <si>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Constante</t>
  </si>
  <si>
    <t>Gestión</t>
  </si>
  <si>
    <t>Correos, Oficios, Formato de reporte</t>
  </si>
  <si>
    <t>Durante el primer trimestre de 2025, se remitieron 29 reportes de las PPD con productos a cargo de la SDSCJ, de acuerdo a las 29 solicitudes recibidas por las Entidades líderes. El corte remitido durante esta temporalidad fue el de diciembre 31 de 2024.
Los productos comprometidos en las PPD, individualmente programan sus reportes con diferentes periodicidades: trimestrales, semestrales, anuales, incluso hay productos bianuales, cuatrianuales, etc.., según sus características.
Los cortes de final de año, recogen en este caso todos los reportes, con excepción de algunos muy pocos que puedan tener periodicidad mayor. En este caso, del corte de diciembre, la SDSCJ presentó reportes de todas las políticas públicas en las que tiene productos. Por esta razón, para el caso de este reporte, el denominador está compuesto por las 29 políticas en las cuales la Secretaría tiene compromisos. Sobre estas se presenta la evidencia del respectivo envío a la Entidad líder y del formato remitido.
Otra particularidad del reporte del corte diciembre 2024, es que no se incluyó la información financiera por instrucciones de la SDP, pues se venía implementando un formato de mejoramiento a ese reporte que estaba en prueba, lo que hizo modificar en distintas ocasiones la fecha, mientras se entrenó a las Entidades en el reporte, y aún, mientras de ajustaron los formatos generados para ello. Las evidencias se sustentan para este caso sobre los envíos de los reportes de avance de producto.</t>
  </si>
  <si>
    <t>Se evidencia la remisión de 29 reportes de productos de políticas públicas de igual número de solicitudes, con lo que se cumple la meta programada para el trimestre</t>
  </si>
  <si>
    <t xml:space="preserve">
Se evidencia que, durante el primer trimestre, fueron remitidos los reportes correspondientes a 15 políticas públicas, en cumplimiento con los requerimientos establecidos.
</t>
  </si>
  <si>
    <t>4. Realizar el reporte semestral de la Política pública distrital de Seguridad Convivencia y Justicia  PPDSCJ y Construcción de Paz y Reconciliación CPR</t>
  </si>
  <si>
    <t xml:space="preserve">Número de reportes enviados </t>
  </si>
  <si>
    <t>Sumatoria de reportes enviados</t>
  </si>
  <si>
    <t>Reportes</t>
  </si>
  <si>
    <t>Reporte semestral. No tiene programado avance para la fecha del corte</t>
  </si>
  <si>
    <t>Teniendo en cuenta que la actividad no cuenta con programación para el segundo trimestre, no requiere reporte</t>
  </si>
  <si>
    <t>Plan Integral de Seguridad Ciudadana, Convivencia y Justicia (PISCCJ)</t>
  </si>
  <si>
    <t>5. Consolidar trimestralmente el reporte del PISCCJ</t>
  </si>
  <si>
    <t>Número de reportes consolidados</t>
  </si>
  <si>
    <t>Sumatoria de reportes consolidados</t>
  </si>
  <si>
    <t>Reporte</t>
  </si>
  <si>
    <t>Durante el primer trimestre de 2025, se realizó la consolidación del reporte de la gestión adelantada durante el cuarto trimestre de 2024 hacia el cumplimiento del Plan Integral de Seguridad, Convivencia Ciudadana y Justicia, de acuerdo a lo planificado. Se anexa como evidencia el informe consolidados del cuarto trimestre y un pantallazo de la respectiva publicación en la página web.</t>
  </si>
  <si>
    <t>Se evidencia el reporte del PISCCJ correspondiente al cuarto trimestre del 2024 y elaborado en el primer trimestre del 2025, con lo que se cumple la actividad de acuerdo a la programación</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</si>
  <si>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</si>
  <si>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 xml:space="preserve">Se evidencia que, durante el primer trimestre, se cumplió con la consolidación del reporte del PISCCJ conforme a lo programado. 
No obstante, se sugiere revisar la posibilidad para los próximos trimestres, de adelantar la publicación  la página web institucional, ya que, el contenido corresponde al primer trimestre, pero su divulgación se realizó al final del segundo trimestre. Esta recomendación tiene como finalidad procurar el acceso oportuno a la información y acercar los tiempos de la ejecución y su visibilidad pública.
</t>
  </si>
  <si>
    <t>POLÍTICA 6 Fortalecimiento Organizacional y Simplificación de Procesos</t>
  </si>
  <si>
    <t>6. Completar la actualización del 100 %  de los documentos del SGC.</t>
  </si>
  <si>
    <t xml:space="preserve">Numero de documentos actualizados del Mapa de Proceso </t>
  </si>
  <si>
    <t xml:space="preserve">Sumatoria documentos obsoletos que son intervenidos </t>
  </si>
  <si>
    <t xml:space="preserve">Documentos Intervenidos </t>
  </si>
  <si>
    <t xml:space="preserve">Reporte de documentos actualizados </t>
  </si>
  <si>
    <t xml:space="preserve">Se han eliminado del listado de documentos obsoletos 14, entre los cuales se encuentran: Una (1)  Guía, Un (1) instructivo, Cinco (5) metodologías,  Un (1) manual,  tres (3) procedimientos, dos (2) protocolos y un reglamento asociados a los procesos Acceso y Fortalecimiento a la Justicia, Gestión de Emergencias,  Gestión de Seguridad y Convivencia y Gestión Estratégica del Talento Humano.  En la evidencia se remite la relación de los documentos a intervenir y en la columna "M" del Excel se detalla cuales ya están eliminados.  En la revisión se identificaron 4 documentos nuevos a intervenir, razón por la cual se solicitará el incremento de la meta de 67 documentos a 71 documentos a intervenir. </t>
  </si>
  <si>
    <t>Si bien no hay rezago en el cumplimiento, es necesario priorizar la actualización documental ya que hay documentos asociados a procesos obsoletos que aún son vigentes</t>
  </si>
  <si>
    <t>Emitir memorando para garantizar el cumplimiento de la acción</t>
  </si>
  <si>
    <t>Se evidencia la eliminación  de 14 documentos identificados como obsoletos  con que se supera la meta establecida para el trimestre. Teniendo en cuenta que se identificaron nuevos documentos a intervenir se sugirió a la OAP aumentar la meta para el año</t>
  </si>
  <si>
    <t xml:space="preserve">
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</si>
  <si>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No se presentaron dificultades para el cumplimiento del indicador</t>
  </si>
  <si>
    <t>No aplica</t>
  </si>
  <si>
    <t>Se evidenció la intervención de los documentos del Sistema de Gestión de Calidad conforme a la programación establecida para el periodo de referencia. Adicionalmente, se identificó un sobrecumplimiento, al haberse intervenido tres documentos adicionales a los inicialmente programados.
Este resultado refleja un avance positivo en la gestión documental del sistema. No obstante, se recomienda que, en caso de mantenerse esta tendencia en los próximos trimestres, se evalúe la pertinencia de ajustar la programación</t>
  </si>
  <si>
    <t>7.Ejecutar cronograma plan de sostenibilidad MIPG</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</si>
  <si>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</si>
  <si>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</si>
  <si>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</si>
  <si>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</si>
  <si>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</si>
  <si>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</si>
  <si>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Durante el periodo evaluado, se evidenció un avance en [6] actividades, de un total de [16] programadas para la vigencia 2025, (que son responsabilidad de la SDSCJ)  lo que se traduce en un cumplimiento del [10]% acorde con los pesos porcentuales establecidos en el cronograma presentado como soporte.
Este resultado refleja el nivel de ejecución del plan de trabajo para el periodo evaluado del 100%  permitiendo  de esta forma continuar con el cronograma establecido.
Ahora bien a continuación se presenta una breve descripción de las actividades desarrolladas:
Capacitación y acompañamiento a las entidades para el adecuado reporte de la información en el FURAG 2025. Se brindó soporte técnico y se realizaron sesiones de asistencia con los responsables de cada área.(actividad desarrollada por el DAFP ) 1% peso porcentual 
Reunión de entrega de lineamientos para el diligenciamiento del FURAG, socializando la información con los líderes de política.1% peso porcentual 
Verificación de la asignación de la Oficina Asesora de Planeación y confirmación de la asignación de preguntas.
1% peso porcentual 
Gestión de recolección de evidencias y consolidación de información con los responsables de cada dependencia, garantizando el cumplimiento de los requerimientos establecidos.3%peso porcentual 
Validación de reportes y evidencias por parte de la Oficina Asesora de Planeación, asegurando la integridad y calidad de la información recopilada.3%peso porcentual 
Envío del formulario FURAG mediante el aplicativo dispuesto por el Departamento Administrativo de la Función Pública. Al cierre del trimestre, el avance de esta actividad es del 90%, encontrándose en proceso de finalización.
1% peso porcentual 
</t>
  </si>
  <si>
    <t xml:space="preserve">Se ha evidenciado la ejecución de las seis actividades contempladas en el Plan de Sostenibilidad para el primer trimestre, alcanzando un avance del 10% y cumpliendo con la programación establecida para dicho periodo.
</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</si>
  <si>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</si>
  <si>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</si>
  <si>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</si>
  <si>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</si>
  <si>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</si>
  <si>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 xml:space="preserve">Al corte del primer trimestre se cumplieron actividades así : 
	1. Remitir solicitudes para campañas informativas a Comunicaciones. Recibir y tramitar piezas de comunicación (4 solicitudes, 4 piezas de comunicación y un libreto de video). Correspondiente al 7% de avance del Plan de Continuidad de Negocio.
	2. Coordinar y realizar envío de campaña informativa en el mes de enero (27/01). Correspondiente al 1% de avance del Plan de Continuidad de Negocio.
3. Se elaboró el Plan de Implementación del Sistema de gestión de Continuidad de Negocio - SGCN (31/03). Correspondiente al 2% de avance del Plan de Continuidad de Negocio.
</t>
  </si>
  <si>
    <t xml:space="preserve">No se presentaron dificultades en la ejecución de las actividades. 
</t>
  </si>
  <si>
    <t>Se evidencia el cumplimiento de las tres actividades contempladas para el primer trimestre en el plan de trabajo equivalentes al 10% del avance</t>
  </si>
  <si>
    <t>No se presentaron dificultades en la ejecución de las actividades.</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</si>
  <si>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</si>
  <si>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</si>
  <si>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</si>
  <si>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</si>
  <si>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</si>
  <si>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</si>
  <si>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</si>
  <si>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</si>
  <si>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 xml:space="preserve">Para el presente periodo, la OAP efectuó el respectivo monitoreo al plan de ejecución anual del Programa de Transparencia y Ética Pública PTEP, consolidando la información reportada por las áreas responsables de ejecutar cada una de las estrategias establecidas. El informe puede ser consultado a través del enlace: https://scjgovcol.sharepoint.com/:x:/r/sites/OficinaAsesoradePlaneacin/Documentos%20compartidos/MIPG/MIPG/PTEP%202025/PTEP/2024/Seguimiento%20OCI/Matriz_%20Tercer_Seguimiento_Programa_Transparencia_Etica_Publica_2024.xlsx?d=w829865e17d9c4eee932812529ba354fc&amp;csf=1&amp;web=1&amp;e=UORHgS </t>
  </si>
  <si>
    <t>Se evidencia el reporte de monitoreo con fecha del 6 de enero de 2025, cumpliendo con la programación</t>
  </si>
  <si>
    <t>Se evidencia el  seguimiento trimestral realizado dando cumplimiento a la programación.</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</si>
  <si>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</si>
  <si>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</si>
  <si>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Guías de compras sostenibles elaborada </t>
  </si>
  <si>
    <t>Sumatoria de guías de compras sostenibles elaboradas</t>
  </si>
  <si>
    <t>Guía</t>
  </si>
  <si>
    <t xml:space="preserve">Documento </t>
  </si>
  <si>
    <t> </t>
  </si>
  <si>
    <t>Aunque la tarea no inicia en el primer trimestre, empezó la construcción del documento y actualmente se elaboró una propuesta que será objeto de revisión y aprobación en el II trimestre</t>
  </si>
  <si>
    <t xml:space="preserve">No se identificaron </t>
  </si>
  <si>
    <t>No aplican</t>
  </si>
  <si>
    <t xml:space="preserve">La actividad no tiene programación para el trimestre. No obstante, se explica el avance cualitativo para el cumplimiento en el segundo trimestre </t>
  </si>
  <si>
    <t>Durante el trimestre se diseñó y publico la Guía de Compras Públicas Sostenibles (CPS), con la normativa ambiental vigente y con la incorporación de fichas contractuales en base al diagnóstico por tipología de contrato, dando cumplimiento a la actividad. </t>
  </si>
  <si>
    <t>El uso de la guía por los estructuradores de contratos </t>
  </si>
  <si>
    <t>Se programará capacitación a las partes que se involucran en las fases de contratación</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</si>
  <si>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</si>
  <si>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</si>
  <si>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</si>
  <si>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</si>
  <si>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</si>
  <si>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Al corte del primer trimestre, se realizaron 4 reportes: 1.Plasticos de un solo uso II semestre 2024, 2. Huella de carbono 2024, 3. Informe a la UAESP IV trimestre 2024, 4. Residuos peligrosos IDEAM 2024.</t>
  </si>
  <si>
    <t>Se evidencia la entrega de los 4 reportes programados para el trimestre</t>
  </si>
  <si>
    <t>Como dificultad para el cumplimiento, se identificó que algunas actividades programadas 2025 requieren un ajuste en su planificación, ya que su ejecución está condicionada por tiempos de entrega correspondientes al trimestre anterior. </t>
  </si>
  <si>
    <t>Como medida correctiva, se ajustará el cronograma de actividades para sincronizar los tiempos de ejecución con los plazos establecidos, garantizando que las acciones programadas en cada trimestre puedan ser desarrolladas y finalizadas dentro del mismo periodo.</t>
  </si>
  <si>
    <t>12. Ejecutar Plan de trabajo para Optimizar la administración del Sistema del Cuidado y Servicios Sociales. PSCSS</t>
  </si>
  <si>
    <t xml:space="preserve">Porcentaje de cumplimiento de actividades del plan </t>
  </si>
  <si>
    <t xml:space="preserve"> (sumatoria de actividades realizadas del plan /  total Total de actividades del plan a realizar) *100</t>
  </si>
  <si>
    <t xml:space="preserve">Plan </t>
  </si>
  <si>
    <t>Plan de trabajo con actividades y pesos porcentuales,  Acta de mesa de trabajo, memorandos , Formatos de acuerdo con las actividades del Plan</t>
  </si>
  <si>
    <t xml:space="preserve">La ejecución de este periodo está conforme a las dos actividades programadas así:
_Programación de actividades del Plan de Optimización (15%)
_Mapeo de proyectos de equipamientos para garantizar la solicitud oportuna de conceptos de localización y desarrollo, y de la elaboración de reportes PSCSS para la Secretaría Distrital de Planeación (SDP). (10%)
Para el desarrollo de estas actividades, se remitieron comunicados a las áreas responsables, haciendo las solicitudes respectivas. </t>
  </si>
  <si>
    <t>Ninguna</t>
  </si>
  <si>
    <t>Se evidencia la realización de las dos actividades programadas dentro del plan de trabajo para el primer trimestre con lo que se obtiene el 25% de avance</t>
  </si>
  <si>
    <t>La ejecución de este periodo está conforme a las actividades programadas así:
_Realizar seguimiento a conceptos de localización y desarrollo y reportes PSCSS (5%)
_Programar jornada de sensibilización PSCSS (15%)
_Incorporar el PSCSS a normograma MIPG (5%)</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</si>
  <si>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</si>
  <si>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</si>
  <si>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así como sus anexos técnicos .</t>
  </si>
  <si>
    <t>Número de documentos de Criterios de  elegibilidad , viabilidad y Políticas Públicas actualizado y enviado</t>
  </si>
  <si>
    <t>Sumatoria de documentos actualizados y enviados a la SDP</t>
  </si>
  <si>
    <t>Documento de criterios de elegibilidad</t>
  </si>
  <si>
    <t>Correo electrónico de envío y Documento actualizado</t>
  </si>
  <si>
    <t>Anual</t>
  </si>
  <si>
    <t>Teniendo en cuenta que la actividad no tiene meta programada para el primer trimestre, no requiere reporte cuantitativo.</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</si>
  <si>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</si>
  <si>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 xml:space="preserve">Se evidencia la actualización del documento conforme a la programación establecida, incluyendo sus respectivos anexos, así como la realización de la socialización y el envío correspondientes.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</si>
  <si>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</si>
  <si>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</si>
  <si>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</si>
  <si>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</si>
  <si>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</si>
  <si>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</si>
  <si>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</si>
  <si>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más de 114 mil visualizaciones. 
*En medios de comunicación: 17 publicaciones positivas
En la carpeta habilitada se encuentra las evidencias de las campañas implementadas</t>
  </si>
  <si>
    <t>Se evidencia la realización de dos campañas de comunicación externa, cuando para el trimestre se tenía programada una sola, lo que representa un sobrecumplimiento. Aunque realizar más campañas puede considerarse positivo, es importante procurar el cumplimiento de la programación, atendiendo al principio de planeación."</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</si>
  <si>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</si>
  <si>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2. Diseñar e implementar cuatro (4) campañas estratégicas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</si>
  <si>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</si>
  <si>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</si>
  <si>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</si>
  <si>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</si>
  <si>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Se evidencia la realización de una campaña interna con lo que se da cumplimiento a la actividad programada para el trimestre</t>
  </si>
  <si>
    <t>Se evidencia la realización y difusión de la campaña correspondiente al segundo trimestre</t>
  </si>
  <si>
    <t>3. Aumentar el 32%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</si>
  <si>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</si>
  <si>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</si>
  <si>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</si>
  <si>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</si>
  <si>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</si>
  <si>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</si>
  <si>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Número de seguidores de la vigencia anterior (348.382)</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</si>
  <si>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</si>
  <si>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1. Teniendo en cuenta que el tipo de indicador es un flujo y que se mide con corte al trimestre, no se requiere el soporte mensual, sino del tercer mes del trimestre.
2. Se evidencia un incremento del 16% de seguidores al cierre del primer trimestre, lo que representa un sobrecumplimiento respecto al 8% programado para el periodo de referencia. Aunque el incremento de seguidores puede considerarse positivo, es importante revisar las proyecciones realizadas para proponer metas más ajustadas, incluso para aumentar la meta anual.</t>
  </si>
  <si>
    <t>La Oficina Asesora de Comunicaciones logró cumplir satisfactoriamente con la meta del segundo  trimestre de 2025, correspondiente a un aumento del 16,% en el total de seguidores en las redes sociales de la entidad. 
A 31 de diciembre de 2024, se registraban 348.382 seguidores, y al corte del 30 de junio de 2025, la cifra ascendió a 500.950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</si>
  <si>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 xml:space="preserve">Se evidencia un incremento del 43,75 % en el número de seguidores al corte del segundo trimestre, en comparación con el cierre reportado en diciembre de 2024. Este comportamiento refleja, una vez más, una sobre ejecución respecto a lo inicialmente planificado. Si bien este resultado es favorable, se reitera la importancia de revisar y ajustar las metas establecidas, ya que estas han sido proyectadas por debajo del verdadero potencial de alcance. En ese sentido, se recomienda formular metas más ambiciosas y representativas de la capacidad real de logro de la dependencia.
</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</si>
  <si>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</si>
  <si>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</si>
  <si>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</si>
  <si>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</si>
  <si>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</si>
  <si>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Se dio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</si>
  <si>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Se evidencia la realización de los productos de comunicación solicitados en el trimestre, superando la meta proyectada, toda vez que se atendieron el 100% de las solicitudes.</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</si>
  <si>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</si>
  <si>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</si>
  <si>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</si>
  <si>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Auditoria</t>
  </si>
  <si>
    <t xml:space="preserve">Formato F-SM-85 SEGUIMIENTO PLAN ANUAL DE AUDITORÍA INTERNA en el que se relacionan las actividades del PAA con fechas de ejecución e información (N° memorando, fecha y enlace de publicación cuando aplica)  </t>
  </si>
  <si>
    <t>Para el primer trimestre de 2025, se programaron 50,6 actividades, de las cuales se ejecutó el 50,6 en las fechas establecidas, es importante precisar que, de acuerdo con los resultados obtenidos, el porcentaje de cumplimiento equivale al 100% del total programado en el Plan Anual de Auditoría (PAA) para los meses de enero, febrero y marzo.</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</si>
  <si>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</si>
  <si>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Se evidencia el cumplimiento de las actividades enmarcadas en los roles establecidos según la programación del trimestre</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</si>
  <si>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</si>
  <si>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</si>
  <si>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</si>
  <si>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</si>
  <si>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</si>
  <si>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</si>
  <si>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2025.</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</si>
  <si>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</si>
  <si>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Se evidencia la realización de la capacitación dentro del periodo de referencia y según la programación</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</si>
  <si>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</si>
  <si>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</si>
  <si>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</si>
  <si>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</si>
  <si>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</si>
  <si>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De manera conjunta el equipo de la OCDI procede a realizar la revisión y seguimiento de todos y cada uno de los procesos disciplinarios activos, que cursan tramite a la fecha en la Oficina, los 274 procesos activos se encuentran en decisiones de trámite, dando como resultado el 100% de procesos impulsados en el trimestre 1 de 2025. </t>
  </si>
  <si>
    <t>Se evidencia que 274  procesos activos a cargo de la OCDI han sido impulsados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</si>
  <si>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</si>
  <si>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Se verifica el cumplimiento de la actividad según lo programado</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</si>
  <si>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</si>
  <si>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</si>
  <si>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realizadas y difundidas en la vigencia</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</si>
  <si>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</si>
  <si>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</si>
  <si>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2025.</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</si>
  <si>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</si>
  <si>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</si>
  <si>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</si>
  <si>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</si>
  <si>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</si>
  <si>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</si>
  <si>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</si>
  <si>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la vigencia</t>
  </si>
  <si>
    <t>Documentos de análisis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</si>
  <si>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</si>
  <si>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No se presentaron dificultades en el desarrollo de los productos.</t>
  </si>
  <si>
    <t>No se requieren medidas correctivas</t>
  </si>
  <si>
    <t>Se evidencia la elaboración de 6 documentos de análisis cumpliendo con lo programado para el trimestre</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</si>
  <si>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</si>
  <si>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No se presentaron dificultades en el desarrollo de los productos</t>
  </si>
  <si>
    <t>Se evidencia la realización de 7 documentos de análisis cumpliendo con la programación del trimestre</t>
  </si>
  <si>
    <t>2. Generar un boletín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</si>
  <si>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</si>
  <si>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</si>
  <si>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</si>
  <si>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</si>
  <si>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</si>
  <si>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Se evidencian tres boletines elaborados dentro del trimestre de acuerdo con lo programado.</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</si>
  <si>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</si>
  <si>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Se evidencia la elaboración de los boletines de seguridad según la programación del trimestre</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</si>
  <si>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</si>
  <si>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</si>
  <si>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</si>
  <si>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</si>
  <si>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</si>
  <si>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Se realizaron tres tableros de visualización de datos para los indicadores de seguridad, convivencia y justicia.</t>
  </si>
  <si>
    <t>Se evidencia la elaboración de tres tableros de control para convivencia, seguridad y justicia, según lo programado para el trimestre</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</si>
  <si>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</si>
  <si>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Se evidencia la elaboración de cuatro (4) tableros de control durante el segundo trimestre con lo que se da cumplimiento según la programación</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</si>
  <si>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</si>
  <si>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</si>
  <si>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</si>
  <si>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</si>
  <si>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</si>
  <si>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</si>
  <si>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</si>
  <si>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</si>
  <si>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Documento del plan de analítica</t>
  </si>
  <si>
    <t>Conforme a lo establecido en el plan de trabajo en el primer trimestre de 2025, se revisó el resultado de la consultoría de analítica de datos con el fin de identificar posibles recomendaciones y acciones para proyectar el plan de analítica de conformidad con los recursos asignados o necesidad de solicitud de ellos para próximas vigencias.
Se compartió el documento de resultados de la consultoría con la Dirección TICs y la OAIEE y se realizaron reuniones de identificación de pasos a seguir como entidad.</t>
  </si>
  <si>
    <t>No se evidencia el cumplimiento toda vez si bien se aportó el plan de trabajo con las actividades del primer trimestre, no se allegaron los soportes documentales que evidencien su  realización</t>
  </si>
  <si>
    <t>Se evidencia el cumplimiento de las actividades establecidas en el plan de trabajo a corte del segundo trimestre</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</si>
  <si>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</si>
  <si>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</si>
  <si>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</si>
  <si>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</si>
  <si>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</si>
  <si>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</si>
  <si>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</si>
  <si>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Se evidenció, a través de los informes de ejecución, el cumplimiento de las actividades propuestas para el primer trimestre correspondientes a la fase I del proyecto. Se obtuvo un cumplimiento del 30% frente al 20% correspondiente a la meta del trimestre, obteniendo una sobre ejecución del 10%.</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</si>
  <si>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</si>
  <si>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</si>
  <si>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</si>
  <si>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incrementar cobertura</t>
  </si>
  <si>
    <t>Documento del plan de incremento anual de cobertura del sistema de videovigilancia</t>
  </si>
  <si>
    <t xml:space="preserve">
Se realizó la proyección de cámaras por año estimada para el cuatrienio.
Se diseñó en conjunto con la oficina de análisis de información la metodología para la calcular la cobertura por cámara a fin de extrapolar para cumplir la cobertura al 50% del territorio urbano
Se avanzo en la conectividad de cámaras de privados durante el primer trimestre de 2025.</t>
  </si>
  <si>
    <t>Se evidencia el plan de trabajo para incrementar la cobertura del sistema, se cumplieron las tres actividades programadas para el trimestre obteniendo un 50% de cumplimiento</t>
  </si>
  <si>
    <t xml:space="preserve">
</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</si>
  <si>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</si>
  <si>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</si>
  <si>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</si>
  <si>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</si>
  <si>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</si>
  <si>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</si>
  <si>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 xml:space="preserve">
En el primer trimestre de 2025 se elaboró una propuesta del proyecto  para la implementación de cinco (5) C2 locales y seis (6) centros locales de monitoreo de videovigilancia, el cual se presentará al Secretario en comité directivo, el avance del 20% equivale a la actividad: propuesta del modelo de monitoreo y operación descentralizada</t>
  </si>
  <si>
    <t xml:space="preserve">
Se observa el plan de trabajo para la implementación de C2 y los centros locales de monitoreo, dentro del cual se estableció una actividad para el primer trimestre que fue realizada, obteniendo así el cumplimiento de la meta programada.</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</si>
  <si>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</si>
  <si>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Aunque se cuenta con una propuesta de plan de implementación para los CM en borrador, no se alcanzó a presentar a la jefatura del C4 en el trimestre.</t>
  </si>
  <si>
    <t>Se replantea el alcance de la primera fase del proyecto</t>
  </si>
  <si>
    <t>Se evidencia el cumplimiento de 4 de las 5 actividades proyectadas en el nuevo plan de trabajo para el segundo trimestre, con lo que se tiene un rezago del 5% frente a la meta programada para el segundo trimestre.</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</si>
  <si>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</si>
  <si>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</si>
  <si>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</si>
  <si>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</si>
  <si>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</si>
  <si>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</si>
  <si>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</si>
  <si>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</si>
  <si>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Se evidencia el plan de trabajo dentro del cual se establecieron dos actividades para el primer  trimestre, las cuales fueron realizadas obteniendo el cumplimiento de la meta programada.</t>
  </si>
  <si>
    <t>El documento existente de protocolo de integración de agencias no es claro ni tampoco da instrucciones sobre integraciones.</t>
  </si>
  <si>
    <t>Reformulación del documento protocolo de integración de agencias en aras a cumplir el objetivo</t>
  </si>
  <si>
    <t xml:space="preserve">S evidencia el cumplimiento de las 3 actividades programadas en el plan de trabajo para el trimestre cumpliendo con la programación.
</t>
  </si>
  <si>
    <t>OBJETIVO 4 - LINEA ESTRATÉGICA 5
Avance en el cumplimiento de estándares y buenas prácticas de gestión de incidentes para alcanzar un nivel superior y continuar siendo referente regional</t>
  </si>
  <si>
    <t>6. Certificar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</si>
  <si>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</si>
  <si>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</si>
  <si>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</si>
  <si>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</si>
  <si>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En el primer trimestre de 2025 se solicitó mediante oficio al director de NENA México, la propuesta económica para adelantar el proceso de recertificación NENA, con el propósito de fijar el cronograma de ejecución del proceso de recertificación con el respectivo análisis de la oferta.</t>
  </si>
  <si>
    <t>La actividad no cuenta con programación  para el primer trimestre. No obstante, la oficina del C4 presente avance del 10% con lo que obtiene  una sobre ejecución, si bien no necesariamente es un aspecto negativo, se recomienda revisar las proyecciones de en virtud del principio de planeación</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</si>
  <si>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</si>
  <si>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OBJETIVO 2 - LINEA ESTATÉGICA 4
Desarrollo de un plan integral de mejoramiento de competencias para Gestores de Convivencia y estandarización de procedimientos, como elementos clave para optimizar la gestión de la convivencia y la seguridad en las comunidades.</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</si>
  <si>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</si>
  <si>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</si>
  <si>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</si>
  <si>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</si>
  <si>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</si>
  <si>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</si>
  <si>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Para el primer trimestre no está programado el inicio de la actividad, no obstante, durante marzo se dio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</si>
  <si>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No se presentaron dificultades en el desarrollo de la actividad</t>
  </si>
  <si>
    <t>Teniendo en cuenta que la actividad no está programada para el primer trimestre, no requiere reporte cuantitativo. No obstante, se observa el reporte cualitativo que da cuenta del  avance para el cumplimiento de la meta</t>
  </si>
  <si>
    <t>No se presentaron dificultades</t>
  </si>
  <si>
    <t>Se evidencia el cumplimiento de las 4 actividades programadas para el trimestre cumpliendo asi con la programación</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</si>
  <si>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</si>
  <si>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</si>
  <si>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</si>
  <si>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</si>
  <si>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</si>
  <si>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Para el primer trimestre no está programado el inicio de la actividad</t>
  </si>
  <si>
    <t xml:space="preserve">Teniendo en cuenta que la actividad no está programada para el primer trimestre, no requiere reporte cuantitativo. </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</si>
  <si>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</si>
  <si>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</si>
  <si>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</si>
  <si>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</si>
  <si>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</si>
  <si>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Teniendo en cuenta que la actividad no tiene programación para el primer trimestre, no requiere reporte</t>
  </si>
  <si>
    <t xml:space="preserve">Se evidencia la ejecución de las actividades programadas para el primer trimestre dentro del plan de acción cumpliendo con el porcentaje de avance. </t>
  </si>
  <si>
    <t>8189 Recuperación de la seguridad de los entornos comerciales, industriales y residenciales a partir de la articulación de esfuerzos de seguridad pública en Bogotá D.C.</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</si>
  <si>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</si>
  <si>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</si>
  <si>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</si>
  <si>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</si>
  <si>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 xml:space="preserve">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
Evidencias:
* Plan de trabajo (archivo excel)
* Informe de actividades Trim-II
</t>
  </si>
  <si>
    <t xml:space="preserve">No se presentaron dificultades en el desarrollo de la actividad </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</si>
  <si>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</si>
  <si>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</si>
  <si>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</si>
  <si>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</si>
  <si>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Número de intervenciones formativas </t>
  </si>
  <si>
    <t xml:space="preserve">Sumatoria de intervenciones formativas </t>
  </si>
  <si>
    <t>Intervenciones formativas</t>
  </si>
  <si>
    <t>Durante el primer trimestre se realizaron 17 intervenciones formativas, detalladas de las siguiente forma: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</si>
  <si>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No se han presentado dificultades en el desarrollo de la actividad.</t>
  </si>
  <si>
    <t>Se evidencia la realización de las 17 intervenciones aun cuando no se tiene programación para el trimestre con lo que se tiene un sobrecumplimiento. Si bien puede observarse como algo positivo, se sugiere a la Dirección de prevención,  una mayor proyección de las metas establecidas</t>
  </si>
  <si>
    <t>Durante el segundo trimestre se realizaron 125 intervenciones formativas, con lo cual se da cumplimiento a la meta acumulada del segundo trimestre de 142 intervenciones formativas, detalladas de las siguiente froma: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</si>
  <si>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No se han presentado dificultades en el desarrollo de la actividad</t>
  </si>
  <si>
    <t>Se evidencia la realización de las intervenciones formativas de acuerdo con el número de intervenciones programadas</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</si>
  <si>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</si>
  <si>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</si>
  <si>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</si>
  <si>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</si>
  <si>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</si>
  <si>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Durante el primer trimestre, se contó con 9 puntos habilitados de atención para gestion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</si>
  <si>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Se evidencia la atención en 10 puntos  de gestión de comparendos conforme a la programación del trimestre aun cuando o  se tenía meta programada para el trimestre.  Si bien puede observarse como algo positivo, se sugiere a la Dirección de prevención,  una mayor proyección de las metas establecidas</t>
  </si>
  <si>
    <t>Para el segundo trimestre 2025, se mantuvo la cobertura de atención en los puntos de la REDCADE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</si>
  <si>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la programación del trimestre para la presente actividad se cumplío anticipadamente en el primer trimestre, por tanto no se reportaron nuevos puntos atención y se mantiene el cumplimiento según la programación.
</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</si>
  <si>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</si>
  <si>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</si>
  <si>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</si>
  <si>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</si>
  <si>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</si>
  <si>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trabajo 
Informe trimestral cualitativo.</t>
  </si>
  <si>
    <t xml:space="preserve">                           -  </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</si>
  <si>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</si>
  <si>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 xml:space="preserve">Teniendo en cuenta que la actividad no tiene programación para el primer trimestre, no requiere reporte cuantitativo. No obstante se observa el avance con miras a cumplir con la meta en el último trimestre
</t>
  </si>
  <si>
    <t xml:space="preserve">Durante el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</si>
  <si>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 xml:space="preserve">La actividad no se encuentra programada para el segundo trimestre, por lo tanto, no requiere reporte formal en este periodo.
No obstante, la dependencia informó avances relacionados que contribuirán al cumplimiento de la meta establecida para el cuarto trimestre.
</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</si>
  <si>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</si>
  <si>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</si>
  <si>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</si>
  <si>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</si>
  <si>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número de Modelo de Gestión Comunitaria  diseñados</t>
  </si>
  <si>
    <t>Modelos de gestión comunitaria</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</si>
  <si>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</si>
  <si>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La actividad no tiene programación para el trimestre. No obstante se registra el avance cualitativo para el cumplimiento en el segundo trimestre.</t>
  </si>
  <si>
    <t xml:space="preserve">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asi mismo esta centrado en la ciudadanía; ya que propone las necesidades e intereses de los ciudadanos como centro de todas las acciones y decisiones.
</t>
  </si>
  <si>
    <t xml:space="preserve">Se evidencia la elaboración del modelo  cumpliendo con lo establecido para el trimestre según programación. </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</si>
  <si>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</si>
  <si>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</si>
  <si>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</si>
  <si>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</si>
  <si>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La implementación del modelo de gestión comunitaria, se iniciará a partir del 2 trimestre.</t>
  </si>
  <si>
    <t>Teniendo en cuenta que la actividad no está programada para el primer trimestre, no requiere reporte</t>
  </si>
  <si>
    <t xml:space="preserve">La implementación del modelo de Gestión Comunitario de Seguridad y Conviencia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
</t>
  </si>
  <si>
    <t>Se evidencia según informe la intervención de 4 territorios cumpliendo con la programción</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</si>
  <si>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</si>
  <si>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</si>
  <si>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</si>
  <si>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</si>
  <si>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Así mismo se avanzó en la priorización de los 20 entornos a intervenir durante la actual vigencia, para lo cual se desarrolla de manera simultánea la definición metodológica de la caracterización de los territorios en articulación con la Oficina de Análisis de Información y Estudios Estratégicos.</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</si>
  <si>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</si>
  <si>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No se presentaron en este periodo</t>
  </si>
  <si>
    <t>Si bien la actividad no cuenta con programación para el segundo trimestre, la Dirección de seguridad informa los avances que permitirán dar cumplimiento a la programación para el cuarto trimestre</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</si>
  <si>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</si>
  <si>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</si>
  <si>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</si>
  <si>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Número de documentos de caracterización de fenómenos de seguridad, convivencia y acceso a la justicia, para el abordaje conjunto en los municipios de borde o que hagan parte de la RMBC.</t>
  </si>
  <si>
    <t>Sumatoria de documentos de caracterización realizado</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</si>
  <si>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</si>
  <si>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</si>
  <si>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t xml:space="preserve">El instrumento no se diligenció en su totalidad por la priorización de otras actividades relacionadas con la implementación de la estrategia Seguridad Regional y el relacionamiento estratégico con la Región Metropolitana Bogotá Cundinamarca. </t>
  </si>
  <si>
    <t>Adelantar la recopilación de información  trimestral de acuerdo con el instrumento diseñado para elaborar, a su vez, el primer documento de caracterización que será presentado para validación de la Dirección de Seguridad.</t>
  </si>
  <si>
    <t xml:space="preserve">Teniendo en cuenta que la actividad no está programada para el primer trimestre, no requiere reporte. No obstante, se observa el avance cualitativo. 
</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</si>
  <si>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</si>
  <si>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t xml:space="preserve">No se presentaron dificultades durante el desarrollo de las actividades propuestas en el marco de la actividad. </t>
  </si>
  <si>
    <t>Si bien la actividad no cuenta con programación para el segundo trimestre, se observa el avance cualitativo que presenta la Dirección de Seguridad</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</si>
  <si>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</si>
  <si>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</si>
  <si>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8234 Implementación un modelo de gestión carcelario y de detención con enfoque restaurativo para la población privada de la libertad y pospenada en Bogotá D.C.</t>
  </si>
  <si>
    <t>1. 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</si>
  <si>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</si>
  <si>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</si>
  <si>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</si>
  <si>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</si>
  <si>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</si>
  <si>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De los 1940 PPL recluidos en los CDT  del Distrito identificados con corte 31 de marzo de 2025, se han beneficiado 1940 PPL con diferentes bienes o servicios, como lo son actividades preventivo - pedagógicas, entrega de colchonetas  y  kits de aseo. 
Cómo evidencia se adjunta Listados de asistencia a actividades preventivo - pedagógicas, actas de entregas de colchonetas y Kits de aseo, y reporte de Situación de Personas Privadas de la Libertad en Bogotá.a uno la entrega de por lo menos 1 bien o servicio.</t>
  </si>
  <si>
    <t xml:space="preserve">
La evidencia aportada no permite verificar el proceso de identificación de las 1,940 PPL ni determinar cuántas de ellas fueron efectivamente beneficiadas. Desde la OAP Se construyó una base de datos con cifras globales provenientes de las listas de asistencia y actas aportadas, pero no se observa concordancia entre los datos, lo que genera incertidumbre sobre la precisión de la información reportada.
Es importante indicar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deliminar si las personas pueden recibir solo un tipo de beneficio.Esto se mencionada debido a  la observación realizada desde la Subsecretaría al mencionar la entrega de “por lo menos 1 bien o servicio”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Por lo anterior, se recomienda implementar una acción correctiva que fortalezca la calidad de la información reportada y optimice el control del número de personas beneficiadas, garantizando así una evaluación precisa del cumplimiento.
Como observación adicional, no se encontró evidencia de entrega de colchenetas en el mes de enero pero si kits de aseo
.</t>
  </si>
  <si>
    <t>Se realizaron las 24 jornadas de atención integral y aprovechamiento del tiempo libre dirigidas a los PPL de los CDT, que se encontraban programadas, distribuidas así:
* 6 Talleres Jurídicos
* 18 psicosociales</t>
  </si>
  <si>
    <t>No se presentaron dificultades para la realización de jornadas de atención integral y aprovechamiento del tiempo libre dirigidas a los PPL en los CDT .</t>
  </si>
  <si>
    <t xml:space="preserve">Se evidencia la realización de las jornadas según la programación. </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</si>
  <si>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</si>
  <si>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</si>
  <si>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</si>
  <si>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</si>
  <si>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 xml:space="preserve">Actas de entrega de bienes a los CDT del dristrito
</t>
  </si>
  <si>
    <t>Durante el segundo trimestre se entregaron bienes en los siguientes 5 CDT:
Estación San Cristobal
Estación Usme
Estación Tunjuelito
Estación Bosa
Estación Kennedy
Se anexan actas de las entregas en cada uno de los CDT mencionados</t>
  </si>
  <si>
    <t>No se presentaron dificultades para la entrega de los bienes en los CDT mencionados</t>
  </si>
  <si>
    <t>Se evidencia a través de actas, la entrega de bienes en 5 CDT conforme a la programación del trimestre</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</si>
  <si>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</si>
  <si>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</si>
  <si>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</si>
  <si>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</si>
  <si>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</si>
  <si>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 xml:space="preserve">Se han vinculado 145 personas al programa  de casa Libertad, a través de las estrategias para el fortalecimiento de factores protectores que promueven la inclusión social de la población atendida a través de 4 dimensiones. . Se carga base de datos. </t>
  </si>
  <si>
    <t>Se evidencia conforme a la base de datos suministrada  por la Subsecretaría el registro de 145 personas con lo que presenta un cumplimiento superior al programado para el trimestre.</t>
  </si>
  <si>
    <t>Durante el segundo trimestre de 2025, se realizó la atención y vinculación de 290 personas personas pospenadas y cuentan con su Plan de Trabajo Individual.
En lo corrido del año se han atendido y vinculado 435 personas  personas pospenadas y cuentan con su Plan de Trabajo Individual.</t>
  </si>
  <si>
    <t>No se presentaron dificultades para la atención y vinculación de adultos pospenados y posegresados al programa Casa Libertad</t>
  </si>
  <si>
    <t>Se evidenció la vinculación de 290 personas al programa durante el segundo trimestre, con lo cual se alcanza un total de 435 personas vinculadas al corte del mismo. Esta cifra representa una sobre ejecución respecto a la meta programada para este periodo, correspondiente a 300 personas.
Dado lo anterior , se recomienda revisar la posibilidad de ampliar la meta anual, con el fin de reflejar mejor  la capacidad de vinculación al programa.</t>
  </si>
  <si>
    <t>OBJETIVO 3 - LINEA ESTATÉGICA 3
Traslado de las capacidades de las Comisarías de Familia que permitan activar la ruta de atención integral en casos de violencia en el contexto familiar</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</si>
  <si>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</si>
  <si>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</si>
  <si>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</si>
  <si>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</si>
  <si>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estructurar Red de Organizaciones sociales</t>
  </si>
  <si>
    <t>Documentos institucionales, actas de reunión,  actas de gestión territorial y plan de trabajo</t>
  </si>
  <si>
    <t>Durante el trimestre se alcanzó un 10% acorde a lo programado, para su  cumplimiento se realizaron las siguientes actividades definidas para el periodo: 
1, Elaborar plan de trabajo de la estrategia (cronograma anual)
Se construyó el plan de trabajo con componentes y actividades; así como su  peso porcentual ponderado y  columna de seguimiento. (Anexo No 1 Plan de Trabajo actividad No 1)
2. Gestión interinstitucional para la referenciación de actores estratégicos de convivencia en el Distrito.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3. Implementación de metodologías para el fortalecimiento de capacidades Métodos de Resolución de Conflictos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</si>
  <si>
    <t>Debido a la contingencia contractual no se han podido realizar todas las  actividades planeadas en territorio ya que los funcionarios de UMC estaban apoyando funciones de CRI</t>
  </si>
  <si>
    <t>Actualizar cronogramas y agilizar proceso contractual.</t>
  </si>
  <si>
    <t>No</t>
  </si>
  <si>
    <t xml:space="preserve">
Se evidencia el cumplimiento de las 3 actividades programadas para el trimestre dentro  del plan  trabajo de la estrategia que corresponden al 10% de avance</t>
  </si>
  <si>
    <t xml:space="preserve">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
</t>
  </si>
  <si>
    <t>N.A.</t>
  </si>
  <si>
    <t>Se evidencia el cumplimiento de las tres actividades programadas en el plan de trabajo correspondientes al segundo trimestre.</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</si>
  <si>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</si>
  <si>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</si>
  <si>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</si>
  <si>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</si>
  <si>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Durante el trimestre se alcanzó un 10% acorde a lo programado, para su  cumplimiento se realizaron las siguientes actividades definidas para el periodo: 
1, Elaborar plan de trabajo (cronograma anual).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2. Gestión interinstitucional para la referenciación de actores estratégicos de justicia en el Distrito
Se avanzó en reuniones de articulación con el IDPAC (Anexo No 2) con el objeto de complementar el mapeo de actores. Por otra parte, se avanzó en la articulación con la Caja de Vivienda Popular (Anexo No 3), en el marco de la ampliación de las instituciones vinculadas al Sistema Distrital de Justicia.
3- Avance en diseño metodológico de encuesta de necesidades jurídicas con la OAIEE
Se realizó una reunión con la Oficina de Análisis de Información y Estudios Estratégicos -OAIEE que presentó el Documento de Necesidades Jurídicas el cual se  tendrá en cuenta como insumo de diagnóstico para el acto administrativo. (Anexo No 4) 
4. Diseño de instrumento de recolección de información institucional y ciudadana de insumo para la elaboración de diagnósticos de justicia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Kennedy y Tunjuelito. (Anexo No 6).</t>
  </si>
  <si>
    <t>Se pudo dar continuidad a las acciones a nivel Distrital y Territorial desde marzo en la medida que se inició el proceso para superar la contingencia de contratación y solo hasta ese momento se recibieron observaciones por parte de la Subsecretaría de Acceso a la Justicia</t>
  </si>
  <si>
    <t xml:space="preserve">Actualizar cronogramas
Mejorar la oportunidad en la retroalimentación por parte de la SAJ </t>
  </si>
  <si>
    <t xml:space="preserve">
Se evidencia el cumplimiento de las 4 actividades programadas para el trimestre dentro  del modelo de relacionamiento que corresponden al 10% de avance</t>
  </si>
  <si>
    <t xml:space="preserve">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</si>
  <si>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</si>
  <si>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</si>
  <si>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</si>
  <si>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</si>
  <si>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r>
      <rPr>
        <sz val="11"/>
        <color rgb="FF000000"/>
        <rFont val="Arial"/>
        <family val="2"/>
      </rP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activdad en el siguiente trimestre. (Anexo No 3)</t>
    </r>
  </si>
  <si>
    <t xml:space="preserve">Durante el trimestre el proceso de contratación provocó que no se contará con los perfiles pertinentes para avanzar según lo programado en todas las actividades definidas </t>
  </si>
  <si>
    <t xml:space="preserve">Ajustar tiempos en el plan de trabajo </t>
  </si>
  <si>
    <t>egún el cronograma del modelo de atención, se evidencia el avance de 2 de las 3 actividades programadas. De acuerdo con el peso porcentual establecido para cada una de ellas, el avance registrado es del 6%.</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</si>
  <si>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Asi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</si>
  <si>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Se evidenció el cumplimiento de las tres actividades programadas en el plan de trabajo correspondientes al segundo trimestre, así como la ejecución de la actividad pendiente del primer trimestre. Con lo anterior  se  da cumplimiento a lo programado con corte al segundo trimestre, conforme a lo establecido en el cronograma.</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</si>
  <si>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</si>
  <si>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</si>
  <si>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</si>
  <si>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</si>
  <si>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gestión</t>
  </si>
  <si>
    <t>Informe</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</si>
  <si>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</si>
  <si>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 xml:space="preserve">No se presentan </t>
  </si>
  <si>
    <t>Se observa un documento denominado "Reporte Actividad 1 POA - Primer trimestre 2025", según  la información remitida por la DRPA  corresponde al informe de gestión de la articulación con lo que se cumple con la actividad programada. No obstante, se insta a dicha dirección a revisar el alcance del documento frente a su finalidad, en el sentido de que no sea un informe con destino al POA sino que tenga una utilidad superior.</t>
  </si>
  <si>
    <t xml:space="preserve">Durante el segundo trimestre de 2025, se realizó una reunión para acordar la estructura del informe, tras lo cual se elaboró un (1) informe trimestral requerido sobre la gestión de articulación con las autoridades para el ingreso de casos a los programas de la Dirección. Este reporte describe la articulación con las entidades del SRPA (ICBF, Fiscalía, Rama Judicial y Defensoría del Pueblo), así como con las instancias del Sistema de Justicia para Adultos; se incluye la gestión específica desarrollada para cada programa —PASOS, PDJJR, PSJTD y PDJRA, así como las jornadas de socialización efectuadas. Finalmente se hace referencia a la alerta identificada. </t>
  </si>
  <si>
    <t xml:space="preserve">Se verificó la elaboración del informe conforme a la programación establecida, así como la retroalimentación realizada por el Director de Responsabilidad Penal Adolescente, lo cual evidencia el desarrollo de la actividad.
</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</si>
  <si>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</si>
  <si>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</si>
  <si>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</si>
  <si>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</si>
  <si>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</si>
  <si>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</si>
  <si>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"Se evidencia el avance en la construcción del modelo conforme a la actividad propuesta dentro del plan de trabajo para el primer trimestre, alcanzando el 15%</t>
  </si>
  <si>
    <t xml:space="preserve">Se completó la formulación del modelo de atención del Programa Distrital “Travesía Restaurativa”, diseñado para acompañar las sanciones impuestas por las autoridades del SRPA a adolescentes y jóvenes involucrados en conductas delictivas en la ciudad. El modelo establece una orientación clara en torno a cuatro modalidades de sanciones no privativas: libertad asistida y/o vigilada, prestación de servicios a la comunidad, reglas de conducta e internación en medio semicerrado. 
A partir de este modelo, se consolidaron los Proyectos de Atención Institucional, los cuales permitirán operacionalizar la atención según cada modalidad:
•	Anexo 1. Proyecto de Atención Institucional: Programa Distrital de Atención a las Sanciones No Privativas de la Libertad en el SRPA
•	Anexo 2. Proyecto de Atención Institucional: Programa Distrital de Atención a las Sanciones Privativas de la Libertad en el SRPA – CAE Preegreso
Igualmente, se adjunta el acta correspondiente a la reunión en la que el Director aprobó formalmente el modelo.
</t>
  </si>
  <si>
    <t>Se evidencia el cumplimiento de la actividad conforme a la programación del trimestre</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</si>
  <si>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</si>
  <si>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</si>
  <si>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</si>
  <si>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</si>
  <si>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</si>
  <si>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</si>
  <si>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evidencia la realización de la jornada de socialización de los programas de la Dirección  de Responsabilidad penal adolescente conforme a lo programado para el trimestre</t>
  </si>
  <si>
    <t xml:space="preserve">Durante el segundo trimestre de 2025 se llevó a cabo una (1) jornada de socialización con las asistentes sociales de los juzgados de conocimiento del Sistema de Responsabilidad Penal para Adolescentes. Este espacio tuvo como propósito fortalecer la articulación interinstitucional para la remisión efectiva de adolescentes, víctimas y sus redes de apoyo hacia los programas de la DRPA. </t>
  </si>
  <si>
    <t>Se evidencia la realización de la jornada progamada para el segundo trimestre</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</si>
  <si>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</si>
  <si>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</si>
  <si>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</si>
  <si>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atención primaria en medicina y odontología general de primer nivel</t>
  </si>
  <si>
    <t>Informe de Salud, junto con un archivo Excel que detalla los servicios y atenciones prestadas a las personas privadas de la libertad y los RIPS que respaldan la base de datos.</t>
  </si>
  <si>
    <t>La Cárcel Distrital brinda los servicios de salud por medio del contrato con la Subred Sur Oriente, quienes brindan el servicio de atenciones en medicina y odontología de las Personas Privadas de la Libertad, en las diferentes etapas de ingreso, permanencia y egreso
La atención brindada es de 1er nivel, en los casos que se requieren exámenes o consultas de mayor nivel las PPL son remitidas a su servicio de salud.
Para  el 1er trimestre se realizaron 3.486 atenciones, de las cuales en medicina fueron 2.320 y en odontología 1.166</t>
  </si>
  <si>
    <t>Para realizar las atenciones no se presentan dificultades, sin embargo, para la generación del dato resulta complejo en razón a que los registros de RIPS deben ser contados uno a uno y es una labor desgastante, adicional que escanear todos los RIPS demanda de un mayor plazo al establecido para la entrega (en específico para el último mes del trimestre)</t>
  </si>
  <si>
    <t>Se va a solicitar el cambio de actividad o de evidencia de la actividad</t>
  </si>
  <si>
    <t xml:space="preserve">Se evidenció la existencia de registros de atención consignados en las planillas de citas lo que da cuenta de la prestación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
 </t>
  </si>
  <si>
    <t>Para el 2do trimestre de 2025 en la Cárcel las PPL solicitaron un total de 853 servicios que fueron viables, en el mismo periodo de tiempo se prestaron 832, dando un cumplimiento del 97,5%</t>
  </si>
  <si>
    <t xml:space="preserve">Generar los reportes representa un alto desgaste administrativo
Se manejan diversas bases de datos separadas por profesionales que prestan la atención, los meses y la tipología de servicio
El proceso no se ha automatizaddo es muy manual porque se requiere que haya un soporte (firma de la PPL) de prestación del servicio
La consolidación de bases de datos ha pasado por diferentes personas por lo que no se unifican metodologías
Las bases de datos de los RIPS versus las bases de datos de las solicitudes de las PPL presentan diferencias
Teniendo en cuenta que no se tuvo contrato vigente desde el 11 de junio hasta el 30 de junio, no se puden reportar los servicios, ni se van a cobrar, a pesar que sí se mantuvieron en ejecución todos los servicios de salud para las PPL
 </t>
  </si>
  <si>
    <t>Se ajustaron las evidencias o soportes a partir del 2do trimestre, aunque sin embargo la cuenta es dispendiosa.
Definir un informe estadístico con la información consolidada, con las firmas de los profesionales de la Cárcel Distrital y del Contratista prestador de los servicios, donde la información se consolide y sea fácil de identificar, analizar y establecer.</t>
  </si>
  <si>
    <t xml:space="preserve">Con base en los soportes documentales aportados por la dependencia, se pudo verificar el número de atenciones realizadas frente al total de solicitudes recibidas durante el periodo evaluado. Como resultado, se identificó un rezago del 2% en la atención, lo cual indica un leve desfase respecto a la meta establecida.
</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</si>
  <si>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</si>
  <si>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</si>
  <si>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</si>
  <si>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</si>
  <si>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</si>
  <si>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</si>
  <si>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Resistencia a las inspecciones con el apoyo de Body Scan en el personal que se desempeña dentro del reclusorio</t>
  </si>
  <si>
    <t>Orden de la Directora para que se haga uso del equipo de apoyo cuando la guardia lo considere necesario.</t>
  </si>
  <si>
    <t xml:space="preserve">Se evidencia la realización de las 9 requisas acordadas  en cada reunión mensual del trimestre con lo que se cumple con el 100% de la actividad. Como recomendación de forma, se solicita que para todas las actas se resalte dentro del documento el número de requisas acordadas tal y como se hizo con el acta del mes de febrero, lo que facilita la facilitar la revisión.
</t>
  </si>
  <si>
    <t>Durante el 2do trimestre de 2025 se planearon y ejecutaron a cabalidad las requisas dentro del establecimiento carcelario, un total de 14, en las cuales 4 fueron en abril, 7 en mayo y 3 en junio.
Se continúan detectado varios elementos prohibidos dentro de los cuales se encuentran SPA, elementos y accesorios de telecomunicaciones, armas cortopunzantes de fabricación artesanal, entre otras.</t>
  </si>
  <si>
    <t>El comportamiento de las PPL, han requerido de mayor atención para el control de riñas y disturbios al interior de los pabellones, lo que demanda de mayor atención por parte del Cuerpo de Custodia y Vigilancia</t>
  </si>
  <si>
    <t>Mantener bajo control las PPL y cumplir con las requisas a los pabellones
Implementar medidas Incontinentti
Limitar las visitas</t>
  </si>
  <si>
    <t>Se evidencia la realización de las 14 requisisas programadas conforme a los informes del cuerpo de custodia.</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</si>
  <si>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</si>
  <si>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</si>
  <si>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</si>
  <si>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</si>
  <si>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</si>
  <si>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En el primer trimestre de 2025 se prestaron 111 servicios a las Personas Privadas de la Libertad en medicina general y odontología, superando las 85 solicitudes registradas. Esto representa un cumplimiento del 130,6% del indicador.
No se prestaron servicios de psicología, ya que no están incluidos en el contrato actual con la USS Subred Centro Oriente. Se recomienda revisar este aspecto para avanzar hacia una atención primaria integral.</t>
  </si>
  <si>
    <t>No se presentan dificultades</t>
  </si>
  <si>
    <t xml:space="preserve">Se evidencia un porcentaje de cumplimiento superior al 100% de servicios prestados, comportamiento que está explicado en el resultado cualitativo. </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</si>
  <si>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
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</si>
  <si>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 xml:space="preserve">Se verificó la prestación de servicios de medicina y odontología a la población privada de la libertad, conforme a lo reportado en el informe de reporte y a los Registros Individuales de Prestación de Servicios de Salud (RIPS), lo cual permite evidenciar el cumplimiento de la actividad.
</t>
  </si>
  <si>
    <t>2. Diagnósticar los 40 estándares obligatorios ACA para el CER</t>
  </si>
  <si>
    <t xml:space="preserve">Número de estándares obligatorios ACA diagnosticados </t>
  </si>
  <si>
    <t>Sumatoria de estándares ACA diagnosticados</t>
  </si>
  <si>
    <t>Estándares ACA</t>
  </si>
  <si>
    <t>No se reporta para este trimestre, según la programación establecida.</t>
  </si>
  <si>
    <t>Teniendo en cuenta que la actividad no cuenta con programación en el primer trimestre, no requiere reporte cuantitativo</t>
  </si>
  <si>
    <t>Durante el segundo trimestre de la vigencia 2025, se dio inicio al proceso de diagnóstico de los estándares obligatorios de la American Correctional Association (ACA) para el Centro Especial de Reclusión (CER). En esta fase, se revisaron y verificaron tres (3) estándares obligatorios correspondientes a las secciones 5, 6 y 7 del manual de referencia. Los resultados de este ejercicio se encuentran descritos en el informe técnico elaborado para tal fin, el cual ha sido cargado como evidencia en el enlace dispuesto para su consulta.</t>
  </si>
  <si>
    <t>Se evidencia dentro del informe presentadoel diagnóstico realizado a cada estandar.</t>
  </si>
  <si>
    <t>8177 Fortalecimiento de capacidades operativas de vigilancia policial, funciones militares y otras de apoyo a la seguridad la convivencia y la justicia en
Bogotá D.C.</t>
  </si>
  <si>
    <t>Plan Anual de Adquisiciones</t>
  </si>
  <si>
    <t xml:space="preserve">1. Ejecutar el 100% de los recursos requeridos  en el marco de las solicitudes recibidas de los organismos de seguridad en materia de bienestar y reconocimiento, con el cumplimiento de requisitos según la programación del PAA  </t>
  </si>
  <si>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</si>
  <si>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</si>
  <si>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</si>
  <si>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</si>
  <si>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</si>
  <si>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 xml:space="preserve">
Se evidencia la ejecución de $191,349,100 a través de cuatro resoluciones para el pago de igual número de solicitudes recibidas durante el primer trimestre, cumpliendo así con el 100%. No obstante, aunque se cumple dentro del trimestre, se observa que hubo un retraso en los pagos de las dos solicitudes del mes de enero."</t>
  </si>
  <si>
    <t xml:space="preserve">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
</t>
  </si>
  <si>
    <t>OBJETIVO 5 - LINEA ESTRATÉGICA 2
Mejoramiento de la gestión contractual y la capacidad de respuesta frente a las necesidades de dotación y de infraestructura de clientes internos y externos</t>
  </si>
  <si>
    <t>POLÍTICA 5 Compras y Contratación Pública</t>
  </si>
  <si>
    <t xml:space="preserve">1. Elaborar dentro de los plazos establecidos  los estudios previos para el fortalecimiento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</si>
  <si>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</si>
  <si>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</si>
  <si>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</si>
  <si>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</si>
  <si>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Durante el primer trimestre del 2025 se elaboraron 123 estudios Previos para el fortalecimiento de las capacidades operativas de los organismos de seguridad, Convivencia  y justicia del distrito, de acuerdo a los 123 requerimientos debidamente allegados en calidad y oportunidad</t>
  </si>
  <si>
    <t>ninguna</t>
  </si>
  <si>
    <t>Se evidencia la elaboración y radicación de 123 estudios previos de acuerdo con la información reportada</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</si>
  <si>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</si>
  <si>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 xml:space="preserve">* Radicación Oportuna de los requerimientos
* Se realizó la actualización del procedimiento PD-GCT-01 y la caracterización del proceso gestión contractual donde se eliminó los tiempos establecidos para la estructuración de los Estudios Previos.  </t>
  </si>
  <si>
    <t xml:space="preserve">* Remisión de comunicado Solicitando la radicación de los requerimientos a los clientes internos y externos
* Solicitar a la OAP el ajuste de la actividad para incluir el plazo en la misma. </t>
  </si>
  <si>
    <t>Se evidencia la  elaboración y radicación 54 estudios previos dentro del periodo segun lo reportada por la Dirección Técnica se cumple el 100% de la programación</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</si>
  <si>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</si>
  <si>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</si>
  <si>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</si>
  <si>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</si>
  <si>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</si>
  <si>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</si>
  <si>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Se evidenció la realización de una socialización confirme a la programación del trimestre</t>
  </si>
  <si>
    <t>Durante el segundo trimestre se realizó una socialización frente al diligenciamiento del formato Requerimiento solicitud bienes y serviciosgestionados por la Subsecretaría de Inversiones y Fortalecimiento de Capacidades Operativas F-GCT-1153 a los clientes internos y externos con lo quie se tiene un acumulado de dos socializaciones para el periodo dando un cumplimineto del 100% de lo programado para la vigencia.</t>
  </si>
  <si>
    <t>Se evidencia la realización de la jornada prevista  de acuerdo con la programación</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</si>
  <si>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</si>
  <si>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</si>
  <si>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</si>
  <si>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</si>
  <si>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</si>
  <si>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Durante el primer trimestre se realizaron 3 seguimientos por parte de la Directora técnica con los grupos técnicos estructuradores de los procesos que se deben adelantar en la Dirección Técnica del PAA 2025</t>
  </si>
  <si>
    <t>La radicación oportuna por parte de los clientes en la Dirección Técnica</t>
  </si>
  <si>
    <t>Comunicados a los clientes requiriendo la radicación de los requerimientos en la Dirección Técnica</t>
  </si>
  <si>
    <t>Se evidencia la realización de los seguimientos conforme a la programación del trimestre</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</si>
  <si>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</si>
  <si>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 xml:space="preserve">Se evidencia la realización de los seguimientos según la programación. </t>
  </si>
  <si>
    <t>Plan Institucional de Archivos de la Entidad ­PINAR</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</si>
  <si>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</si>
  <si>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</si>
  <si>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</si>
  <si>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</si>
  <si>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</si>
  <si>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Conforme a la programación esta actividad no se requiere reportar para el primer trimestre</t>
  </si>
  <si>
    <t>La actividad no tiene programación para el primer trimestre por tanto no reporta avance</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</si>
  <si>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</si>
  <si>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 xml:space="preserve">No se requiere </t>
  </si>
  <si>
    <t>Se evidencia el cumplimiento en la transferencia realizada conforme a la programación y evidencias acordadas con corte al segundo trimestre.</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</si>
  <si>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</si>
  <si>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</si>
  <si>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</si>
  <si>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</si>
  <si>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primer trimestre.
</t>
  </si>
  <si>
    <t xml:space="preserve">No se presentaron dificultades para la realización de las mesas de seguimiento.
</t>
  </si>
  <si>
    <t>Se evidenció la realización de las mesas de seguimiento mensual conforme a lo programado para el trimestre</t>
  </si>
  <si>
    <t xml:space="preserve">Al corte del segundo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6 mesas de seguimiento a trámites en el primer semestre de la vigencia 2025 
</t>
  </si>
  <si>
    <t>Se evidenció la realización de las mesas de seguimiento mensual conforme a lo programado para el trimestre y al acumulado del año</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</si>
  <si>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</si>
  <si>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</si>
  <si>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</si>
  <si>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</si>
  <si>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</si>
  <si>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áreas realicen los procedimientos correspondientes.
</t>
  </si>
  <si>
    <t>Como sugerencia de forma, se solicita que el nombre de la evidencia tenga el mes al que corresponde para facilitar la revisión</t>
  </si>
  <si>
    <t xml:space="preserve">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areas realicen los procedimientos correspondientes. 
</t>
  </si>
  <si>
    <t>No se requiere</t>
  </si>
  <si>
    <t>Se evidencia el envío mensual de alertamientos frente a liquidación y cierre de expedientes contractuales conforme a lo programado</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</si>
  <si>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</si>
  <si>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</si>
  <si>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</si>
  <si>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</si>
  <si>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Se evidencia el envío mensual con reporte de avance en la radicación de procesos contractuales conforme a lo programado para el trimestre</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</si>
  <si>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</si>
  <si>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Se evidencia la realización de los envíos mensuales correspondientes al segundo trimestre</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</si>
  <si>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</si>
  <si>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</si>
  <si>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retroalimentación</t>
  </si>
  <si>
    <t>Mesa de trabajo</t>
  </si>
  <si>
    <t>Al corte del segundo trimestre se llevo a cabo una mesa de retroalimentación con las áreas responsables de la solicitud de contratación conforme lo descrito en el PAA, para instar y validar el avance de la radicación de cada una de las lineas programadas a corte del mes de junio a la unidad ejecutora 2.</t>
  </si>
  <si>
    <t>Se observa la realización de la reunión programada para el primer trimestre</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</si>
  <si>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</si>
  <si>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</si>
  <si>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</si>
  <si>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</si>
  <si>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</si>
  <si>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caracteristicas  al momento de la estructuración de los procesos.</t>
  </si>
  <si>
    <t>Se evidencia la realización de la capacitación programada para el primer semestre.</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</si>
  <si>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</si>
  <si>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</si>
  <si>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</si>
  <si>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</si>
  <si>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</si>
  <si>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</si>
  <si>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Se realizó levantamiento de información el cual sirvió como base para la elaboración del informe ejecutivo donde se evidencia las actividades a realizar durante el  2025.</t>
  </si>
  <si>
    <t>No se pudo avanzar en el primer trimestre  por falta de la nueva contratación del personal requerido, para el desarrollo de las actividades</t>
  </si>
  <si>
    <t>Se encuentra en proceso de contratación el nuevo personal</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</si>
  <si>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</si>
  <si>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</si>
  <si>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 xml:space="preserve">El cumplimiento del plan de trabajo se encuentra supeditado a la gestión de la Dirección de Tecnologías y Sistemas de la Información, lo que ha ocasionado retrasos en las entregas programadas y en el cumplimiento de los plazos establecidos, impactando negativamente en el porcentaje de avance previsto.  </t>
  </si>
  <si>
    <t>Durante el tercer trimestre se adelantará una gestión más intensiva sobre el sistema SIMBA, articulada con la Dirección de Tecnologías y Sistemas de la Información, con el fin de alcanzar el porcentaje de avance previsto del 75%.</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</si>
  <si>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</si>
  <si>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</si>
  <si>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</si>
  <si>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</si>
  <si>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</si>
  <si>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</si>
  <si>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A corte del primer trimestre se realiza la verificación de 24 contratos en ejecución, de los 91 a cargo de la Dirección de Bienes para la SCJ</t>
  </si>
  <si>
    <t xml:space="preserve">No se pudo lograr la verificación del 50% de los contratos en ejecución, por falta de la nueva contratación del personal requerido </t>
  </si>
  <si>
    <t>Se evidencian las actas de reunión en las que se realizó seguimiento a   24 contratos de los 91 que indica la Dirección de Bienes tener en ejecución al corte del trimestre con lo que tiene un 26% de cumplimiento frente al 50% correspondiente a la meta.</t>
  </si>
  <si>
    <t>Durante el II trimestre se realizó la  vcerificación de (49) contratos del total de (97) contratos en ejecución en la Dirección de Bienes, Cumpliendo así con la meta del 50% de contratos verificados.</t>
  </si>
  <si>
    <t xml:space="preserve">Algunos retrasos por parte de los apoyos de la supervisión frente a la verificación de cargue completo de informacióndelos contratos. </t>
  </si>
  <si>
    <t xml:space="preserve">Revisión por parte de los apoyos a la supervisión respecto del cargue de información 
</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</si>
  <si>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</si>
  <si>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</si>
  <si>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</si>
  <si>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</si>
  <si>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</si>
  <si>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</si>
  <si>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</si>
  <si>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 xml:space="preserve">A corte del primer trimestre se realizo seguimiento a los contratos de obra e interventoria verificados en 4 actas de comite de obra </t>
  </si>
  <si>
    <t xml:space="preserve">No se realizaron mayor numero de comités de obra </t>
  </si>
  <si>
    <t xml:space="preserve">Se han registrado actas de cuatro comités de obra, superando los dos programados para el trimestre. Si bien este sobrecumplimiento no genera un impacto negativo, se recomienda realizar una revisión interna para evaluar la pertinencia de la meta anual establecida asi como programación trimestral, a fin de determinar si el número de comités a realizar debe ser ajustado. En caso tal de determinar necesario un ajuste recurrir al procedimiento establecido para tal fin
</t>
  </si>
  <si>
    <t>Al finalizar el segundo trimestre se realizo seguimiento a los contratos de obra para lo cual se anexan 3 actas adicionales, para un total de 6 actas acumuladas en los dos primeros trimestres.</t>
  </si>
  <si>
    <t>Teniendo en cuenta los seguimientos estrictos que se han realizado a las diferentes obras que lidera la Dirección de Bienes, se ha generado un mayor número de actas a las inicialemnte planteadas.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</si>
  <si>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</si>
  <si>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</si>
  <si>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</si>
  <si>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</si>
  <si>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</si>
  <si>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</si>
  <si>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Se marca como 0 debido a que la publicación se realizó el 1 de abril, fecha que corresponde al inicio del segundo trimestre y, por tanto, queda por fuera del periodo evaluado. No obstante, se resalta que la publicación del seguimiento al Plan de Austeridad sí fue efectuada y puede consultarse en el siguiente enlace de la página web institucional:
https://scj.gov.co/es/transparencia/planeacion-presupuesto-ingresos/plan-accion</t>
  </si>
  <si>
    <t>Na</t>
  </si>
  <si>
    <t>Aunque se evidencia la realización de la actividad, esta se llevó a cabo de manera extemporánea. Por lo tanto, no se considera como cumplida según los criterios establecidos en el plan de acción</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</si>
  <si>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</si>
  <si>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Teniendo en cuenta que la actividad no se encuentra programada para ejecución en el segundo trimestre, no requiere reporte de avance en este periodo.
El avance acumulado correspondiente, derivado del cumplimiento extemporaneo la meta programada para el  el primer trimestre, será reflejado en el tercer trimestre, conforme a la programación establecida.</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</si>
  <si>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</si>
  <si>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</si>
  <si>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Sumatoria del número de seguimientos mensuales realizados</t>
  </si>
  <si>
    <t>Correos con reportes de seguimiento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</si>
  <si>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</si>
  <si>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 xml:space="preserve">Se evidencia la realización de los tres seguimientos programados para el trimestre </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</si>
  <si>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</si>
  <si>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Se evidencia la realización de tres seguimiento al PAA durante el segundo trimestre conforme a la programación establecida</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</si>
  <si>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</si>
  <si>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</si>
  <si>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</si>
  <si>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</si>
  <si>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La mesa técnica del PAA se realizó dentro de los tiempos establecidos para el cumplimiento de esta acción. Como evidencia, se adjunta el acta correspondiente a la reunión.</t>
  </si>
  <si>
    <t>Se evidencia la realización de la mesa técnica de seguimiento al Plan  Anual de Adquisidores</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</si>
  <si>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</si>
  <si>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Se evidencia la realización de la mesa técnica de seguimiento al PAA durante el segundo trimestre conforme a la programación establecida</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</si>
  <si>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</si>
  <si>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</si>
  <si>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</si>
  <si>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número de sistemas de información interoperables</t>
  </si>
  <si>
    <t>Informe técnico en donde se explique el mecanismo de interoperabilidad</t>
  </si>
  <si>
    <t xml:space="preserve">Sistema de información </t>
  </si>
  <si>
    <t>Teniendo en cuenta que la actividad no tiene programación para  el primer trimestre, no requiere avance cuantitativo</t>
  </si>
  <si>
    <t>No se reporta avance</t>
  </si>
  <si>
    <t>2. Gestionar los requerimientos tecnológicos recibidos de las dependencias a través de mesa de servicio de TI, conforme al procedimiento definido para esto.</t>
  </si>
  <si>
    <t>Porcentaje de requerimientos  tecnológicos  gestionados a través de la mesa de servicio de TI</t>
  </si>
  <si>
    <t>(Sumatoria de requerimientos gestionados en la vigencia / total de requerimientos recibidos en la vigencia) *100</t>
  </si>
  <si>
    <t>Requerimientos tecnológicos</t>
  </si>
  <si>
    <t>Reporte de herramienta mesa de servicios de TI</t>
  </si>
  <si>
    <t xml:space="preserve">En el periodo 01 enero al 31 de marzo del 2025, se gestionaron los  6047 requerimientos recibidos de  servicios de TI,  con una  efectividad del 100 % .
De las cuales, se solucionaron completamente 5996 (cerrados resueltos) que equivale al 99% y los 51 requerimientos restantes correspondientes al 1 %, fueron  asignado a los equipos responsables y se está en tiempos de respuesta. </t>
  </si>
  <si>
    <t xml:space="preserve">Se evidencia en el informe presentado la gestión de los 6047 que casos que incluye  los cerrados, resueltos y en "gestión" para los 6047 solicitudes recibidas. No obstante, se recomienda revisar el alcance de la actividad para enfocarse en los requerimientos solucionados o cerrados si se considera pertinente.
</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</si>
  <si>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</si>
  <si>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</si>
  <si>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</si>
  <si>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</si>
  <si>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</si>
  <si>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</si>
  <si>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Para el primer trimestre del 2025,   la disponibilidad de las  29 soluciones tecnológicas de la Entidad a cargo de la DTSI fue del  97 %,  resultado  promedio de las mismas ,  información consolidada a partir de los datos generados por la herramienta de monitoreo System Center Operations Manager.  Promedio que  se calcula manualmente.  .</t>
  </si>
  <si>
    <t>Se evidencia que la disponibilidad de las soluciones al corte del trimestre fue en promedio del 97%, con lo que se cumple por encima de la meta establecida para el trimestre</t>
  </si>
  <si>
    <t xml:space="preserve">Para el segundo trimestre del 2025, la disponibilidad de las 16 soluciones tecnologicas de la Entidad a cargo de la DTSI  fue de 98,56 % resultado promedio de la mismas, información consolidada a partir  de los datos generados por la herramienta de monitoreo  System Operations Manager. Promedio que se calcula  manualmente. 
</t>
  </si>
  <si>
    <t>4. Ejecutar las actividades  definidas el Plan Estratégico de Tecnologías de Información - PETI, de acuerdo con lo programado.</t>
  </si>
  <si>
    <t>Porcentaje de ejecución del PETI</t>
  </si>
  <si>
    <t>(Número de actividades ejecutadas en el Plan Estratégico PETI / Número de actividades del PETI)*100</t>
  </si>
  <si>
    <t>Avance del PETI</t>
  </si>
  <si>
    <t>Soporte ejecución actividades</t>
  </si>
  <si>
    <t xml:space="preserve">Para el primer trimestre del 2025, se ejecutaron las actividades definidas en el cronograma de seguimiento  del Plan Estratégico de Tecnologías de la Información para los meses de enero, febrero y marzo del  2025. </t>
  </si>
  <si>
    <t xml:space="preserve">Teniendo en cuenta que la actividad no está programada para el trimestre, no requiere reporte cuantitativo. No obstante, se observa que se cuenta con un cronograma interno, por ello, se recomienda revisar un posible ajuste a la programación de la actividad dentro del POA, de manera que sea posible el seguimiento al avance trimestral de la ejecución sin esperar hasta el último trimestre.
</t>
  </si>
  <si>
    <t>Para el segundo trimestre del 2025,  se ejecutaron las actividades definidas en el cronograma de seguimiento al Plan Estrategico de Tecnologias de la Información para los meses de abril, mayo y junio del 2025 cumpliendo al 100%.
Finalmente, de acuerdo a lo programado en el PETI, en el primer semestre del 2025, se han cumplido con las actividades definidas al 100%</t>
  </si>
  <si>
    <t xml:space="preserve">Se videncia a través de acta suscrita por el Director de Tecnologías y Sistemas de la información el cumplimiento de las actividades programdas para el segundo trimestre dentro del plan de trabajo, se recomienda a la DTSI disponer de un respositorio en el cual se puedan observar los documentos que respaldan el cumplimiento de los actividades.
</t>
  </si>
  <si>
    <t>POLÍTICA 8 Seguridad Digital</t>
  </si>
  <si>
    <t>Plan de Seguridad y Privacidad de la Información</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</si>
  <si>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</si>
  <si>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</si>
  <si>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</si>
  <si>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</si>
  <si>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continuación: 
1.  Realizar la publicación de procedimientos y/o documentos
3. Gestión de cambios en las soluciones e infraestructura tecnológica
5. Validación y ajustes a la implementación de los controles de la ISO 27001.
6. Apoyar en los reportes de información  de la Política de Gobierno Digital.
7. Actividades del Plan de Uso y Apropiación 
En relación a las actividades 2, 4, 8 y 9, las mismas se realizarán de acuerdo a la programación del plan conforme a la disponibilidad de recursos requeridos.</t>
  </si>
  <si>
    <t xml:space="preserve">Teniendo en cuenta que la actividad no cuenta con programación para el primer trimestre, no requiere reporte. No obstante, se insta a la DTSI a considerar la posibilidad de realizar una programación interna para el avance del Plan de Seguridad y privacidad de información.
</t>
  </si>
  <si>
    <t xml:space="preserve">D 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junio del 2025, es  del 24 %, debido a que en el primer trimestre del 2025, no se programaron actividades.
</t>
  </si>
  <si>
    <t xml:space="preserve">Se evidencia la ejecución de las 4 actividades programadas para el trimestre dentro del plan de trabajo. </t>
  </si>
  <si>
    <t>Plan de Tratamiento de Riesgos de Seguridad y Privacidad de la Información</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</si>
  <si>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</si>
  <si>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</si>
  <si>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</si>
  <si>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</si>
  <si>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continuación: 
1. Actualización de activos de información
3. Seguimiento cuatrimestral a los controles de seguridad de la información
4. Revisión y ajustes de controles de seguridad de la Información. 
En relación a las actividades 2, y 5 las mismas se realizarán de acuerdo a la programación del plan conforme  a la disponibilidad de recursos requeridos</t>
  </si>
  <si>
    <t xml:space="preserve">Teniendo en cuenta que la actividad no cuenta con programación para el primer trimestre, no requeire reporte. No obstante, se insta a la DTSI a considerar la posibilidad de realizar una programación interna para el avance del Plan de Tratamiento riesgos  que pueda ser medida a través del POA.
</t>
  </si>
  <si>
    <t>De acuerdo a lo definido en la actividad del Plan de Acción (POA),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</si>
  <si>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OBJETIVO 6 - LINEA ESTRATÉGICA 4
 Fortalecimiento de las competencias del talento humano para el logro de los objetivos institucionales, afianzando el sentido de pertenencia, la gestión del cambio y la mejora en la prestación de los servicios de la entidad</t>
  </si>
  <si>
    <t>POLÍTICA 1 Gestión Estratégica del Talento Humano</t>
  </si>
  <si>
    <t>Plan Estratégico de Talento Humano</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</si>
  <si>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</si>
  <si>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</si>
  <si>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</si>
  <si>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</si>
  <si>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</si>
  <si>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r>
      <rPr>
        <b/>
        <sz val="11"/>
        <color rgb="FF000000"/>
        <rFont val="Arial"/>
        <family val="2"/>
      </rPr>
      <t xml:space="preserve">Para el primer trimeste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envio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</si>
  <si>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 xml:space="preserve">Se evidenció diferencia en la ponderación de la programación trimestal de POA y la planeción de la DGH  </t>
  </si>
  <si>
    <t xml:space="preserve">Se solicitará ajuste de los de los porcentajes progamados para cada trimestre a fin de tener homogeneidad en la información </t>
  </si>
  <si>
    <t xml:space="preserve">Se ha evidenciado la ejecución de 56 actividades de las 255 contempladas en el Plan Estratégico, lo que representa un cumplimiento del 22%, superando la programación prevista para el primer trimestre.
Si bien el sobrecumplimiento no genera efectos negativos, se recomienda a la Dirección de Gestión Humana homogeneizar los porcentajes establecidos en el Plan Estratégico con los del POA, con el fin de garantizar coherencia en la planificación y facilitar el seguimiento de los avances.
</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</si>
  <si>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</si>
  <si>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Teniendo en cuenta que el incremento del Salario Mínimo Legal Vigente (SMLV) para la vigencia 2025 fue del 9,5 %, superior en 2,6 puntos porcentuales al ajuste salarial del 6,9 % autorizado para los servidores públicos del Distrito Capital, 21 servidores adquirieron el derecho al suministro de dotación, toda vez que su remuneración mensual actual quedó por debajo de dos (2) veces el SMLV.</t>
  </si>
  <si>
    <t>Se solicitó el respectivo traslado persupuestal a fin de  completar los resursos y realizar la compra</t>
  </si>
  <si>
    <t>Se evidencia el cumplimiento de las actividades reportadas, al corte de 132 actividades programadas se han cumplido 117 con lo que se genra un resago de 2% en el cumplimiento según la programación.</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</si>
  <si>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</si>
  <si>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</si>
  <si>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</si>
  <si>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</si>
  <si>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Se realiza el primer seguimiento al PROGRAMA DE TRANSPARENCIA Y ÉTICA PÚBLICA - EJECUCIÓN ANUAL PTEP 2025</t>
  </si>
  <si>
    <t>Se evidenció la remisión del reporte  según la actividad, programado para el primer trimestre.</t>
  </si>
  <si>
    <t>Se realiza el seguindo seguimiento al PROGRAMA DE TRANSPARENCIA Y ÉTICA PÚBLICA - EJECUCIÓN ANUAL PTEP 2025</t>
  </si>
  <si>
    <t>Se evidencia el reporte realizado al PETP de las actividades a cargo de la Dirección de Getión Humana correspondientes al segundo trimestre</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</si>
  <si>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</si>
  <si>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</si>
  <si>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</si>
  <si>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actividades del Plan Institucional de Capacitación)*100</t>
  </si>
  <si>
    <t xml:space="preserve"> Para el primer trimestre de 2025, se ejecutaron 4 actividades de  7 programadas en Plan Institucional de Capacitación </t>
  </si>
  <si>
    <t xml:space="preserve">Se evidenció diferencia en la ponderación de la programación trimestral de POA y la planeación de  la DGH  
- Se reprograman 3 actividades de las cuales  2 se realizarán con cargo al Contrato que actualmente se encuentra en proceso, la actividad restante se reprograma por articulación con la dirección de Acceso a la Justicia y Oficina de Control Disciplinario Interno.
</t>
  </si>
  <si>
    <t xml:space="preserve">Se solicitará ajuste de los de los porcentajes programados para cada trimestre a fin de tener homogeneidad en la información </t>
  </si>
  <si>
    <t xml:space="preserve">Se ha evidenciado la ejecución de 4 de las 40 actividades contempladas en el Plan, lo que representa un avance del 10% conforme a la programación establecida en el POA.
Sin embargo, dentro de la programación interna de la Dirección de Gestión Humana, se había contemplado un mayor número de actividades (7), lo que generaría un posible incumplimiento respecto a su planificación original. No obstante, el seguimiento al POA se realiza sobre lo aquí programado, por lo que se asigna el 10% de avance.
Ante esta situación, se recomienda realizar la homogenización de los porcentajes asignados en el Plan Institucional y el POA, con el fin de evitar ambigüedades en la medición del cumplimiento y garantizar una alineación precisa entre ambos documentos.
</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</si>
  <si>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</si>
  <si>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 xml:space="preserve">
1.  Al inicio de la vigencia 2025, se tenía proyectado adelantar el proceso de contratación bajo la modalidad de contratación directa. Sin embargo, la Dirección de Gestión Humana decidió desistir de esta modalidad tras evidenciar, en el estudio de mercado, que la institución inicialmente prevista presentó una oferta con un valor superior al de otras cotizaciones recibidas. En consecuencia, fue necesario ajustar la modalidad de selección, optando por una Selección Abreviada de Menor Cuantía. El nuevo proceso fue radicado ante la Dirección Jurídica Contractual el día 30 de junio de 2025
2.  Se evidenció una falta de articulación con las entidades aliadas que ofrecen procesos de capacitación a costo cero</t>
  </si>
  <si>
    <t xml:space="preserve">Continuar con el proceso contractual  y cumplir con la repogramación de actividades </t>
  </si>
  <si>
    <t>Se evidenció el avance de 11 actividades durante el segundo trimestre, de un total de 16 programadas para dicho periodo. Esto representa un cumplimiento del 44% en el acumulado, lo que refleja un rezago del 10% frente a la meta proyectada a corte del segundo trimestre.
La Dirección de Gestión Humana explicó que la causa principal de este desfase fue el cambio en la modalidad de selección para la contratación del operador encargado de impartir la formación.
Se recomienda realizar seguimiento a las acciones correctivas que permitan mitigar el impacto de este rezago en los trimestres siguientes de manera que sea posible cumplir con la totalidad del plan de capacitación en el 2025,</t>
  </si>
  <si>
    <t>Plan Anual de Vacantes</t>
  </si>
  <si>
    <t>4. Ejecutar y hacer seguimiento al Plan Anual de Vacantes</t>
  </si>
  <si>
    <t xml:space="preserve">Porcentaje de avance en el cumplimiento del Plan Anual de Vacantes </t>
  </si>
  <si>
    <t>(Sumatoria de actividades cumplidas en el año del Plan de vacantes / total de actividades  del Plan de vacantes)*100</t>
  </si>
  <si>
    <t xml:space="preserve">Para el primer trimestre de 2025 se ejecutaron 6 actividades de 6 Programadas en el  Plan Anual de Vacantes, correspondientes al 23% </t>
  </si>
  <si>
    <t xml:space="preserve">Se evidenció diferencia en la ponderación de la programación trimestral de POA y la planeación de  la DGH  </t>
  </si>
  <si>
    <t xml:space="preserve">Conforme al  cronograma del Plan Anual de Vacantes, se observan marcados como ejecutadas 6 de las 26 actividades con lo que  presenta una sobre ejecución frente a lo programado en el POA. Dicha sobre ejecución no se considera negativa, no obstante se sugiere revisar si la programación debería ajustarse al considera cumplir con el cronograma anticipadamente. 
</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</si>
  <si>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</si>
  <si>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Se evidenció el cumplimiento de las actividades programadas para el trimestre dentro del plan anual de vacantes</t>
  </si>
  <si>
    <t>Plan de Previsión de Necesidades</t>
  </si>
  <si>
    <t>5.Ejecutar y hacer seguimiento al Plan de Previsión de necesidades
​</t>
  </si>
  <si>
    <t>Porcentaje de avance en el cumplimiento del Plan de Previsión de necesidades</t>
  </si>
  <si>
    <t>(Sumatoria de actividades cumplidas en el año del Plan de Previsión de necesidades/total de actividades del  Plan de Previsión de necesidades)*100</t>
  </si>
  <si>
    <t>Durante el primer trimestre de 2025, se ejecutaron 4 actividades de 4 programadas en  Plan de Previsión de Necesidades</t>
  </si>
  <si>
    <t>Se evidenció la realización de 4 de las 20 actividades contempladas en el plan con lo que se tiene un 20% de cumplimiento, cifra superior a la  programación del trimestre. Aunque dicha sobre ejecución no se considera negativa, se sugiere revisar si el plan será cumplido anticipadamente y ajustar en coherencia la programación del POA</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</si>
  <si>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</si>
  <si>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Se evidenció el cumplimiento de las actividades programadas para el trimestre  del plan de previsión de necesidades.</t>
  </si>
  <si>
    <t>Plan de Bienestar e Incentivos Institucionales</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</si>
  <si>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</si>
  <si>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</si>
  <si>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</si>
  <si>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 xml:space="preserve">Durante el primer trimestre de  2024, se ejecutarón 11 actividadeses de 11 programadas en Plan de Bienestar e incentivos </t>
  </si>
  <si>
    <t xml:space="preserve">Se evidenció diferencia en la ponderación de la programación trimestal de POA y la planeción de de la DGH  </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</si>
  <si>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</si>
  <si>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</si>
  <si>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1. Para la contratación del proveedor encargado de ejecutar el Plan de Bienestar e Incentivos, se decidió gestionar ante la Secretaría Distrital de Hacienda la solicitud de vigencias futuras para su ejecución durante los años 2025, 2026 y 2027. Este trámite generó tiempos adicionales en el desarrollo del proceso contractual. La solicitud fue aprobada el 5 de mayo de 2025 y, actualmente, el contrato se encuentra firmado y en proceso de legalización</t>
  </si>
  <si>
    <t>Se evidenció la ejecución de 30 de 33 actividades programadas para el trimestre, de manera acumulada se alcanza el 39% presentando un resago de 3% frente al 42% programado para el corte del segundo trimestre. La Dirección de gestión humana explica  que la solicitud de vigencias futuras hasta el año 2027 generó tiempos adicionales, se recomienda implementar acciones que permitan cumplir con las actividades del año 2025,</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</si>
  <si>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</si>
  <si>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</si>
  <si>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</si>
  <si>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</si>
  <si>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 xml:space="preserve">Durante el primer trimestre de 2025 se realizaron 47 actividades de 49 programadas en el  cronograma de SST </t>
  </si>
  <si>
    <t>Se evidencia la ejecución de 47 actividades de las 214 incluidas en el cronograma de SST con lo que se tiene un avance del 22%, porcentaje superior al programado como meta del trimestre. No obstante, el cronograma del SST tenían contemplado 49 actividades con lo que se tendría un cumplimiento por debajo de esperado. Por lo anterior se  sugiere a la Dirección de Gestión Humana a solicitar la reprogramación del POA para que sea coincidente con la programación del PLAN y tener un seguimiento unificado. Así mismo se recomienda revisar las idoneidad de las evidencias de la actividad denominada "realizar la verificación de la afiliación al sistema de seguridad social..." teniendo en cuenta que se aportan las planillas pero no se identifica cual es la verificación realizada</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</si>
  <si>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</si>
  <si>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Se evidencia el cumplimiento de las actividades establecidas dentro del plan de trabajo para el segundo trimestre.</t>
  </si>
  <si>
    <t>POLÍTICA 16 Gestión Documental</t>
  </si>
  <si>
    <t>1. Actualizar, publicar y socializar los lineamientos archivísticos anuales.</t>
  </si>
  <si>
    <t>Numero de publicaciones de lineamientos archivísticos realizados</t>
  </si>
  <si>
    <t xml:space="preserve">Sumatoria de publicaciones realizadas </t>
  </si>
  <si>
    <t>Publicación realizada</t>
  </si>
  <si>
    <t xml:space="preserve">Evidencia de publicación y acta de socialización </t>
  </si>
  <si>
    <t>Se realiza actualización de los procedimientos asociados al proceso de Gestión Documental</t>
  </si>
  <si>
    <t>Retrasos en publicación de nuevos lineamientos</t>
  </si>
  <si>
    <t>Ajuste de plan de trabajo</t>
  </si>
  <si>
    <t xml:space="preserve">Teniendo en cuenta que la actividad no cuenta con programación en el primer trimestre, no se requiere un avance cuantitativo. Sin embargo, se registra  avance cualitativo  y se menciona una dificultad así como la medida correctiva con la que se espera dar cumplimiento a la actividad en el cuarto trimestre. 
No obstante lo anterior,  se recomienda a la Dirección de Recursos Físicos considerar la opción de solicitar ajuste en la programación trimestral del POA de acuerdo al plan de trabajo que mencionaron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</si>
  <si>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</si>
  <si>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 xml:space="preserve">Esta actividad no se encuentra programada para el segundo trimestre. </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</si>
  <si>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</si>
  <si>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</si>
  <si>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</si>
  <si>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</si>
  <si>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</si>
  <si>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Se realiza seguimiento a la actualización de los instrumentos archivisticos a través del cumplimiento al desarrollo de las actividades planteadas en el Plan de trabajo de la vigencia 2025</t>
  </si>
  <si>
    <t>Reorganización de actividades</t>
  </si>
  <si>
    <t>Se evidencia la matriz de seguimiento a las actividades para la actualización de instrumentos archivísticos. Sin embargo, se recomienda revisar la pertinencia de que la medición se realice sobre la ejecución de las actividades, en lugar de limitarse al seguimiento. Lo anterior podria ser considerado para solicitar ajuste en la actividad</t>
  </si>
  <si>
    <t>Se evidencia el avance registrado en la matriz de seguimiento a las actividades para la actualización de instrumentos archivísticos. No obstante, se recomienda que dichos seguimientos  evidencien su comunicación, trazabilidad o finalidad  del mismo</t>
  </si>
  <si>
    <t xml:space="preserve">1. Realizar capacitaciones a contratistas y supervisores sobre cargue de documentos en el SECOP II y supervisión e interventoría. </t>
  </si>
  <si>
    <t>Numero de capacitaciones realizadas</t>
  </si>
  <si>
    <t>Sumatoria de capacitaciones</t>
  </si>
  <si>
    <t>Informe de capacitación realizada
lista de asistencia</t>
  </si>
  <si>
    <t xml:space="preserve">En el primer trimestre se realizó una  capacitación el 17 de marzo de 2024 para supervisores y contratistas , con acceso general para toda la entidad, sobre obligaciones de los supervisores,  cargue SECOP,   liquidación y cierre de expedientes contractuales  </t>
  </si>
  <si>
    <t>NO</t>
  </si>
  <si>
    <t>Se evidenció la realización de la capacitación programada para el primer trimestre.</t>
  </si>
  <si>
    <t>En el segundo trimestre se programo la capacitacion a los supervisores el 26 de junio sobre uso de la heramienta secop y registro lineamiento de pagos  , cumpliendo con el 100% de la actividad para el periodo progrmado y obteniendo un total acumulado de 2 capacitaciones  al corte del segundo trimestre</t>
  </si>
  <si>
    <t>Se evidencia la realización de la capacitación según la programación</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</si>
  <si>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</si>
  <si>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</si>
  <si>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</si>
  <si>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</si>
  <si>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</si>
  <si>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 xml:space="preserve">En el trimestre fueron enviadas comunicaciones  a los Directivos y abogados socializado las particularidades de las líneas de contratación establecidas Enel manual para la contratación y lineamiento de contratación general,  teniendo en cuenta el inicio de la contratación  vigencia 2025 </t>
  </si>
  <si>
    <t xml:space="preserve">
2. Se observa la remisión de tres (3) comunicaciones relacionadas con líneas contractuales, con lo que se entendería que la actividad está sobre cumplida. Se  recomienda la revisión de la actividad y la meta programada para considerar si las comunicaciones que suelen remitirse corresponden a un número mayor o si debe ajustarse la redacción de la actividad
</t>
  </si>
  <si>
    <t>En el trimestre se emitio comunicacion a los directivos , supervisiores reordado la aplicacion del manual de contratacion, manual de supervision y la guia de cargue secop cumplimiendo hasta la fecha con el 100% de la actividad  en el semestre de acuerdo con la programacion</t>
  </si>
  <si>
    <t>no</t>
  </si>
  <si>
    <t>Se evidencia la remisión de memorando con las lineas contractuales cumpliendo con la programación.</t>
  </si>
  <si>
    <t>3. Capacitación sobre lineamiento en la política de daño antijurídico.</t>
  </si>
  <si>
    <t xml:space="preserve">Número de capacitaciones en lineamientos de daño antijurídico </t>
  </si>
  <si>
    <t xml:space="preserve">Sumatoria capacitaciones en lineamientos de daño antijurídico </t>
  </si>
  <si>
    <t>Informe de capacitación realizada</t>
  </si>
  <si>
    <t>Se programó las el segundo trimestre de 2025</t>
  </si>
  <si>
    <t>Teniendo en cuenta que la actividad no tiene programación para el primer trimestre, no se requiere avance cuantitativo</t>
  </si>
  <si>
    <t>En el trimestre se brindo la capacitacion de daño antijuridico  en la suscirpcion de  contratos de prestacion de servicios  dirigda a funcionarios, en su calidad de supervisores, de acuerdo con la programacion semestral cumpliendo con 100% de la actividad para el  periodo</t>
  </si>
  <si>
    <t xml:space="preserve">
Se evidencia la realización de la capacitación de prevención de daño antijurídico según la programación</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</si>
  <si>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</si>
  <si>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</si>
  <si>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</si>
  <si>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</si>
  <si>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</si>
  <si>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</si>
  <si>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 xml:space="preserve">En el trimestres  se tenia el vencimiento de 2 acciones prejudiciales , que fueron atentidas en  termino cumpliendo con el 100% .Respecto a las acciones Judiciales se encuentran en término para constestarse  en el segundo trimestre. </t>
  </si>
  <si>
    <t xml:space="preserve">Se eviencia la atención de las dos acciones prejudiciales que debían atendenders en el trimetre con lo que se cumple el 100% de la actividad
</t>
  </si>
  <si>
    <t xml:space="preserve">En el segundo trimestre  se recibieron un total de 12 demandas, de las cuales  4 fueron contestada por cumplirse el termino, y las 8 restantes se encuentran en termino para el proximo periodo.  De otra parte, sobre las 3 acciones prejudicales  recibidas, las 3 fueron contestadas, cumpliendose el 100%, </t>
  </si>
  <si>
    <t>Se evidencia  el cumplimkiento de la actividad según la programación</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</si>
  <si>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</si>
  <si>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</si>
  <si>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</si>
  <si>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</si>
  <si>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</si>
  <si>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</si>
  <si>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Durante el trimestre no  se tenía resoluciones que debieran expedirse entro mismo , ya que su vencimiento corresponde  al siguiente trimestre. No obstante se emitieron resoluciones del periodo anterior para un total de 5 y una del periodo de abril</t>
  </si>
  <si>
    <t xml:space="preserve">Se reduce el equipo de contratistas que deciden  2. Llegaron 2 expedientes con más de 1500 folios para estudios </t>
  </si>
  <si>
    <t>se está contratando 1 profesional</t>
  </si>
  <si>
    <t>Se evidencia con la base de datos aportada que si bien existen procesos pendientes de resolución, ninguna de las existentes tenía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más allá de la contestación en términos</t>
  </si>
  <si>
    <t>En el segundo trimestre se expidieron  9 resoluciones de las 10 resoluciones programadas para el periodo , cumpliendo con el 90% debido al volumen del expediente restante</t>
  </si>
  <si>
    <t>Volumen alto de folios  de 1 expediente</t>
  </si>
  <si>
    <t>Se evidencia la expedición de 9 de 10  resoluciones decisiones policivas que debian ser contestadas en el trimestre.</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</si>
  <si>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</si>
  <si>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</si>
  <si>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</si>
  <si>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</si>
  <si>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</si>
  <si>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 xml:space="preserve">Para el trimestre se adelantaron acciones de impulso procesal sobre los 14 procesos  activos así :  10 autos de trámites y se emitieron 3 fallos, cumpliendo el 100% de impulso programada </t>
  </si>
  <si>
    <t>Se evidencia el impulso a los 14 procesos disciplinarios de acuerdo a la  base de datos aportada por la Dirección de Gestión Contractual</t>
  </si>
  <si>
    <t xml:space="preserve">Durante el segundo trimestre se impulsaron 16 procesos radicados en la direccion juridica y contractual, sobre los cuales se realizaron actuaciones en los 16, consistentenes en 23 autos de tramites y  1 fallo </t>
  </si>
  <si>
    <t>Ninguno</t>
  </si>
  <si>
    <t>Se evidencia el impulso de los 16 procesos activos conforme a la programación</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</si>
  <si>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</si>
  <si>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</si>
  <si>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</si>
  <si>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</si>
  <si>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Informe de capacitacion realizada</t>
  </si>
  <si>
    <t>Para el segundo trimestre se realizaron capacitaciones a las areas en temas relacionados con el  "Tramite para la radicación de cuentas" y "Modificaciones y/o traslados presupuestales", con el fin de socializar y mejorar los procesos de acuerdo a lo establecido en los procedimientos.
Con este reporte se completa un total acumulado de 1 capacitación para temas relacionados con el tramite de pagos y presupuesto, distribuido así:
Primer trimestre: 0
Segundo trimestre: 2
Acumulado: 2</t>
  </si>
  <si>
    <t>Se evidenció la realización de dos capacitaciones por parte de la Dirección Financiera durante el segundo trimestre, lo cual representa una sobre ejecución frente a lo programado para el periodo, dado que inicialmente se contemplaba la realización de una sola capacitación.
Cabe recordar que, en el primer semestre, la actividad estaba programada para realizar dos capacitaciones, pero la Dirección Financiera solicitó modificar la meta a una sola capacitación en ese periodo. En este sentido, se recomienda que para futuras solicitudes se evalúe la capacidad  que tiene la Dirección para la realización de actividades y hacer la programación ajustada a dichas capacidades.
Adicionalmente, se sugiere revisar la pertinencia de modificar la meta anual, en caso de que se contemple la realización de más capacitaciones durante el año, de manera que el POA refleje adecuadamente la planificación.</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</si>
  <si>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</si>
  <si>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</si>
  <si>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</si>
  <si>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</si>
  <si>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La Dirección Financiera durante el primer trimestre realizó 12 seguimientos a través de correo electrónico dirigido a las áreas con la información presupuestal para que desde las dependencias se realice el control y toma de decisiones de acuerdo a esta información correspondiente a la vigencia y reserva presupuestal.</t>
  </si>
  <si>
    <t>Se observa la evidencia de los 12 correos electrónicos  de seguimiento a la ejecución presupuestal conforme a la programación</t>
  </si>
  <si>
    <t>La Dirección Financiera durante el segundo trimestre realizó seguimientos a traves de correo electronico dirigido a las areas con la información presupuestal, con el fin de ser empleada como fuente de información y control de la ejecución presupuestal de la vigencia y la reserva presupuestal.
Con este reporte se completa un total acumulado de 25 seguimientos, distribuidos así:
Primer trimestre: 12
Segundo trimestre: 13
Acumulado: 25</t>
  </si>
  <si>
    <t>se evidenció la realización de los seguimientos  semanales cumpliendo con la programación.</t>
  </si>
  <si>
    <t>OBJETIVO 1 - LINEA ESTRATÉGICA 1</t>
  </si>
  <si>
    <t xml:space="preserve">OBJETIVOS ESTRATÉGICOS </t>
  </si>
  <si>
    <t>OBJETIVO ESTRATÉGICO N°5: Mejorar la gestión y la eficiencia organizacional, para el fortalecimiento de las capacidades de los organismos de vigilancia policial, funciones militares y otras de apoyo a la seguridad, la convivencia y justicia de Bogotá.</t>
  </si>
  <si>
    <t>PROYECTOS DE INVERSION</t>
  </si>
  <si>
    <t>CRUCE</t>
  </si>
  <si>
    <t>OBJETIVO 1 - LINEA ESTRATÉGICA 2</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</si>
  <si>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</si>
  <si>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</si>
  <si>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8232 Fortalecimiento la Gestión Administrativa y Operativa de la Secretaría Distrital de Seguridad, Convivencia y Justicia en Bogotá D.C.</t>
  </si>
  <si>
    <t>Objetivos de Desarrollo Sostenible</t>
  </si>
  <si>
    <t>OBJETIVO 2 - LINEA ESTATÉGICA 1</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</si>
  <si>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</si>
  <si>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8233 Fortalecimiento la Gestión Administrativa y Operativa de la Secretaría Distrital de Seguridad, Convivencia y Justicia en Bogotá D.C.</t>
  </si>
  <si>
    <t>OBJETIVO 2 - LINEA ESTATÉGICA 2</t>
  </si>
  <si>
    <t xml:space="preserve"> </t>
  </si>
  <si>
    <t>8234 Fortalecimiento la Gestión Administrativa y Operativa de la Secretaría Distrital de Seguridad, Convivencia y Justicia en Bogotá D.C.</t>
  </si>
  <si>
    <t>OBJETIVO 2 - LINEA ESTATÉGICA 3</t>
  </si>
  <si>
    <t>8235 Fortalecimiento la Gestión Administrativa y Operativa de la Secretaría Distrital de Seguridad, Convivencia y Justicia en Bogotá D.C.</t>
  </si>
  <si>
    <t>OBJETIVO 2 - LINEA ESTATÉGICA 4</t>
  </si>
  <si>
    <t>OBJETIVO 2 - LINEA ESTATÉGICA 5</t>
  </si>
  <si>
    <t>OBJETIVO 3 - LINEA ESTATÉGICA 1</t>
  </si>
  <si>
    <t>OBJETIVO 3 - LINEA ESTATÉGICA 2</t>
  </si>
  <si>
    <t>POLÍTICA 10 Mejora Normativa</t>
  </si>
  <si>
    <t>OBJETIVO 3 - LINEA ESTATÉGICA 3</t>
  </si>
  <si>
    <t>POLÍTICA 11 Servicio al ciudadano</t>
  </si>
  <si>
    <t>OBJETIVO 4 - LINEA ESTRATÉGICA 1</t>
  </si>
  <si>
    <t>POLÍTICA 12 Racionalización de Trámites</t>
  </si>
  <si>
    <t>OBJETIVO 4 - LINEA ESTRATÉGICA 2</t>
  </si>
  <si>
    <t>OBJETIVO 4 - LINEA ESTRATÉGICA 3</t>
  </si>
  <si>
    <t>OBJETIVO 4 - LINEA ESTRATÉGICA 4</t>
  </si>
  <si>
    <t>OBJETIVO 4 - LINEA ESTRATÉGICA 5</t>
  </si>
  <si>
    <t>OBJETIVO 5 - LINEA ESTRATÉGICA 1</t>
  </si>
  <si>
    <t>OBJETIVO 5 - LINEA ESTRATÉGICA 2</t>
  </si>
  <si>
    <t>POLÍTICA 18 Gestión del Conocimiento</t>
  </si>
  <si>
    <t>OBJETIVO 5 - LINEA ESTRATÉGICA 3</t>
  </si>
  <si>
    <t>OBJETIVO 5 - LINEA ESTRATÉGICA 4</t>
  </si>
  <si>
    <t>OBJETIVO 6 - LINEA ESTRATÉGICA 1</t>
  </si>
  <si>
    <t>OBJETIVO 6 - LINEA ESTRATÉGICA 2</t>
  </si>
  <si>
    <t>OBJETIVO 6 - LINEA ESTRATÉGICA 3</t>
  </si>
  <si>
    <t>OBJETIVO 6 - LINEA ESTRATÉGICA 4</t>
  </si>
  <si>
    <t>OBJETIVO 6 - LINEA ESTRATÉGICA 5</t>
  </si>
  <si>
    <t>OBJETIVO 6 - LINEA ESTRATÉGICA 6</t>
  </si>
  <si>
    <t>RESULTADO PONDERADO</t>
  </si>
  <si>
    <t>100%</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</si>
  <si>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</si>
  <si>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</si>
  <si>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</si>
  <si>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</si>
  <si>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</si>
  <si>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</si>
  <si>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</si>
  <si>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</si>
  <si>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</si>
  <si>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</si>
  <si>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</si>
  <si>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</si>
  <si>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</si>
  <si>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</si>
  <si>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</si>
  <si>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</si>
  <si>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</si>
  <si>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</si>
  <si>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</si>
  <si>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</si>
  <si>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</si>
  <si>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</si>
  <si>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</si>
  <si>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</si>
  <si>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</si>
  <si>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</si>
  <si>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</si>
  <si>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</si>
  <si>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</si>
  <si>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</si>
  <si>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</si>
  <si>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</si>
  <si>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</si>
  <si>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</si>
  <si>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</si>
  <si>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</si>
  <si>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</si>
  <si>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</si>
  <si>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</si>
  <si>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</si>
  <si>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</si>
  <si>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</si>
  <si>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</si>
  <si>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</si>
  <si>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Se evidencia la elaboración de los productos de comunicación solicitados en el periodo, resultando el cumplimiento por encima del esperado</t>
  </si>
  <si>
    <t>Se evidencia la difusión del 11 de junio de la pieza comunicativa cumpliendo con la programación del trimestre</t>
  </si>
  <si>
    <t>Se evidencia la gestión realizada frente a los requerimientos tecnoloógicos allegados  cumpliendo por encima de lo esperado</t>
  </si>
  <si>
    <t>Se evidencia el promedio de disponibilidad de soluciones tecnológicas de acuerdo con el informe aportado por la DTSI cumpliendo por encima de lo esperado</t>
  </si>
  <si>
    <t>Durante el tercer trimestre se solicitará a la oficina Asesora de Planeación  actualización de las metas toda vez que se sobrepasará las metas anuales y mensuales  inicialmente planteadas.</t>
  </si>
  <si>
    <t>Se pudo constatar el cumplimiento de las actividades programadas en el plan de trabajo correspondiente al segundo trimestre.</t>
  </si>
  <si>
    <t>Se evidencia la realización y difusión de la campaña correspondiente al segundo trimestre. Al corte se presenta nuevamente un sobrecumplimiento de 1 campaña. Se recomienda revisar la pertinente de aumentar las meta anual de esta actividad.</t>
  </si>
  <si>
    <t>CUMPLIMIENTO 2T</t>
  </si>
  <si>
    <t>SIN PROGRAMACIÓN</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</si>
  <si>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</si>
  <si>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Sobre la PPD de Seguridad, Convivencia y Justicia, y construcción de paz y reconciliación, que lidera la Secretaría, durante el primer trimestre del 2025, se envió un reporte semestral a la Secretaría Distrital de Planeación, correspondiente al corte de diciembre 31 de 2024,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</si>
  <si>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primer trimestre</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</si>
  <si>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desarrollo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llevo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pagina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modulo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</si>
  <si>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 xml:space="preserve">
Se evidenció el cumplimiento de 28% del 30%, correspondiente a 5 de las 7 actividades programadas. Así el cumplimiento acumulado al cierre del segundo trimestre asciende al 38%.
</t>
  </si>
  <si>
    <t>Al corte del segundo trimestre se cumplieron actividades orientadas a documentar el proceso, análisis y resultados de los reportes del BIA así :
1. Se actualizó la metodología con el proceso y cronología de ejecución del análisis de impacto BIA.Metodologia de gestión del BIA V0_3.docx
2. Se actualizó la herramienta Plantilla del BIA para ingreso de los datos.Plantilla-BIA-SCJ v1_3.xlsx
3. Se generó la base de datos del BIA con la información recopilada del análisis de impacto.Base de Datos - BIA V2_0.xlsx
4. Se generó el modelo de informe base sobre el análisis de datos del BIA.BIA SDSCJ Reportes 2024 V2.pdf</t>
  </si>
  <si>
    <t xml:space="preserve">Se evidencia el cumplimiento del plan de trabajo según lo programado para el segundo trimestre.
</t>
  </si>
  <si>
    <t>Durante le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</si>
  <si>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Se evidencia la elaboración y formalización de la guía conforme a la programación del trimestre</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</si>
  <si>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t>
  </si>
  <si>
    <t xml:space="preserve">
Se evidencia un reporte remitido a la UAESP quedando con un cumplimiento inferior al programado.
Finalmente, y en consideración con las dificultades presentadas se sugiere que en efecto se revisen los tiempos de reporte y se solicite la reprogramación correspondiente dentro de los tiempos establecidos.</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</si>
  <si>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respondieron que la misma había cumplido con el objetivo .
Se carga en la carpeta habilitada el informe de la campaña implementada.</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</si>
  <si>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</si>
  <si>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</si>
  <si>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 xml:space="preserve">Se evidencia el cumplimiento de las actividades programadas dentro del Plan Anual de Auditoría según el informe aportado. </t>
  </si>
  <si>
    <t xml:space="preserve">Al corte del segundo trimestre se obtuvo un avance del 50%,conforme a lo establecido en el plan de trabajo en el primer  y segundo trimestre de 2025. Dentro de las actividades programadas para el primer trimestre se revisó el resultado de la consultoría de analítica de datos con el fin de identificar posibles recomendaciones y acciones para proyectar el plan de analítica de conformidad con los recursos asignados o necesidad de solicitud de ellos para próximas vigencias, se comparte como evidencia el documento resultado de la consultoría con la DTSI y la OAIEE, y de las reuniones realizadas para la identificación de los pasos a seguir como entidad. En el segundo trimestre de 2025, se obtuvieron los siguientes avances: 
1. ACTIVIDAD 3: Identificar y priorizar proyectos . AVANCE 15%. Para el cumplimiento de esta actividad se desarrollaron las siguientes actividades:
ACTA REUNION de fecha 06-06-2025  donde se construyo y definió una METODOLOGIA para definir la priorización de PROYECTOS a través de casos de uso necesarios para el proceso de ANALITCA de C4.
Esta metodología fue envida por correo electrónico a la jefatura de C4 para su verificación y observaciones el día 16/06/2025.
La jefatura de C4 envió a través de correo electrónico el día 04/07/2025 a los funcionarios de C4 la solicitud de diligenciamiento de un formulario relacionados  con la identificación de los casos de uso que desde su experiencia pueden aportar o requieran para explotar en el proyecto de analítica de C4. 
Se seleccionan 5 proyectos propuestos  y contenidos dentro de los entregables de la consultoría “contrato 2154-2022” y que fueron aprobados en reunión del 10/07/2025.
En reunión del 10/07/2025 con la jefatura se hace seguimiento y aprobación de las actividades realizadas frente al cumplimiento de esta actividad. 
2. ACTIVIDAD 4 : Revisión de posibles proyectos y su alcance y términos para su implementación. AVANCE 10%
Para el cumplimiento de esta actividad, de manera preliminar, se pone a consideración de la jefatura la calificación de 5 de los proyectos que se encuentran en la identificación realizada a través del contrato de consultoría, sin perjuicio de la puntuación de los demás proyectos del contrato en el marco de las actividades descritas en el Plan Estratégico Institucional mencionados en el punto anterior y sobre estos se revisaron, se dio un alcance y se propone una implementación.
En reunión del 10/07/2025 con la jefatura se presentan los proyectos y aprueba la actividad de revisión de los 5 proyectos evaluando los criterios estimados en la metodología, Impacto en el negocio, Urgencia, Viabilidad técnica, Costo estimado, Tiempo de implementación.
</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</si>
  <si>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</si>
  <si>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Se evidencia el avance al 60% en la actividad conforme a la programación.</t>
  </si>
  <si>
    <t xml:space="preserve">En el segundo trimestre de 2025 se elaboró documento de propuesta de plan de incremento de cobertura del sistema de video vigilancia e cual incluye la proyección de Adquisión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</si>
  <si>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Escases de recursos disponibles para proyectar el plan de adquisición de cámaras.
Definición de cobertura específica por ubicación y tipo de cámara, se podrá determinar una vez determinada la ubicación exacta de cada una lo que dificulta la proyección del indicador</t>
  </si>
  <si>
    <t>Concurrencia de fuentes con otras entidades para alcanzar la meta del plan de desarrollo y no limitándola a los recursos asignados a seguridad</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</si>
  <si>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</si>
  <si>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Se evidencia el cumplimiento de las actividades programadas para el trimestre según el plan de trabajo y avance del 20%</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</si>
  <si>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Evidencias:
* Plan de trabajo (archivo Excel)
* Informe de actividades Trim-II
</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</si>
  <si>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Evidencias:
* Cuadro de Gestores (archivo Excel)
* Listados y evidencias 
</t>
  </si>
  <si>
    <t>Se evidenció la capacitación que recibieron 113 gestores en jornadas de diferentes fechas y temáticas conforme a la identificación de necesidades realizadas, mostrando una ejecución superior a la programada.</t>
  </si>
  <si>
    <t xml:space="preserve">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
Evidencias:
Plan de trabajo (archivo Excel)
* Informe de actividades Trim-II
</t>
  </si>
  <si>
    <t>4. 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</si>
  <si>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 xml:space="preserve">PASOS:
1. Copiar y pegar los datos en una hoja nueva de cumplimiento
2. hacer la conversión de cumplimiento multiplicando la ponderación de la actividad por el porcentaje de cumpliento normalizados
3.  eliminar las filas de no programación 
4. en una hoja nueva con la fórmula sumar si conjunto,  sumar las programaciones y sumar en otra columa las conversiones de resultados 
5. comparar los resultados de programación 
6. IMPORTANTE, eliminar o revisar los qu eno tienen programación </t>
  </si>
  <si>
    <t>Dentro de las dificultades se observan las siguientes :
1. Demoras en la convocatoria del CIGD ocasionó que la aprobación se desarrollara por fuera del cronograma establecido.
2. Falta de conocimiento en el uso del aplicativo  del portal MIPG ha generado demoras en la documentación de actividades dentro del modulo</t>
  </si>
  <si>
    <t>Dentro de las acciones correctivas que se están implementando es desarrollar mesas técnicas una vez recibidos los resultados del FURAG.
Se creo ticket y se solicitó acompañamiento dentro del modulo ITS</t>
  </si>
  <si>
    <t xml:space="preserve">Se evidenció el cumplimiento de las actividades establecidas en el plan de trabajo para el segundo trimestre. No obstante, y conforme a lo señalado en el Comité C4, al corte del trimestre no se cuenta con la aprobación del Plan de Aumento de Cámaras.
Cabe señalar que dicha aprobación no fue incluida como hito dentro del cronograma presentado por tanto no es posible darle una valoración determinada. En este sentido, aunque en la práctica se hayan ejecutado las actividades previstas, la finalidad de la actividad no se considera cumplida hasta tanto no se cuente con un plan de aumento de cobertura debidamente aprobado por la instancia correspondiente.
Se recomienda revisar el cronograma y considerar la inclusión de hitos clave como la aprobación formal de documentos estratégicos, a fin de garantizar una evaluación más precisa del cumplimiento.Además se  recomienda reformular la actividad  y el plan de trabajo interno de manera que no solo se limite a la  formlación de dicho plan sino que incluya las actividades de implementación del mismo  con el fin de medir los avances reales frente al compromiso establecido en el PDD  </t>
  </si>
  <si>
    <t>Se evidencia el cumplimiento de las tres actividades programadas en el plan de trabajo correspondientes al segundo trimestre. 
Con respecto a  las actividades del tercer trimestre, se recomienda tener especial atención sobre la tarea relacionada con la "Expedición acto administrativo de Sistema Distrital de Justicia" dada la complejidad de gestión y tiempos que puede representar emitir dicho acto administrativo con el fin de que mantener el cumplimiento del plan de trabajo y se conlcuya de manera exitosa el modelo de relacionamiento.</t>
  </si>
  <si>
    <t>Se evidenció la ejecución de las actividades contempladas en el plan de trabajo correspondiente al segundo trimestre. No obstante, se reitera la observación realizada en el trimestre anterior respecto a la ausencia de una ponderación clara para cada actividad dentro del plan, lo cual impide verificar cómo se calcula el avance del 45% reportado.
Adicionalmente, se identificó que el plan de trabajo fue modificado respecto al presentado en el primer trimestre, sin que se haya recibido respuesta o justificación sobre las razones de dicho cambio. Si bien los planes de trabajo pueden ser objeto de actualización, es importante señalar que la versión actual limita las actividades a acciones de capacitación, omitiendo las actividades relacionadas con mejoras al aplicativo, las cuales sí estaban contempladas en la versión anterior.
En este sentido, se recomienda:
Establecer un plan de trabajo claro, con actividades, productos y pesos porcentuales definidos, que permitan calcular de forma objetiva el avance del plan en relación con la programación establecida en el POA.
Documentar y justificar cualquier modificación al plan de trabajo, asegurando su trazabilidad y coherencia con los objetivos institucionales.</t>
  </si>
  <si>
    <t xml:space="preserve">SE evidencia a través de acta de reunión el seguimiento a 49 contratos vigentes a cargo de la Dirección de Bienes.
 No obstante,se indica dentro de las dificultades "Algunos retrasos por parte de los apoyos de la supervisión frente a la verificación de cargue completo de informacióndelos contratos" aun cuando dentro del contenido del acta para todos los contratos se indicó:  “Informes y pagos al día en SECOP II”, lo que podría interpretarse como que todos los contratos se encontraban al día y, por tanto, no requerían ajustes.
Con lo anterior puede se confusa la manera de interpretar el estado de los contratos revisados. Se sugiere implementar listas de chequeo o cualqueir herramienta que permita un mejor detalle del estado de cada contrato.
</t>
  </si>
  <si>
    <t xml:space="preserve">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</si>
  <si>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Se evidencia la ejecución de 266.116.916 a través de 8 de resoluciones dentro del segundo trimestre que responden al pago  las solicitudes recibidas en el mismo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</si>
</sst>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0%"/>
    <numFmt numFmtId="165" formatCode="#,##0_ ;\-#,##0\ "/>
    <numFmt numFmtId="166" formatCode="dd/mm/yy;@"/>
  </numFmts>
  <fonts count="4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b/>
      <sz val="11"/>
      <color theme="3"/>
      <name val="Arial"/>
      <family val="2"/>
    </font>
    <font>
      <b/>
      <sz val="10"/>
      <color rgb="FF000000"/>
      <name val="Arial"/>
      <family val="2"/>
    </font>
    <font>
      <sz val="11"/>
      <color rgb="FF242424"/>
      <name val="Aptos Narrow"/>
      <charset val="1"/>
    </font>
    <font>
      <sz val="11"/>
      <name val="Arial"/>
    </font>
    <font>
      <sz val="11"/>
      <color rgb="FF000000"/>
      <name val="Arial"/>
    </font>
    <font>
      <sz val="11"/>
      <color theme="1"/>
      <name val="Arial"/>
    </font>
    <font>
      <sz val="11"/>
      <color rgb="FF242424"/>
      <name val="Aptos Narrow"/>
      <family val="2"/>
    </font>
  </fonts>
  <fills count="32">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2" tint="-9.9978637043366805E-2"/>
        <bgColor indexed="26"/>
      </patternFill>
    </fill>
    <fill>
      <patternFill patternType="solid">
        <fgColor theme="0"/>
        <bgColor rgb="FF000000"/>
      </patternFill>
    </fill>
    <fill>
      <patternFill patternType="solid">
        <fgColor theme="9"/>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rgb="FF000000"/>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95">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4"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5" fillId="0" borderId="0" xfId="0" applyFont="1" applyAlignment="1">
      <alignment vertical="top" wrapText="1"/>
    </xf>
    <xf numFmtId="0" fontId="7" fillId="0" borderId="20" xfId="0" applyFont="1" applyBorder="1" applyAlignment="1">
      <alignment wrapText="1"/>
    </xf>
    <xf numFmtId="0" fontId="7" fillId="0" borderId="20" xfId="0" applyFont="1" applyBorder="1" applyAlignment="1">
      <alignment horizontal="left"/>
    </xf>
    <xf numFmtId="0" fontId="14" fillId="10" borderId="33" xfId="0" applyFont="1" applyFill="1" applyBorder="1" applyAlignment="1" applyProtection="1">
      <alignment horizontal="center" vertical="center" wrapText="1"/>
      <protection locked="0"/>
    </xf>
    <xf numFmtId="0" fontId="14" fillId="11" borderId="33" xfId="0" applyFont="1" applyFill="1" applyBorder="1" applyAlignment="1" applyProtection="1">
      <alignment horizontal="center" vertical="center" wrapText="1"/>
      <protection locked="0"/>
    </xf>
    <xf numFmtId="0" fontId="19"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2" fillId="0" borderId="0" xfId="0" applyFont="1" applyAlignment="1">
      <alignment vertical="center"/>
    </xf>
    <xf numFmtId="0" fontId="33" fillId="0" borderId="0" xfId="0" applyFont="1"/>
    <xf numFmtId="0" fontId="14" fillId="11" borderId="35" xfId="0" applyFont="1" applyFill="1" applyBorder="1" applyAlignment="1" applyProtection="1">
      <alignment horizontal="center" vertical="center" wrapText="1"/>
      <protection locked="0"/>
    </xf>
    <xf numFmtId="0" fontId="14" fillId="11" borderId="0" xfId="0" applyFont="1" applyFill="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9" borderId="35" xfId="0" applyFont="1" applyFill="1" applyBorder="1" applyAlignment="1" applyProtection="1">
      <alignment horizontal="center" vertical="center" wrapText="1"/>
      <protection locked="0"/>
    </xf>
    <xf numFmtId="0" fontId="14" fillId="10" borderId="35" xfId="0" applyFont="1" applyFill="1" applyBorder="1" applyAlignment="1" applyProtection="1">
      <alignment horizontal="center" vertical="center" wrapText="1"/>
      <protection locked="0"/>
    </xf>
    <xf numFmtId="0" fontId="7" fillId="0" borderId="0" xfId="0" applyFont="1" applyAlignment="1">
      <alignment horizontal="left"/>
    </xf>
    <xf numFmtId="0" fontId="3" fillId="16" borderId="41" xfId="0" applyFont="1" applyFill="1" applyBorder="1"/>
    <xf numFmtId="0" fontId="0" fillId="16" borderId="0" xfId="0" applyFill="1"/>
    <xf numFmtId="0" fontId="0" fillId="16" borderId="42" xfId="0" applyFill="1" applyBorder="1"/>
    <xf numFmtId="0" fontId="3" fillId="15" borderId="41" xfId="0" applyFont="1" applyFill="1" applyBorder="1"/>
    <xf numFmtId="0" fontId="0" fillId="15" borderId="0" xfId="0" applyFill="1"/>
    <xf numFmtId="0" fontId="0" fillId="15" borderId="42"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6" fillId="0" borderId="15" xfId="0" applyFont="1" applyBorder="1"/>
    <xf numFmtId="0" fontId="26" fillId="3" borderId="15" xfId="0" applyFont="1" applyFill="1" applyBorder="1"/>
    <xf numFmtId="0" fontId="7" fillId="0" borderId="7" xfId="0" applyFont="1" applyBorder="1" applyAlignment="1">
      <alignment horizontal="left"/>
    </xf>
    <xf numFmtId="0" fontId="13" fillId="0" borderId="7" xfId="0" applyFont="1" applyBorder="1" applyAlignment="1">
      <alignment horizontal="left" vertical="center"/>
    </xf>
    <xf numFmtId="0" fontId="30" fillId="0" borderId="7" xfId="0" applyFont="1" applyBorder="1" applyAlignment="1">
      <alignment horizontal="left" vertical="center"/>
    </xf>
    <xf numFmtId="0" fontId="22" fillId="0" borderId="7" xfId="0" applyFont="1" applyBorder="1" applyAlignment="1">
      <alignment horizontal="left" vertical="center"/>
    </xf>
    <xf numFmtId="0" fontId="33"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3" fillId="0" borderId="15" xfId="0" applyFont="1" applyBorder="1" applyAlignment="1">
      <alignment horizontal="left"/>
    </xf>
    <xf numFmtId="0" fontId="14" fillId="6" borderId="13" xfId="0" applyFont="1" applyFill="1" applyBorder="1" applyAlignment="1">
      <alignment horizontal="left" vertical="center"/>
    </xf>
    <xf numFmtId="0" fontId="27" fillId="0" borderId="7" xfId="0" applyFont="1" applyBorder="1" applyAlignment="1">
      <alignment vertical="center"/>
    </xf>
    <xf numFmtId="0" fontId="19" fillId="0" borderId="7" xfId="0" applyFont="1" applyBorder="1" applyAlignment="1">
      <alignment wrapText="1"/>
    </xf>
    <xf numFmtId="0" fontId="19" fillId="0" borderId="7" xfId="0" applyFont="1" applyBorder="1"/>
    <xf numFmtId="0" fontId="19" fillId="0" borderId="7" xfId="0" applyFont="1" applyBorder="1" applyAlignment="1">
      <alignment vertical="top"/>
    </xf>
    <xf numFmtId="0" fontId="7" fillId="0" borderId="21" xfId="0" applyFont="1" applyBorder="1"/>
    <xf numFmtId="0" fontId="7" fillId="3" borderId="21" xfId="0" applyFont="1" applyFill="1" applyBorder="1"/>
    <xf numFmtId="0" fontId="0" fillId="0" borderId="44" xfId="0" applyBorder="1"/>
    <xf numFmtId="0" fontId="0" fillId="16" borderId="7" xfId="0" applyFill="1" applyBorder="1"/>
    <xf numFmtId="0" fontId="0" fillId="0" borderId="29" xfId="0" applyBorder="1"/>
    <xf numFmtId="0" fontId="14" fillId="6" borderId="28"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2" xfId="0" applyFont="1" applyFill="1" applyBorder="1" applyAlignment="1">
      <alignment horizontal="left" vertical="center"/>
    </xf>
    <xf numFmtId="0" fontId="26" fillId="0" borderId="41" xfId="0" applyFont="1" applyBorder="1"/>
    <xf numFmtId="0" fontId="30" fillId="0" borderId="7" xfId="0" applyFont="1" applyBorder="1" applyAlignment="1" applyProtection="1">
      <alignment horizontal="center" vertical="center" wrapText="1"/>
      <protection locked="0"/>
    </xf>
    <xf numFmtId="0" fontId="0" fillId="0" borderId="48" xfId="0" applyBorder="1"/>
    <xf numFmtId="0" fontId="23"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4" fillId="10" borderId="37" xfId="0" applyFont="1" applyFill="1" applyBorder="1" applyAlignment="1" applyProtection="1">
      <alignment horizontal="center" vertical="center" wrapText="1"/>
      <protection locked="0"/>
    </xf>
    <xf numFmtId="1" fontId="14" fillId="10" borderId="33" xfId="0" applyNumberFormat="1" applyFont="1" applyFill="1" applyBorder="1" applyAlignment="1" applyProtection="1">
      <alignment horizontal="center" vertical="center" wrapText="1"/>
      <protection locked="0"/>
    </xf>
    <xf numFmtId="1" fontId="14" fillId="10" borderId="35"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6" fillId="0" borderId="7" xfId="0" applyNumberFormat="1" applyFont="1" applyBorder="1" applyAlignment="1">
      <alignment horizontal="center" vertical="center" wrapText="1"/>
    </xf>
    <xf numFmtId="0" fontId="12" fillId="0" borderId="0" xfId="0" applyFont="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4" fillId="21" borderId="36" xfId="0" applyFont="1" applyFill="1" applyBorder="1" applyAlignment="1" applyProtection="1">
      <alignment horizontal="center" vertical="center" wrapText="1"/>
      <protection locked="0"/>
    </xf>
    <xf numFmtId="0" fontId="14" fillId="21" borderId="34" xfId="0" applyFont="1" applyFill="1" applyBorder="1" applyAlignment="1" applyProtection="1">
      <alignment horizontal="center" vertical="center" wrapText="1"/>
      <protection locked="0"/>
    </xf>
    <xf numFmtId="0" fontId="14" fillId="21" borderId="33" xfId="0"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horizontal="center" vertical="center" wrapText="1"/>
      <protection locked="0"/>
    </xf>
    <xf numFmtId="1" fontId="29" fillId="3" borderId="7" xfId="0" applyNumberFormat="1"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164" fontId="7" fillId="0" borderId="7" xfId="1" applyNumberFormat="1" applyFont="1" applyBorder="1" applyAlignment="1" applyProtection="1">
      <alignment horizontal="center" vertical="center" wrapText="1"/>
      <protection locked="0"/>
    </xf>
    <xf numFmtId="9" fontId="30" fillId="0" borderId="7" xfId="0" applyNumberFormat="1" applyFont="1" applyBorder="1" applyAlignment="1">
      <alignment horizontal="center" vertical="center" wrapText="1"/>
    </xf>
    <xf numFmtId="9" fontId="13" fillId="3" borderId="7" xfId="1" applyFont="1" applyFill="1" applyBorder="1" applyAlignment="1" applyProtection="1">
      <alignment horizontal="center" vertical="center" wrapText="1"/>
      <protection locked="0"/>
    </xf>
    <xf numFmtId="164" fontId="29"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164" fontId="30" fillId="0" borderId="7" xfId="1"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30" fillId="3" borderId="7" xfId="0" applyFont="1" applyFill="1" applyBorder="1" applyAlignment="1">
      <alignment horizontal="center" vertical="center" wrapText="1"/>
    </xf>
    <xf numFmtId="9" fontId="30" fillId="3" borderId="7" xfId="0" applyNumberFormat="1" applyFont="1" applyFill="1" applyBorder="1" applyAlignment="1">
      <alignment horizontal="center" vertical="center" wrapText="1"/>
    </xf>
    <xf numFmtId="0" fontId="12" fillId="5" borderId="45"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0" fontId="14" fillId="14" borderId="0" xfId="0" applyFont="1" applyFill="1" applyAlignment="1" applyProtection="1">
      <alignment horizontal="center" vertical="center" wrapText="1"/>
      <protection locked="0"/>
    </xf>
    <xf numFmtId="0" fontId="30" fillId="3" borderId="0" xfId="0" applyFont="1" applyFill="1" applyAlignment="1" applyProtection="1">
      <alignment horizontal="center" vertical="center" wrapText="1"/>
      <protection locked="0"/>
    </xf>
    <xf numFmtId="0" fontId="15" fillId="0" borderId="26"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0" fillId="19" borderId="44" xfId="0" applyFill="1" applyBorder="1"/>
    <xf numFmtId="0" fontId="0" fillId="22" borderId="0" xfId="0" applyFill="1"/>
    <xf numFmtId="0" fontId="7" fillId="0" borderId="4" xfId="0" applyFont="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5" fillId="16" borderId="1" xfId="0" applyFont="1" applyFill="1" applyBorder="1" applyAlignment="1" applyProtection="1">
      <alignment horizontal="center" vertical="center" wrapText="1"/>
      <protection locked="0"/>
    </xf>
    <xf numFmtId="0" fontId="7" fillId="16" borderId="45" xfId="0" applyFont="1" applyFill="1" applyBorder="1" applyAlignment="1" applyProtection="1">
      <alignment horizontal="center" vertical="center" wrapText="1"/>
      <protection locked="0"/>
    </xf>
    <xf numFmtId="164" fontId="7" fillId="16" borderId="25" xfId="1" applyNumberFormat="1" applyFont="1" applyFill="1" applyBorder="1" applyAlignment="1" applyProtection="1">
      <alignment horizontal="center" vertical="center" wrapText="1"/>
    </xf>
    <xf numFmtId="0" fontId="39" fillId="0" borderId="0" xfId="0" applyFont="1"/>
    <xf numFmtId="9" fontId="16" fillId="3" borderId="7" xfId="0" applyNumberFormat="1" applyFont="1" applyFill="1" applyBorder="1" applyAlignment="1">
      <alignment horizontal="center" vertical="center" wrapText="1"/>
    </xf>
    <xf numFmtId="0" fontId="12" fillId="23" borderId="2" xfId="0" applyFont="1" applyFill="1" applyBorder="1" applyAlignment="1" applyProtection="1">
      <alignment horizontal="center" vertical="center" wrapText="1"/>
      <protection locked="0"/>
    </xf>
    <xf numFmtId="0" fontId="12" fillId="23" borderId="0" xfId="0" applyFont="1" applyFill="1" applyAlignment="1" applyProtection="1">
      <alignment horizontal="center" vertical="center" wrapText="1"/>
      <protection locked="0"/>
    </xf>
    <xf numFmtId="0" fontId="12" fillId="23" borderId="26" xfId="0" applyFont="1" applyFill="1" applyBorder="1" applyAlignment="1" applyProtection="1">
      <alignment horizontal="center" vertical="center" wrapText="1"/>
      <protection locked="0"/>
    </xf>
    <xf numFmtId="0" fontId="13" fillId="3" borderId="7" xfId="0" applyFont="1" applyFill="1" applyBorder="1" applyAlignment="1">
      <alignment horizontal="center" vertical="center" wrapText="1"/>
    </xf>
    <xf numFmtId="0" fontId="13" fillId="8" borderId="7" xfId="0" applyFont="1" applyFill="1" applyBorder="1" applyAlignment="1">
      <alignment vertical="center" wrapText="1"/>
    </xf>
    <xf numFmtId="0" fontId="14" fillId="25" borderId="36" xfId="0" applyFont="1" applyFill="1" applyBorder="1" applyAlignment="1" applyProtection="1">
      <alignment horizontal="center" vertical="center" wrapText="1"/>
      <protection locked="0"/>
    </xf>
    <xf numFmtId="0" fontId="14" fillId="25" borderId="33" xfId="0" applyFont="1" applyFill="1" applyBorder="1" applyAlignment="1" applyProtection="1">
      <alignment horizontal="center" vertical="center" wrapText="1"/>
      <protection locked="0"/>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15" fillId="0" borderId="0" xfId="0" applyFont="1" applyAlignment="1" applyProtection="1">
      <alignment horizontal="center" vertical="center" wrapText="1"/>
      <protection locked="0"/>
    </xf>
    <xf numFmtId="164" fontId="7" fillId="0" borderId="43" xfId="1" applyNumberFormat="1" applyFont="1" applyBorder="1" applyAlignment="1" applyProtection="1">
      <alignment horizontal="center" vertical="center" wrapText="1"/>
      <protection locked="0"/>
    </xf>
    <xf numFmtId="1" fontId="14" fillId="14" borderId="7" xfId="0" applyNumberFormat="1" applyFont="1" applyFill="1" applyBorder="1" applyAlignment="1" applyProtection="1">
      <alignment horizontal="center" vertical="center" wrapText="1"/>
      <protection locked="0"/>
    </xf>
    <xf numFmtId="0" fontId="14" fillId="25" borderId="7" xfId="0" applyFont="1" applyFill="1" applyBorder="1" applyAlignment="1" applyProtection="1">
      <alignment horizontal="center" vertical="center" wrapText="1"/>
      <protection locked="0"/>
    </xf>
    <xf numFmtId="0" fontId="41" fillId="26" borderId="7" xfId="0" applyFont="1" applyFill="1" applyBorder="1" applyAlignment="1" applyProtection="1">
      <alignment horizontal="center" vertical="center" wrapText="1"/>
      <protection locked="0"/>
    </xf>
    <xf numFmtId="9" fontId="0" fillId="0" borderId="7" xfId="1" applyFont="1" applyBorder="1" applyAlignment="1">
      <alignment horizontal="center"/>
    </xf>
    <xf numFmtId="0" fontId="18" fillId="0" borderId="3" xfId="0" applyFont="1" applyBorder="1" applyAlignment="1">
      <alignment horizontal="center"/>
    </xf>
    <xf numFmtId="0" fontId="7" fillId="0" borderId="7" xfId="1" applyNumberFormat="1" applyFont="1" applyBorder="1" applyAlignment="1">
      <alignment horizontal="center" vertical="center"/>
    </xf>
    <xf numFmtId="1" fontId="13" fillId="14" borderId="7" xfId="0" applyNumberFormat="1" applyFont="1" applyFill="1" applyBorder="1" applyAlignment="1" applyProtection="1">
      <alignment horizontal="center" vertical="center" wrapText="1"/>
      <protection locked="0"/>
    </xf>
    <xf numFmtId="10" fontId="0" fillId="0" borderId="7" xfId="0" applyNumberFormat="1" applyBorder="1" applyAlignment="1">
      <alignment horizontal="center"/>
    </xf>
    <xf numFmtId="0" fontId="14" fillId="6" borderId="30" xfId="0" applyFont="1" applyFill="1" applyBorder="1" applyAlignment="1">
      <alignment horizontal="center" vertical="center"/>
    </xf>
    <xf numFmtId="10" fontId="3" fillId="7" borderId="14" xfId="1" applyNumberFormat="1" applyFont="1" applyFill="1" applyBorder="1" applyAlignment="1">
      <alignment horizontal="center" vertical="center"/>
    </xf>
    <xf numFmtId="0" fontId="7" fillId="0" borderId="14" xfId="1" applyNumberFormat="1" applyFont="1" applyBorder="1" applyAlignment="1">
      <alignment horizontal="center" vertical="center"/>
    </xf>
    <xf numFmtId="0" fontId="7" fillId="0" borderId="22" xfId="0" applyFont="1" applyBorder="1" applyAlignment="1">
      <alignment horizontal="left"/>
    </xf>
    <xf numFmtId="0" fontId="7" fillId="3" borderId="22" xfId="0" applyFont="1" applyFill="1" applyBorder="1" applyAlignment="1">
      <alignment horizontal="left"/>
    </xf>
    <xf numFmtId="0" fontId="7" fillId="0" borderId="22" xfId="0" applyFont="1" applyBorder="1"/>
    <xf numFmtId="0" fontId="7" fillId="3" borderId="22" xfId="0" applyFont="1" applyFill="1" applyBorder="1"/>
    <xf numFmtId="0" fontId="7" fillId="0" borderId="23" xfId="0" applyFont="1" applyBorder="1" applyAlignment="1">
      <alignment horizontal="left" wrapText="1"/>
    </xf>
    <xf numFmtId="0" fontId="7" fillId="0" borderId="11" xfId="1" applyNumberFormat="1" applyFont="1" applyBorder="1" applyAlignment="1">
      <alignment horizontal="center" vertical="center"/>
    </xf>
    <xf numFmtId="0" fontId="21" fillId="6" borderId="28" xfId="0" applyFont="1" applyFill="1" applyBorder="1" applyAlignment="1">
      <alignment horizontal="center" vertical="center" wrapText="1"/>
    </xf>
    <xf numFmtId="0" fontId="21" fillId="6" borderId="30" xfId="0" applyFont="1" applyFill="1" applyBorder="1" applyAlignment="1">
      <alignment vertical="center" wrapText="1"/>
    </xf>
    <xf numFmtId="9" fontId="0" fillId="0" borderId="22" xfId="0" applyNumberForma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7" borderId="14" xfId="0" applyFill="1" applyBorder="1" applyAlignment="1">
      <alignment horizontal="center" vertical="center"/>
    </xf>
    <xf numFmtId="0" fontId="0" fillId="19" borderId="14" xfId="0" applyFill="1" applyBorder="1" applyAlignment="1">
      <alignment horizontal="center" vertical="center"/>
    </xf>
    <xf numFmtId="0" fontId="0" fillId="30" borderId="14" xfId="0" applyFill="1" applyBorder="1" applyAlignment="1">
      <alignment horizontal="center" vertical="center"/>
    </xf>
    <xf numFmtId="0" fontId="0" fillId="28" borderId="14" xfId="0" applyFill="1" applyBorder="1" applyAlignment="1">
      <alignment horizontal="center" vertical="center"/>
    </xf>
    <xf numFmtId="0" fontId="0" fillId="29" borderId="11" xfId="0" applyFill="1" applyBorder="1" applyAlignment="1">
      <alignment horizontal="center" vertical="center"/>
    </xf>
    <xf numFmtId="10" fontId="0" fillId="0" borderId="0" xfId="0" applyNumberFormat="1"/>
    <xf numFmtId="0" fontId="3" fillId="7" borderId="57" xfId="0" applyFont="1" applyFill="1" applyBorder="1" applyAlignment="1">
      <alignment horizontal="center" vertical="center"/>
    </xf>
    <xf numFmtId="0" fontId="15" fillId="3" borderId="6"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164" fontId="7" fillId="3" borderId="12" xfId="1" applyNumberFormat="1" applyFont="1" applyFill="1" applyBorder="1" applyAlignment="1" applyProtection="1">
      <alignment horizontal="center" vertical="center" wrapText="1"/>
    </xf>
    <xf numFmtId="164" fontId="7" fillId="3" borderId="0" xfId="1" applyNumberFormat="1" applyFont="1" applyFill="1" applyBorder="1" applyAlignment="1" applyProtection="1">
      <alignment horizontal="center" vertical="center" wrapText="1"/>
    </xf>
    <xf numFmtId="0" fontId="7" fillId="29" borderId="14" xfId="1" applyNumberFormat="1" applyFont="1" applyFill="1" applyBorder="1" applyAlignment="1">
      <alignment horizontal="center" vertical="center"/>
    </xf>
    <xf numFmtId="0" fontId="7" fillId="3" borderId="26" xfId="0" applyFont="1" applyFill="1" applyBorder="1" applyAlignment="1" applyProtection="1">
      <alignment horizontal="center" vertical="center" wrapText="1"/>
      <protection locked="0"/>
    </xf>
    <xf numFmtId="166" fontId="13" fillId="3" borderId="7" xfId="0" applyNumberFormat="1" applyFont="1" applyFill="1" applyBorder="1" applyAlignment="1">
      <alignment horizontal="center" vertical="center" wrapText="1"/>
    </xf>
    <xf numFmtId="0" fontId="18" fillId="0" borderId="4" xfId="0" applyFont="1" applyBorder="1" applyAlignment="1">
      <alignment horizontal="center"/>
    </xf>
    <xf numFmtId="14" fontId="13" fillId="3" borderId="7" xfId="0" applyNumberFormat="1" applyFont="1" applyFill="1" applyBorder="1" applyAlignment="1">
      <alignment horizontal="center" vertical="center" wrapText="1"/>
    </xf>
    <xf numFmtId="0" fontId="7" fillId="0" borderId="4" xfId="0" applyFont="1" applyBorder="1" applyAlignment="1" applyProtection="1">
      <alignment vertical="center" wrapText="1"/>
      <protection locked="0"/>
    </xf>
    <xf numFmtId="0" fontId="12" fillId="5" borderId="2" xfId="0" applyFont="1" applyFill="1" applyBorder="1" applyAlignment="1" applyProtection="1">
      <alignment vertical="center" wrapText="1"/>
      <protection locked="0"/>
    </xf>
    <xf numFmtId="0" fontId="12" fillId="5" borderId="0" xfId="0" applyFont="1" applyFill="1" applyAlignment="1" applyProtection="1">
      <alignment vertical="center" wrapText="1"/>
      <protection locked="0"/>
    </xf>
    <xf numFmtId="0" fontId="12" fillId="5" borderId="26"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3" borderId="7" xfId="0" applyFont="1" applyFill="1" applyBorder="1" applyAlignment="1">
      <alignment horizontal="center" vertical="center" wrapText="1"/>
    </xf>
    <xf numFmtId="0" fontId="13" fillId="0" borderId="7" xfId="0" applyFont="1" applyBorder="1" applyAlignment="1">
      <alignment horizontal="center" vertical="center" wrapText="1" readingOrder="1"/>
    </xf>
    <xf numFmtId="9" fontId="16" fillId="0" borderId="7" xfId="1" applyFont="1" applyBorder="1" applyAlignment="1" applyProtection="1">
      <alignment horizontal="center" vertical="center" wrapText="1"/>
    </xf>
    <xf numFmtId="0" fontId="30" fillId="19" borderId="7" xfId="0" applyFont="1" applyFill="1" applyBorder="1" applyAlignment="1">
      <alignment horizontal="center" vertical="center" wrapText="1"/>
    </xf>
    <xf numFmtId="9" fontId="30" fillId="0" borderId="7" xfId="1" applyFont="1" applyBorder="1" applyAlignment="1" applyProtection="1">
      <alignment horizontal="center" vertical="center" wrapText="1"/>
    </xf>
    <xf numFmtId="0" fontId="7" fillId="3" borderId="18" xfId="0" applyFont="1" applyFill="1" applyBorder="1" applyAlignment="1">
      <alignment horizontal="center" vertical="center" wrapText="1"/>
    </xf>
    <xf numFmtId="0" fontId="16" fillId="19" borderId="7" xfId="0" applyFont="1" applyFill="1" applyBorder="1" applyAlignment="1">
      <alignment horizontal="center" vertical="center" wrapText="1"/>
    </xf>
    <xf numFmtId="0" fontId="34" fillId="0" borderId="7" xfId="0" applyFont="1" applyBorder="1" applyAlignment="1">
      <alignment horizontal="center" vertical="center" wrapText="1" readingOrder="1"/>
    </xf>
    <xf numFmtId="9" fontId="16" fillId="19" borderId="7" xfId="0" applyNumberFormat="1" applyFont="1" applyFill="1" applyBorder="1" applyAlignment="1">
      <alignment horizontal="center" vertical="center" wrapText="1"/>
    </xf>
    <xf numFmtId="0" fontId="16" fillId="3" borderId="7" xfId="0" applyFont="1" applyFill="1" applyBorder="1" applyAlignment="1">
      <alignment vertical="center" wrapText="1"/>
    </xf>
    <xf numFmtId="0" fontId="13" fillId="3" borderId="7" xfId="0" applyFont="1" applyFill="1" applyBorder="1" applyAlignment="1">
      <alignment horizontal="center" vertical="center" wrapText="1" readingOrder="1"/>
    </xf>
    <xf numFmtId="9" fontId="30" fillId="19" borderId="7" xfId="0" applyNumberFormat="1"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7" xfId="0" applyFont="1" applyFill="1" applyBorder="1" applyAlignment="1">
      <alignment vertical="center" wrapText="1"/>
    </xf>
    <xf numFmtId="0" fontId="30" fillId="13" borderId="7" xfId="0" applyFont="1" applyFill="1" applyBorder="1" applyAlignment="1">
      <alignment horizontal="center" vertical="center" wrapText="1"/>
    </xf>
    <xf numFmtId="9" fontId="16" fillId="0" borderId="7" xfId="1" applyFont="1" applyFill="1" applyBorder="1" applyAlignment="1" applyProtection="1">
      <alignment horizontal="center" vertical="center" wrapText="1"/>
    </xf>
    <xf numFmtId="0" fontId="34" fillId="0" borderId="7" xfId="0" applyFont="1" applyBorder="1" applyAlignment="1">
      <alignment horizontal="center" vertical="center" wrapText="1"/>
    </xf>
    <xf numFmtId="1" fontId="7" fillId="0" borderId="7" xfId="0" applyNumberFormat="1" applyFont="1" applyBorder="1" applyAlignment="1">
      <alignment horizontal="center" vertical="center" wrapText="1"/>
    </xf>
    <xf numFmtId="9" fontId="30" fillId="13" borderId="7" xfId="0" applyNumberFormat="1" applyFont="1" applyFill="1" applyBorder="1" applyAlignment="1">
      <alignment horizontal="center" vertical="center" wrapText="1"/>
    </xf>
    <xf numFmtId="165" fontId="30" fillId="19" borderId="7" xfId="8" applyNumberFormat="1" applyFont="1" applyFill="1" applyBorder="1" applyAlignment="1" applyProtection="1">
      <alignment horizontal="center" vertical="center" wrapText="1"/>
    </xf>
    <xf numFmtId="165" fontId="30" fillId="3" borderId="7" xfId="8" applyNumberFormat="1" applyFont="1" applyFill="1" applyBorder="1" applyAlignment="1" applyProtection="1">
      <alignment horizontal="center" vertical="center" wrapText="1"/>
    </xf>
    <xf numFmtId="1" fontId="29" fillId="3" borderId="7" xfId="1" applyNumberFormat="1" applyFont="1" applyFill="1" applyBorder="1" applyAlignment="1" applyProtection="1">
      <alignment horizontal="center" vertical="center" wrapText="1"/>
    </xf>
    <xf numFmtId="1" fontId="29" fillId="3" borderId="7" xfId="0" applyNumberFormat="1" applyFont="1" applyFill="1" applyBorder="1" applyAlignment="1">
      <alignment horizontal="center" vertical="center" wrapText="1"/>
    </xf>
    <xf numFmtId="1" fontId="32" fillId="3" borderId="7" xfId="1" applyNumberFormat="1" applyFont="1" applyFill="1" applyBorder="1" applyAlignment="1" applyProtection="1">
      <alignment horizontal="center" vertical="center" wrapText="1"/>
    </xf>
    <xf numFmtId="0" fontId="30" fillId="20" borderId="7" xfId="0" applyFont="1" applyFill="1" applyBorder="1" applyAlignment="1">
      <alignment horizontal="center" vertical="center" wrapText="1"/>
    </xf>
    <xf numFmtId="9" fontId="29" fillId="3" borderId="7" xfId="1" applyFont="1" applyFill="1" applyBorder="1" applyAlignment="1" applyProtection="1">
      <alignment horizontal="center" vertical="center" wrapText="1"/>
    </xf>
    <xf numFmtId="1" fontId="30" fillId="3" borderId="7" xfId="0" applyNumberFormat="1" applyFont="1" applyFill="1" applyBorder="1" applyAlignment="1">
      <alignment horizontal="center" vertical="center" wrapText="1"/>
    </xf>
    <xf numFmtId="1" fontId="7" fillId="19" borderId="7" xfId="0" applyNumberFormat="1" applyFont="1" applyFill="1" applyBorder="1" applyAlignment="1">
      <alignment horizontal="center" vertical="center" wrapText="1"/>
    </xf>
    <xf numFmtId="0" fontId="13" fillId="24"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9" fontId="7" fillId="19" borderId="7" xfId="0" applyNumberFormat="1" applyFont="1" applyFill="1" applyBorder="1" applyAlignment="1">
      <alignment horizontal="center" vertical="center" wrapText="1"/>
    </xf>
    <xf numFmtId="0" fontId="30" fillId="0" borderId="7" xfId="0" applyFont="1" applyBorder="1" applyAlignment="1">
      <alignment vertical="center" wrapText="1"/>
    </xf>
    <xf numFmtId="0" fontId="34" fillId="3" borderId="7" xfId="0" applyFont="1" applyFill="1" applyBorder="1" applyAlignment="1">
      <alignment horizontal="center" vertical="center" wrapText="1"/>
    </xf>
    <xf numFmtId="1" fontId="29" fillId="3" borderId="7" xfId="0" applyNumberFormat="1" applyFont="1" applyFill="1" applyBorder="1" applyAlignment="1">
      <alignment horizontal="left" vertical="center" wrapText="1"/>
    </xf>
    <xf numFmtId="0" fontId="4" fillId="3" borderId="7"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16" fillId="0" borderId="7" xfId="0" applyFont="1" applyBorder="1" applyAlignment="1">
      <alignment vertical="center" wrapText="1"/>
    </xf>
    <xf numFmtId="0" fontId="16" fillId="0" borderId="13" xfId="0" applyFont="1" applyBorder="1" applyAlignment="1">
      <alignment horizontal="center" vertical="center" wrapText="1"/>
    </xf>
    <xf numFmtId="0" fontId="16" fillId="0" borderId="32" xfId="0" applyFont="1" applyBorder="1" applyAlignment="1">
      <alignment horizontal="center" vertical="center" wrapText="1"/>
    </xf>
    <xf numFmtId="43" fontId="7" fillId="0" borderId="7" xfId="9" applyFont="1" applyFill="1" applyBorder="1" applyAlignment="1" applyProtection="1">
      <alignment horizontal="center" vertical="center" wrapText="1"/>
    </xf>
    <xf numFmtId="0" fontId="16" fillId="18" borderId="7" xfId="0" applyFont="1" applyFill="1" applyBorder="1" applyAlignment="1">
      <alignment horizontal="center" vertical="center" wrapText="1"/>
    </xf>
    <xf numFmtId="0" fontId="16" fillId="24" borderId="7"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19" borderId="7" xfId="10" applyNumberFormat="1" applyFont="1" applyFill="1" applyBorder="1" applyAlignment="1" applyProtection="1">
      <alignment horizontal="center" vertical="center" wrapText="1"/>
    </xf>
    <xf numFmtId="0" fontId="7" fillId="0" borderId="7" xfId="10" applyNumberFormat="1" applyFont="1" applyBorder="1" applyAlignment="1" applyProtection="1">
      <alignment horizontal="center" vertical="center" wrapText="1"/>
    </xf>
    <xf numFmtId="9" fontId="7" fillId="19" borderId="7" xfId="1" applyFont="1" applyFill="1" applyBorder="1" applyAlignment="1" applyProtection="1">
      <alignment horizontal="center" vertical="center" wrapText="1"/>
    </xf>
    <xf numFmtId="9" fontId="7" fillId="0" borderId="7" xfId="1" applyFont="1" applyBorder="1" applyAlignment="1" applyProtection="1">
      <alignment horizontal="center" vertical="center" wrapText="1"/>
    </xf>
    <xf numFmtId="9" fontId="30" fillId="19" borderId="7" xfId="1" applyFont="1" applyFill="1" applyBorder="1" applyAlignment="1" applyProtection="1">
      <alignment horizontal="center" vertical="center" wrapText="1"/>
    </xf>
    <xf numFmtId="0" fontId="4" fillId="13" borderId="7" xfId="0" applyFont="1" applyFill="1" applyBorder="1" applyAlignment="1">
      <alignment horizontal="center" vertical="center" wrapText="1"/>
    </xf>
    <xf numFmtId="0" fontId="4" fillId="13" borderId="7" xfId="0" applyFont="1" applyFill="1" applyBorder="1" applyAlignment="1">
      <alignment vertical="center" wrapText="1"/>
    </xf>
    <xf numFmtId="9" fontId="16" fillId="0" borderId="7" xfId="0" applyNumberFormat="1" applyFont="1" applyBorder="1" applyAlignment="1">
      <alignment vertical="center" wrapText="1"/>
    </xf>
    <xf numFmtId="0" fontId="16" fillId="3" borderId="7" xfId="0" applyFont="1" applyFill="1" applyBorder="1" applyAlignment="1">
      <alignment horizontal="left" vertical="center" wrapText="1"/>
    </xf>
    <xf numFmtId="0" fontId="16" fillId="0" borderId="7" xfId="0" applyFont="1" applyBorder="1" applyAlignment="1">
      <alignment vertical="center"/>
    </xf>
    <xf numFmtId="9" fontId="16" fillId="0" borderId="7" xfId="0" applyNumberFormat="1" applyFont="1" applyBorder="1" applyAlignment="1">
      <alignment horizontal="center" vertical="center"/>
    </xf>
    <xf numFmtId="9" fontId="30" fillId="19" borderId="19" xfId="0" applyNumberFormat="1" applyFont="1" applyFill="1" applyBorder="1" applyAlignment="1">
      <alignment horizontal="center" vertical="center" wrapText="1"/>
    </xf>
    <xf numFmtId="9" fontId="30" fillId="24" borderId="19" xfId="0" applyNumberFormat="1" applyFont="1" applyFill="1" applyBorder="1" applyAlignment="1">
      <alignment horizontal="center" vertical="center" wrapText="1"/>
    </xf>
    <xf numFmtId="9" fontId="16" fillId="3" borderId="7" xfId="1" applyFont="1" applyFill="1" applyBorder="1" applyAlignment="1" applyProtection="1">
      <alignment horizontal="center" vertical="center" wrapText="1"/>
    </xf>
    <xf numFmtId="0" fontId="7" fillId="3" borderId="7" xfId="0" applyFont="1" applyFill="1" applyBorder="1" applyAlignment="1">
      <alignment horizontal="center" vertical="top" wrapText="1"/>
    </xf>
    <xf numFmtId="0" fontId="7" fillId="3" borderId="56" xfId="0" applyFont="1" applyFill="1" applyBorder="1" applyAlignment="1">
      <alignment horizontal="center" vertical="center" wrapText="1"/>
    </xf>
    <xf numFmtId="0" fontId="16" fillId="3" borderId="32" xfId="0" applyFont="1" applyFill="1" applyBorder="1" applyAlignment="1">
      <alignment vertical="top" wrapText="1"/>
    </xf>
    <xf numFmtId="0" fontId="15" fillId="3" borderId="2"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31" fillId="3" borderId="3" xfId="0" applyFont="1" applyFill="1" applyBorder="1" applyAlignment="1" applyProtection="1">
      <alignment horizontal="center" vertical="center" wrapText="1"/>
      <protection locked="0"/>
    </xf>
    <xf numFmtId="0" fontId="31" fillId="3" borderId="4" xfId="0" applyFont="1" applyFill="1" applyBorder="1" applyAlignment="1" applyProtection="1">
      <alignment horizontal="center" vertical="center" wrapText="1"/>
      <protection locked="0"/>
    </xf>
    <xf numFmtId="0" fontId="35" fillId="3" borderId="28" xfId="0" applyFont="1" applyFill="1" applyBorder="1" applyAlignment="1" applyProtection="1">
      <alignment horizontal="center" vertical="center" wrapText="1"/>
      <protection locked="0"/>
    </xf>
    <xf numFmtId="0" fontId="35" fillId="3" borderId="29" xfId="0" applyFont="1" applyFill="1" applyBorder="1" applyAlignment="1" applyProtection="1">
      <alignment horizontal="center" vertical="center" wrapText="1"/>
      <protection locked="0"/>
    </xf>
    <xf numFmtId="0" fontId="35" fillId="3" borderId="30" xfId="0" applyFont="1" applyFill="1" applyBorder="1" applyAlignment="1" applyProtection="1">
      <alignment horizontal="center" vertical="center" wrapText="1"/>
      <protection locked="0"/>
    </xf>
    <xf numFmtId="0" fontId="35" fillId="3" borderId="54"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5" fillId="3" borderId="23" xfId="0" applyFont="1" applyFill="1" applyBorder="1" applyAlignment="1" applyProtection="1">
      <alignment horizontal="center" vertical="center" wrapText="1"/>
      <protection locked="0"/>
    </xf>
    <xf numFmtId="0" fontId="35" fillId="3" borderId="55" xfId="0" applyFont="1" applyFill="1" applyBorder="1" applyAlignment="1" applyProtection="1">
      <alignment horizontal="center" vertical="center" wrapText="1"/>
      <protection locked="0"/>
    </xf>
    <xf numFmtId="1" fontId="13" fillId="3" borderId="49" xfId="0" applyNumberFormat="1"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7" fillId="3" borderId="18" xfId="0" applyFont="1" applyFill="1" applyBorder="1" applyAlignment="1">
      <alignment horizontal="left" vertical="center" wrapText="1"/>
    </xf>
    <xf numFmtId="0" fontId="7" fillId="3" borderId="18" xfId="0" applyFont="1" applyFill="1" applyBorder="1" applyAlignment="1" applyProtection="1">
      <alignment horizontal="center" vertical="center" wrapText="1"/>
      <protection locked="0"/>
    </xf>
    <xf numFmtId="0" fontId="16" fillId="3" borderId="7" xfId="0" applyFont="1" applyFill="1" applyBorder="1" applyAlignment="1">
      <alignment vertical="top" wrapText="1"/>
    </xf>
    <xf numFmtId="0" fontId="16" fillId="3" borderId="7" xfId="0" applyFont="1" applyFill="1" applyBorder="1" applyAlignment="1">
      <alignment wrapText="1"/>
    </xf>
    <xf numFmtId="0" fontId="16" fillId="3" borderId="13" xfId="0" applyFont="1" applyFill="1" applyBorder="1" applyAlignment="1">
      <alignment wrapText="1"/>
    </xf>
    <xf numFmtId="14" fontId="7" fillId="3" borderId="7" xfId="0" applyNumberFormat="1" applyFont="1" applyFill="1" applyBorder="1" applyAlignment="1">
      <alignment horizontal="center" vertical="center" wrapText="1"/>
    </xf>
    <xf numFmtId="9" fontId="30" fillId="3" borderId="7" xfId="1" applyFont="1" applyFill="1" applyBorder="1" applyAlignment="1" applyProtection="1">
      <alignment horizontal="center" vertical="center" wrapText="1"/>
    </xf>
    <xf numFmtId="0" fontId="30" fillId="3" borderId="7" xfId="0" applyFont="1" applyFill="1" applyBorder="1" applyAlignment="1">
      <alignment horizontal="left" vertical="center" wrapText="1"/>
    </xf>
    <xf numFmtId="0" fontId="30" fillId="3" borderId="7" xfId="0" applyFont="1" applyFill="1" applyBorder="1" applyAlignment="1" applyProtection="1">
      <alignment horizontal="center" vertical="center" wrapText="1"/>
      <protection locked="0"/>
    </xf>
    <xf numFmtId="0" fontId="30" fillId="3" borderId="7" xfId="0" applyFont="1" applyFill="1" applyBorder="1" applyAlignment="1">
      <alignment wrapText="1"/>
    </xf>
    <xf numFmtId="1" fontId="7" fillId="3" borderId="7" xfId="0" applyNumberFormat="1" applyFont="1" applyFill="1" applyBorder="1" applyAlignment="1">
      <alignment horizontal="center" vertical="center" wrapText="1"/>
    </xf>
    <xf numFmtId="0" fontId="30" fillId="3" borderId="32" xfId="0" applyFont="1" applyFill="1" applyBorder="1" applyAlignment="1">
      <alignment vertical="center" wrapText="1"/>
    </xf>
    <xf numFmtId="0" fontId="30" fillId="3" borderId="32" xfId="0" applyFont="1" applyFill="1" applyBorder="1" applyAlignment="1">
      <alignment wrapText="1"/>
    </xf>
    <xf numFmtId="0" fontId="16" fillId="3" borderId="13" xfId="0" applyFont="1" applyFill="1" applyBorder="1" applyAlignment="1">
      <alignment vertical="top" wrapText="1"/>
    </xf>
    <xf numFmtId="9" fontId="16" fillId="3" borderId="18" xfId="0" applyNumberFormat="1"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3" xfId="0" applyFont="1" applyFill="1" applyBorder="1" applyAlignment="1">
      <alignment vertical="center" wrapText="1"/>
    </xf>
    <xf numFmtId="0" fontId="16" fillId="3" borderId="32" xfId="0" applyFont="1" applyFill="1" applyBorder="1" applyAlignment="1">
      <alignment horizontal="center" vertical="center" wrapText="1"/>
    </xf>
    <xf numFmtId="0" fontId="16" fillId="3" borderId="32" xfId="0" applyFont="1" applyFill="1" applyBorder="1" applyAlignment="1">
      <alignment vertical="center" wrapText="1"/>
    </xf>
    <xf numFmtId="0" fontId="16" fillId="3" borderId="18" xfId="0" applyFont="1" applyFill="1" applyBorder="1" applyAlignment="1">
      <alignment horizontal="center" vertical="center" wrapText="1"/>
    </xf>
    <xf numFmtId="164" fontId="30" fillId="3" borderId="7" xfId="1" applyNumberFormat="1" applyFont="1" applyFill="1" applyBorder="1" applyAlignment="1" applyProtection="1">
      <alignment horizontal="center" vertical="center" wrapText="1"/>
    </xf>
    <xf numFmtId="0" fontId="16" fillId="3" borderId="7" xfId="0" applyFont="1" applyFill="1" applyBorder="1" applyAlignment="1">
      <alignment horizontal="left" vertical="top" wrapText="1"/>
    </xf>
    <xf numFmtId="10" fontId="30" fillId="3" borderId="7" xfId="0" applyNumberFormat="1" applyFont="1" applyFill="1" applyBorder="1" applyAlignment="1">
      <alignment horizontal="center" vertical="center" wrapText="1"/>
    </xf>
    <xf numFmtId="164" fontId="30" fillId="3" borderId="7" xfId="0" applyNumberFormat="1" applyFont="1" applyFill="1" applyBorder="1" applyAlignment="1">
      <alignment horizontal="center" vertical="center" wrapText="1"/>
    </xf>
    <xf numFmtId="0" fontId="16" fillId="3" borderId="7" xfId="0" applyFont="1" applyFill="1" applyBorder="1" applyAlignment="1">
      <alignment horizontal="center" vertical="top" wrapText="1"/>
    </xf>
    <xf numFmtId="0" fontId="35" fillId="3" borderId="59" xfId="0" applyFont="1" applyFill="1" applyBorder="1" applyAlignment="1" applyProtection="1">
      <alignment horizontal="center" vertical="center" wrapText="1"/>
      <protection locked="0"/>
    </xf>
    <xf numFmtId="0" fontId="35" fillId="3" borderId="65" xfId="0" applyFont="1" applyFill="1" applyBorder="1" applyAlignment="1" applyProtection="1">
      <alignment horizontal="center" vertical="center" wrapText="1"/>
      <protection locked="0"/>
    </xf>
    <xf numFmtId="0" fontId="12" fillId="3" borderId="67" xfId="0" applyFont="1" applyFill="1" applyBorder="1" applyAlignment="1" applyProtection="1">
      <alignment vertical="center" wrapText="1"/>
      <protection locked="0"/>
    </xf>
    <xf numFmtId="0" fontId="12" fillId="3" borderId="68" xfId="0" applyFont="1" applyFill="1" applyBorder="1" applyAlignment="1" applyProtection="1">
      <alignment vertical="center" wrapText="1"/>
      <protection locked="0"/>
    </xf>
    <xf numFmtId="0" fontId="13" fillId="3" borderId="70"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7" fillId="0" borderId="8" xfId="1" applyNumberFormat="1" applyFont="1" applyBorder="1" applyAlignment="1">
      <alignment horizontal="center" vertical="center"/>
    </xf>
    <xf numFmtId="0" fontId="30" fillId="3" borderId="18" xfId="0" applyFont="1" applyFill="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7" fillId="0" borderId="18" xfId="1" applyNumberFormat="1" applyFont="1" applyBorder="1" applyAlignment="1">
      <alignment horizontal="center" vertical="center"/>
    </xf>
    <xf numFmtId="0" fontId="43" fillId="3" borderId="7" xfId="0" applyFont="1" applyFill="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16" fillId="18" borderId="13" xfId="0" applyFont="1" applyFill="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32" xfId="0" applyFont="1" applyBorder="1" applyAlignment="1" applyProtection="1">
      <alignment horizontal="center" vertical="center" wrapText="1"/>
      <protection locked="0"/>
    </xf>
    <xf numFmtId="0" fontId="7" fillId="3" borderId="7" xfId="10" applyNumberFormat="1" applyFont="1" applyFill="1" applyBorder="1" applyAlignment="1" applyProtection="1">
      <alignment horizontal="center" vertical="center" wrapText="1"/>
    </xf>
    <xf numFmtId="9" fontId="7" fillId="3" borderId="7" xfId="1" applyFont="1" applyFill="1" applyBorder="1" applyAlignment="1" applyProtection="1">
      <alignment horizontal="center" vertical="center" wrapText="1"/>
    </xf>
    <xf numFmtId="9" fontId="30" fillId="3" borderId="19" xfId="0" applyNumberFormat="1" applyFont="1" applyFill="1" applyBorder="1" applyAlignment="1">
      <alignment horizontal="center" vertical="center" wrapText="1"/>
    </xf>
    <xf numFmtId="0" fontId="16" fillId="19" borderId="13" xfId="0" applyFont="1" applyFill="1" applyBorder="1" applyAlignment="1">
      <alignment horizontal="center" vertical="center" wrapText="1"/>
    </xf>
    <xf numFmtId="0" fontId="16" fillId="19" borderId="32" xfId="0" applyFont="1" applyFill="1" applyBorder="1" applyAlignment="1">
      <alignment horizontal="center" vertical="center" wrapText="1"/>
    </xf>
    <xf numFmtId="43" fontId="7" fillId="19" borderId="7" xfId="9" applyFont="1" applyFill="1" applyBorder="1" applyAlignment="1" applyProtection="1">
      <alignment horizontal="center" vertical="center" wrapText="1"/>
    </xf>
    <xf numFmtId="9" fontId="16" fillId="19" borderId="7" xfId="0" applyNumberFormat="1" applyFont="1" applyFill="1" applyBorder="1" applyAlignment="1">
      <alignment horizontal="center" vertical="center"/>
    </xf>
    <xf numFmtId="0" fontId="7" fillId="15" borderId="7" xfId="0" applyFont="1" applyFill="1" applyBorder="1" applyAlignment="1">
      <alignment horizontal="center" vertical="center" wrapText="1"/>
    </xf>
    <xf numFmtId="0" fontId="45" fillId="18" borderId="7" xfId="0" applyFont="1" applyFill="1" applyBorder="1" applyAlignment="1" applyProtection="1">
      <alignment horizontal="center" vertical="center" wrapText="1"/>
      <protection locked="0"/>
    </xf>
    <xf numFmtId="0" fontId="45" fillId="18" borderId="13"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top" wrapText="1"/>
      <protection locked="0"/>
    </xf>
    <xf numFmtId="1" fontId="34" fillId="31" borderId="69" xfId="0" applyNumberFormat="1" applyFont="1" applyFill="1" applyBorder="1" applyAlignment="1" applyProtection="1">
      <alignment horizontal="center" vertical="center" wrapText="1"/>
      <protection locked="0"/>
    </xf>
    <xf numFmtId="9" fontId="16" fillId="31" borderId="7" xfId="0" applyNumberFormat="1" applyFont="1" applyFill="1" applyBorder="1" applyAlignment="1">
      <alignment horizontal="center" vertical="center" wrapText="1"/>
    </xf>
    <xf numFmtId="0" fontId="16" fillId="31" borderId="7" xfId="0" applyFont="1" applyFill="1" applyBorder="1" applyAlignment="1">
      <alignment horizontal="center" vertical="center" wrapText="1"/>
    </xf>
    <xf numFmtId="9" fontId="30" fillId="31" borderId="7" xfId="0" applyNumberFormat="1" applyFont="1" applyFill="1" applyBorder="1" applyAlignment="1">
      <alignment horizontal="center" vertical="center" wrapText="1"/>
    </xf>
    <xf numFmtId="1" fontId="7" fillId="31" borderId="7" xfId="0" applyNumberFormat="1" applyFont="1" applyFill="1" applyBorder="1" applyAlignment="1">
      <alignment horizontal="center" vertical="center" wrapText="1"/>
    </xf>
    <xf numFmtId="9" fontId="7" fillId="31" borderId="7" xfId="0" applyNumberFormat="1" applyFont="1" applyFill="1" applyBorder="1" applyAlignment="1">
      <alignment horizontal="center" vertical="center" wrapText="1"/>
    </xf>
    <xf numFmtId="0" fontId="7" fillId="31" borderId="7" xfId="0" applyFont="1" applyFill="1" applyBorder="1" applyAlignment="1">
      <alignment horizontal="center" vertical="center" wrapText="1"/>
    </xf>
    <xf numFmtId="0" fontId="30" fillId="31" borderId="7" xfId="0" applyFont="1" applyFill="1" applyBorder="1" applyAlignment="1">
      <alignment horizontal="center" vertical="center" wrapText="1"/>
    </xf>
    <xf numFmtId="0" fontId="46" fillId="3" borderId="7" xfId="0" applyFont="1" applyFill="1" applyBorder="1" applyAlignment="1" applyProtection="1">
      <alignment horizontal="center" vertical="center" wrapText="1"/>
      <protection locked="0"/>
    </xf>
    <xf numFmtId="0" fontId="7" fillId="3" borderId="7" xfId="0" applyFont="1" applyFill="1" applyBorder="1" applyAlignment="1" applyProtection="1">
      <alignment vertical="center" wrapText="1"/>
      <protection locked="0"/>
    </xf>
    <xf numFmtId="10" fontId="7" fillId="3" borderId="7" xfId="0" applyNumberFormat="1" applyFont="1" applyFill="1" applyBorder="1" applyAlignment="1" applyProtection="1">
      <alignment horizontal="center" vertical="center" wrapText="1"/>
      <protection locked="0"/>
    </xf>
    <xf numFmtId="0" fontId="30" fillId="13" borderId="7" xfId="0" applyFont="1" applyFill="1" applyBorder="1" applyAlignment="1">
      <alignment vertical="center" wrapText="1"/>
    </xf>
    <xf numFmtId="0" fontId="7" fillId="19" borderId="7" xfId="1" applyNumberFormat="1" applyFont="1" applyFill="1" applyBorder="1" applyAlignment="1">
      <alignment horizontal="center" vertical="center"/>
    </xf>
    <xf numFmtId="0" fontId="14" fillId="25" borderId="33" xfId="0" applyFont="1" applyFill="1" applyBorder="1" applyAlignment="1" applyProtection="1">
      <alignment horizontal="left" vertical="center" wrapText="1"/>
      <protection locked="0"/>
    </xf>
    <xf numFmtId="0" fontId="16" fillId="0" borderId="7" xfId="0" applyFont="1" applyBorder="1" applyAlignment="1">
      <alignment horizontal="left" vertical="center" wrapText="1"/>
    </xf>
    <xf numFmtId="0" fontId="30" fillId="0" borderId="7" xfId="0" applyFont="1" applyBorder="1" applyAlignment="1">
      <alignment horizontal="left" vertical="center" wrapText="1"/>
    </xf>
    <xf numFmtId="0" fontId="7" fillId="0" borderId="0" xfId="0" applyFont="1" applyAlignment="1" applyProtection="1">
      <alignment horizontal="left" vertical="center" wrapText="1"/>
      <protection locked="0"/>
    </xf>
    <xf numFmtId="164" fontId="0" fillId="0" borderId="7" xfId="0" applyNumberFormat="1" applyBorder="1"/>
    <xf numFmtId="0" fontId="35" fillId="3" borderId="66" xfId="0"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vertical="top" wrapText="1"/>
      <protection locked="0"/>
    </xf>
    <xf numFmtId="0" fontId="30" fillId="3" borderId="7" xfId="0" applyFont="1" applyFill="1" applyBorder="1" applyAlignment="1" applyProtection="1">
      <alignment vertical="center" wrapText="1"/>
      <protection locked="0"/>
    </xf>
    <xf numFmtId="0" fontId="7" fillId="3" borderId="7" xfId="0" applyFont="1" applyFill="1" applyBorder="1" applyAlignment="1" applyProtection="1">
      <alignment vertical="top" wrapText="1"/>
      <protection locked="0"/>
    </xf>
    <xf numFmtId="0" fontId="15" fillId="3" borderId="2" xfId="0" applyFont="1" applyFill="1" applyBorder="1" applyAlignment="1" applyProtection="1">
      <alignment vertical="top" wrapText="1"/>
      <protection locked="0"/>
    </xf>
    <xf numFmtId="0" fontId="15" fillId="3" borderId="4" xfId="0" applyFont="1" applyFill="1" applyBorder="1" applyAlignment="1" applyProtection="1">
      <alignment vertical="top" wrapText="1"/>
      <protection locked="0"/>
    </xf>
    <xf numFmtId="0" fontId="31" fillId="3" borderId="4" xfId="0" applyFont="1" applyFill="1" applyBorder="1" applyAlignment="1" applyProtection="1">
      <alignment vertical="top" wrapText="1"/>
      <protection locked="0"/>
    </xf>
    <xf numFmtId="0" fontId="35" fillId="3" borderId="64" xfId="0" applyFont="1" applyFill="1" applyBorder="1" applyAlignment="1" applyProtection="1">
      <alignment vertical="top" wrapText="1"/>
      <protection locked="0"/>
    </xf>
    <xf numFmtId="0" fontId="13" fillId="3" borderId="71" xfId="0" applyFont="1" applyFill="1" applyBorder="1" applyAlignment="1" applyProtection="1">
      <alignment vertical="top" wrapText="1"/>
      <protection locked="0"/>
    </xf>
    <xf numFmtId="0" fontId="7" fillId="3" borderId="18"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30" fillId="3" borderId="7" xfId="0" applyFont="1" applyFill="1" applyBorder="1" applyAlignment="1" applyProtection="1">
      <alignment vertical="top" wrapText="1"/>
      <protection locked="0"/>
    </xf>
    <xf numFmtId="0" fontId="45" fillId="18" borderId="7" xfId="0" applyFont="1" applyFill="1" applyBorder="1" applyAlignment="1" applyProtection="1">
      <alignment vertical="top" wrapText="1"/>
      <protection locked="0"/>
    </xf>
    <xf numFmtId="0" fontId="44" fillId="0" borderId="7" xfId="0" applyFont="1" applyBorder="1" applyAlignment="1" applyProtection="1">
      <alignment vertical="top" wrapText="1"/>
      <protection locked="0"/>
    </xf>
    <xf numFmtId="0" fontId="45" fillId="0" borderId="7" xfId="0" applyFont="1" applyBorder="1" applyAlignment="1" applyProtection="1">
      <alignment vertical="top" wrapText="1"/>
      <protection locked="0"/>
    </xf>
    <xf numFmtId="0" fontId="16" fillId="18" borderId="7" xfId="0" applyFont="1" applyFill="1" applyBorder="1" applyAlignment="1" applyProtection="1">
      <alignment vertical="top" wrapText="1"/>
      <protection locked="0"/>
    </xf>
    <xf numFmtId="0" fontId="47" fillId="3" borderId="7" xfId="0" applyFont="1" applyFill="1" applyBorder="1" applyAlignment="1" applyProtection="1">
      <alignment vertical="top" wrapText="1"/>
      <protection locked="0"/>
    </xf>
    <xf numFmtId="0" fontId="16" fillId="0" borderId="18" xfId="0" applyFont="1" applyBorder="1" applyAlignment="1" applyProtection="1">
      <alignment vertical="top" wrapText="1"/>
      <protection locked="0"/>
    </xf>
    <xf numFmtId="0" fontId="7" fillId="3" borderId="0" xfId="0" applyFont="1" applyFill="1" applyAlignment="1" applyProtection="1">
      <alignment vertical="top" wrapText="1"/>
      <protection locked="0"/>
    </xf>
    <xf numFmtId="0" fontId="16" fillId="3" borderId="18"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5" xfId="0"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21" fillId="6"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6" fillId="0" borderId="7" xfId="0" applyFont="1" applyBorder="1" applyAlignment="1">
      <alignment horizontal="left" vertical="top" wrapText="1"/>
    </xf>
    <xf numFmtId="0" fontId="30" fillId="3" borderId="15" xfId="0" applyFont="1" applyFill="1" applyBorder="1" applyAlignment="1">
      <alignment horizontal="left" vertical="center" wrapText="1"/>
    </xf>
    <xf numFmtId="0" fontId="30" fillId="3" borderId="24" xfId="0" applyFont="1" applyFill="1" applyBorder="1" applyAlignment="1">
      <alignment horizontal="left" vertical="center" wrapText="1"/>
    </xf>
    <xf numFmtId="0" fontId="30" fillId="3" borderId="13" xfId="0" applyFont="1" applyFill="1" applyBorder="1" applyAlignment="1">
      <alignment horizontal="left" vertical="center" wrapText="1"/>
    </xf>
    <xf numFmtId="10" fontId="7" fillId="0" borderId="7" xfId="1" applyNumberFormat="1" applyFont="1" applyBorder="1" applyAlignment="1">
      <alignment horizontal="center" vertical="center"/>
    </xf>
    <xf numFmtId="10" fontId="7" fillId="0" borderId="10" xfId="1" applyNumberFormat="1" applyFont="1" applyBorder="1" applyAlignment="1">
      <alignment horizontal="center" vertical="center"/>
    </xf>
    <xf numFmtId="164" fontId="7" fillId="0" borderId="7" xfId="1" applyNumberFormat="1" applyFont="1" applyBorder="1" applyAlignment="1">
      <alignment horizontal="center" vertical="center"/>
    </xf>
    <xf numFmtId="10" fontId="3" fillId="7" borderId="15" xfId="1" applyNumberFormat="1" applyFont="1" applyFill="1" applyBorder="1" applyAlignment="1">
      <alignment horizontal="center" vertical="center"/>
    </xf>
    <xf numFmtId="10" fontId="3" fillId="7" borderId="13" xfId="1" applyNumberFormat="1" applyFont="1" applyFill="1" applyBorder="1" applyAlignment="1">
      <alignment horizontal="center" vertical="center"/>
    </xf>
    <xf numFmtId="10" fontId="7" fillId="0" borderId="18" xfId="1" applyNumberFormat="1" applyFont="1" applyBorder="1" applyAlignment="1">
      <alignment horizontal="center" vertical="center"/>
    </xf>
    <xf numFmtId="0" fontId="14" fillId="6" borderId="7" xfId="0" applyFont="1" applyFill="1" applyBorder="1" applyAlignment="1">
      <alignment horizontal="center" vertical="center" wrapText="1"/>
    </xf>
    <xf numFmtId="9" fontId="21" fillId="30" borderId="7" xfId="1" applyFont="1" applyFill="1" applyBorder="1" applyAlignment="1">
      <alignment horizontal="center" vertical="center"/>
    </xf>
    <xf numFmtId="10" fontId="7" fillId="0" borderId="8" xfId="1" applyNumberFormat="1" applyFont="1" applyBorder="1" applyAlignment="1">
      <alignment horizontal="center" vertical="center"/>
    </xf>
    <xf numFmtId="0" fontId="17" fillId="0" borderId="4" xfId="0" applyFont="1" applyBorder="1" applyAlignment="1">
      <alignment horizontal="center" vertical="center"/>
    </xf>
    <xf numFmtId="0" fontId="18" fillId="0" borderId="4" xfId="0" applyFont="1" applyBorder="1" applyAlignment="1">
      <alignment horizontal="right" wrapText="1"/>
    </xf>
    <xf numFmtId="0" fontId="18" fillId="0" borderId="5" xfId="0" applyFont="1" applyBorder="1" applyAlignment="1">
      <alignment horizontal="right"/>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6" xfId="0" applyFont="1" applyBorder="1" applyAlignment="1">
      <alignment horizontal="left" vertical="top" wrapText="1"/>
    </xf>
    <xf numFmtId="0" fontId="19" fillId="0" borderId="25"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10" fontId="3" fillId="7" borderId="7" xfId="1" applyNumberFormat="1" applyFont="1" applyFill="1" applyBorder="1" applyAlignment="1">
      <alignment horizontal="center" vertical="center"/>
    </xf>
    <xf numFmtId="0" fontId="14" fillId="6" borderId="54" xfId="0" applyFont="1" applyFill="1" applyBorder="1" applyAlignment="1">
      <alignment horizontal="center" vertical="center"/>
    </xf>
    <xf numFmtId="0" fontId="14" fillId="6" borderId="58" xfId="0" applyFont="1" applyFill="1" applyBorder="1" applyAlignment="1">
      <alignment horizontal="center" vertical="center"/>
    </xf>
    <xf numFmtId="0" fontId="0" fillId="15" borderId="41" xfId="0" applyFill="1" applyBorder="1" applyAlignment="1">
      <alignment horizontal="left" wrapText="1"/>
    </xf>
    <xf numFmtId="0" fontId="0" fillId="15" borderId="0" xfId="0" applyFill="1" applyAlignment="1">
      <alignment horizontal="left" wrapText="1"/>
    </xf>
    <xf numFmtId="0" fontId="0" fillId="15" borderId="42" xfId="0" applyFill="1" applyBorder="1" applyAlignment="1">
      <alignment horizontal="left" wrapText="1"/>
    </xf>
    <xf numFmtId="0" fontId="0" fillId="15" borderId="43" xfId="0" applyFill="1" applyBorder="1" applyAlignment="1">
      <alignment horizontal="left" wrapText="1"/>
    </xf>
    <xf numFmtId="0" fontId="0" fillId="15" borderId="31" xfId="0" applyFill="1" applyBorder="1" applyAlignment="1">
      <alignment horizontal="left" wrapText="1"/>
    </xf>
    <xf numFmtId="0" fontId="0" fillId="15" borderId="32" xfId="0" applyFill="1" applyBorder="1" applyAlignment="1">
      <alignment horizontal="left" wrapText="1"/>
    </xf>
    <xf numFmtId="0" fontId="33" fillId="0" borderId="0" xfId="0" applyFont="1" applyAlignment="1">
      <alignment horizontal="center"/>
    </xf>
    <xf numFmtId="0" fontId="3" fillId="15" borderId="41" xfId="0" applyFont="1" applyFill="1" applyBorder="1" applyAlignment="1">
      <alignment horizontal="center" wrapText="1"/>
    </xf>
    <xf numFmtId="0" fontId="3" fillId="15" borderId="0" xfId="0" applyFont="1" applyFill="1" applyAlignment="1">
      <alignment horizontal="center" wrapText="1"/>
    </xf>
    <xf numFmtId="0" fontId="3" fillId="15" borderId="42" xfId="0" applyFont="1" applyFill="1" applyBorder="1" applyAlignment="1">
      <alignment horizontal="center" wrapText="1"/>
    </xf>
    <xf numFmtId="0" fontId="0" fillId="16" borderId="43" xfId="0" applyFill="1" applyBorder="1" applyAlignment="1">
      <alignment horizontal="left" wrapText="1"/>
    </xf>
    <xf numFmtId="0" fontId="0" fillId="16" borderId="31" xfId="0" applyFill="1" applyBorder="1" applyAlignment="1">
      <alignment horizontal="left" wrapText="1"/>
    </xf>
    <xf numFmtId="0" fontId="0" fillId="16" borderId="32" xfId="0" applyFill="1" applyBorder="1" applyAlignment="1">
      <alignment horizontal="left" wrapText="1"/>
    </xf>
    <xf numFmtId="0" fontId="0" fillId="15" borderId="41" xfId="0" applyFill="1" applyBorder="1" applyAlignment="1">
      <alignment horizontal="left" vertical="top" wrapText="1"/>
    </xf>
    <xf numFmtId="0" fontId="0" fillId="15" borderId="0" xfId="0" applyFill="1" applyAlignment="1">
      <alignment horizontal="left" vertical="top" wrapText="1"/>
    </xf>
    <xf numFmtId="0" fontId="0" fillId="15" borderId="42" xfId="0" applyFill="1" applyBorder="1" applyAlignment="1">
      <alignment horizontal="left" vertical="top" wrapText="1"/>
    </xf>
    <xf numFmtId="0" fontId="0" fillId="15" borderId="41" xfId="0" applyFill="1" applyBorder="1" applyAlignment="1">
      <alignment horizontal="left"/>
    </xf>
    <xf numFmtId="0" fontId="0" fillId="15" borderId="0" xfId="0" applyFill="1" applyAlignment="1">
      <alignment horizontal="left"/>
    </xf>
    <xf numFmtId="0" fontId="0" fillId="15" borderId="42" xfId="0" applyFill="1" applyBorder="1" applyAlignment="1">
      <alignment horizontal="left"/>
    </xf>
    <xf numFmtId="0" fontId="22" fillId="16" borderId="15"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13" xfId="0" applyFont="1" applyFill="1" applyBorder="1" applyAlignment="1">
      <alignment horizontal="center" vertical="center"/>
    </xf>
    <xf numFmtId="0" fontId="33" fillId="15" borderId="15" xfId="0" applyFont="1" applyFill="1" applyBorder="1" applyAlignment="1">
      <alignment horizontal="center"/>
    </xf>
    <xf numFmtId="0" fontId="33" fillId="15" borderId="24" xfId="0" applyFont="1" applyFill="1" applyBorder="1" applyAlignment="1">
      <alignment horizontal="center"/>
    </xf>
    <xf numFmtId="0" fontId="33" fillId="15" borderId="13" xfId="0" applyFont="1" applyFill="1" applyBorder="1" applyAlignment="1">
      <alignment horizontal="center"/>
    </xf>
    <xf numFmtId="0" fontId="33" fillId="16" borderId="15" xfId="0" applyFont="1" applyFill="1" applyBorder="1" applyAlignment="1">
      <alignment horizontal="center"/>
    </xf>
    <xf numFmtId="0" fontId="33" fillId="16" borderId="24" xfId="0" applyFont="1" applyFill="1" applyBorder="1" applyAlignment="1">
      <alignment horizontal="center"/>
    </xf>
    <xf numFmtId="0" fontId="33" fillId="16" borderId="13" xfId="0" applyFont="1" applyFill="1" applyBorder="1" applyAlignment="1">
      <alignment horizontal="center"/>
    </xf>
    <xf numFmtId="0" fontId="0" fillId="16" borderId="41" xfId="0" applyFill="1" applyBorder="1" applyAlignment="1">
      <alignment horizontal="left" wrapText="1"/>
    </xf>
    <xf numFmtId="0" fontId="0" fillId="16" borderId="0" xfId="0" applyFill="1" applyAlignment="1">
      <alignment horizontal="left" wrapText="1"/>
    </xf>
    <xf numFmtId="0" fontId="0" fillId="16" borderId="42" xfId="0" applyFill="1" applyBorder="1" applyAlignment="1">
      <alignment horizontal="left" wrapText="1"/>
    </xf>
    <xf numFmtId="0" fontId="3" fillId="16" borderId="41" xfId="0" applyFont="1" applyFill="1" applyBorder="1" applyAlignment="1">
      <alignment horizontal="center" wrapText="1"/>
    </xf>
    <xf numFmtId="0" fontId="3" fillId="16" borderId="0" xfId="0" applyFont="1" applyFill="1" applyAlignment="1">
      <alignment horizontal="center" wrapText="1"/>
    </xf>
    <xf numFmtId="0" fontId="3" fillId="16" borderId="42" xfId="0" applyFont="1" applyFill="1" applyBorder="1" applyAlignment="1">
      <alignment horizontal="center" wrapText="1"/>
    </xf>
    <xf numFmtId="0" fontId="22" fillId="15" borderId="15" xfId="0" applyFont="1" applyFill="1" applyBorder="1" applyAlignment="1">
      <alignment horizontal="center" vertical="center"/>
    </xf>
    <xf numFmtId="0" fontId="22" fillId="15" borderId="24" xfId="0" applyFont="1" applyFill="1" applyBorder="1" applyAlignment="1">
      <alignment horizontal="center" vertical="center"/>
    </xf>
    <xf numFmtId="0" fontId="22" fillId="15" borderId="13" xfId="0" applyFont="1" applyFill="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xf>
    <xf numFmtId="0" fontId="17" fillId="0" borderId="31" xfId="0" applyFont="1" applyBorder="1" applyAlignment="1">
      <alignment horizontal="center" vertical="center"/>
    </xf>
    <xf numFmtId="0" fontId="0" fillId="0" borderId="38" xfId="0"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0" xfId="0"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32" xfId="0" applyBorder="1" applyAlignment="1">
      <alignment horizontal="center" vertical="center" wrapText="1"/>
    </xf>
    <xf numFmtId="0" fontId="42" fillId="14" borderId="60" xfId="0" applyFont="1" applyFill="1" applyBorder="1" applyAlignment="1" applyProtection="1">
      <alignment horizontal="center" vertical="center" wrapText="1"/>
      <protection locked="0"/>
    </xf>
    <xf numFmtId="0" fontId="42" fillId="14" borderId="61" xfId="0" applyFont="1" applyFill="1" applyBorder="1" applyAlignment="1" applyProtection="1">
      <alignment horizontal="center" vertical="center" wrapText="1"/>
      <protection locked="0"/>
    </xf>
    <xf numFmtId="0" fontId="12" fillId="9" borderId="72" xfId="0" applyFont="1" applyFill="1" applyBorder="1" applyAlignment="1" applyProtection="1">
      <alignment horizontal="center" vertical="center" wrapText="1"/>
      <protection locked="0"/>
    </xf>
    <xf numFmtId="0" fontId="12" fillId="9" borderId="62" xfId="0" applyFont="1" applyFill="1" applyBorder="1" applyAlignment="1" applyProtection="1">
      <alignment horizontal="center" vertical="center" wrapText="1"/>
      <protection locked="0"/>
    </xf>
    <xf numFmtId="0" fontId="12" fillId="9" borderId="63" xfId="0" applyFont="1" applyFill="1" applyBorder="1" applyAlignment="1" applyProtection="1">
      <alignment horizontal="left" vertical="center" wrapText="1"/>
      <protection locked="0"/>
    </xf>
    <xf numFmtId="0" fontId="15" fillId="0" borderId="4" xfId="0" applyFont="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45"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26" xfId="0" applyFont="1" applyFill="1" applyBorder="1" applyAlignment="1" applyProtection="1">
      <alignment horizontal="center" vertical="center" wrapText="1"/>
      <protection locked="0"/>
    </xf>
    <xf numFmtId="0" fontId="0" fillId="0" borderId="7" xfId="0" applyBorder="1" applyAlignment="1">
      <alignment horizontal="left"/>
    </xf>
    <xf numFmtId="0" fontId="0" fillId="0" borderId="14" xfId="0" applyBorder="1" applyAlignment="1">
      <alignment horizontal="left"/>
    </xf>
    <xf numFmtId="0" fontId="0" fillId="0" borderId="28"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5"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5" xfId="0" applyFont="1" applyFill="1" applyBorder="1" applyAlignment="1">
      <alignment horizontal="center" vertical="top"/>
    </xf>
    <xf numFmtId="0" fontId="37" fillId="0" borderId="52" xfId="0" applyFont="1" applyBorder="1" applyAlignment="1">
      <alignment horizontal="center" vertical="center" textRotation="90"/>
    </xf>
    <xf numFmtId="0" fontId="37" fillId="0" borderId="53" xfId="0" applyFont="1" applyBorder="1" applyAlignment="1">
      <alignment horizontal="center" vertical="center" textRotation="90"/>
    </xf>
    <xf numFmtId="0" fontId="37" fillId="0" borderId="49" xfId="0" applyFont="1" applyBorder="1" applyAlignment="1">
      <alignment horizontal="center" vertical="center" textRotation="90"/>
    </xf>
    <xf numFmtId="0" fontId="0" fillId="0" borderId="29" xfId="0"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47"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28" xfId="0" applyBorder="1" applyAlignment="1">
      <alignment horizontal="center" vertical="center" textRotation="90"/>
    </xf>
    <xf numFmtId="0" fontId="0" fillId="0" borderId="22" xfId="0" applyBorder="1" applyAlignment="1">
      <alignment horizontal="center" vertical="center" textRotation="90"/>
    </xf>
    <xf numFmtId="0" fontId="0" fillId="0" borderId="46" xfId="0" applyBorder="1" applyAlignment="1">
      <alignment horizontal="center" vertical="center" textRotation="90"/>
    </xf>
    <xf numFmtId="0" fontId="0" fillId="0" borderId="2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7" xfId="0" applyBorder="1" applyAlignment="1">
      <alignment horizontal="left" wrapText="1"/>
    </xf>
    <xf numFmtId="0" fontId="3" fillId="16" borderId="29" xfId="0" applyFont="1" applyFill="1" applyBorder="1" applyAlignment="1">
      <alignment horizontal="center"/>
    </xf>
    <xf numFmtId="0" fontId="3" fillId="16" borderId="30" xfId="0" applyFont="1" applyFill="1" applyBorder="1" applyAlignment="1">
      <alignment horizontal="center"/>
    </xf>
  </cellXfs>
  <cellStyles count="11">
    <cellStyle name="Hyperlink" xfId="7" xr:uid="{00000000-0005-0000-0000-000000000000}"/>
    <cellStyle name="Millares" xfId="9" builtinId="3"/>
    <cellStyle name="Millares [0]" xfId="10" builtinId="6"/>
    <cellStyle name="Millares 2" xfId="5" xr:uid="{00000000-0005-0000-0000-000003000000}"/>
    <cellStyle name="Millares 2 2" xfId="6" xr:uid="{00000000-0005-0000-0000-000004000000}"/>
    <cellStyle name="Moneda" xfId="8" builtinId="4"/>
    <cellStyle name="Normal" xfId="0" builtinId="0"/>
    <cellStyle name="Normal 3" xfId="2" xr:uid="{00000000-0005-0000-0000-000007000000}"/>
    <cellStyle name="Porcentaje" xfId="1" builtinId="5"/>
    <cellStyle name="Porcentaje 2" xfId="3" xr:uid="{00000000-0005-0000-0000-000009000000}"/>
    <cellStyle name="Porcentaje 3" xfId="4" xr:uid="{00000000-0005-0000-0000-00000A000000}"/>
  </cellStyles>
  <dxfs count="10">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colors>
    <mruColors>
      <color rgb="FF99B08B"/>
      <color rgb="FFF497F7"/>
      <color rgb="FFE8C1E3"/>
      <color rgb="FFEAA2F5"/>
      <color rgb="FFEDA4F5"/>
      <color rgb="FFD1C7D1"/>
      <color rgb="FFF4DFF5"/>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685833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400050</xdr:colOff>
      <xdr:row>1</xdr:row>
      <xdr:rowOff>432088</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914400" cy="84772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E61400A-0A1A-47E5-A712-3DEEDB56B782}"/>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zoomScale="167" workbookViewId="0">
      <selection activeCell="B3" sqref="B3"/>
    </sheetView>
  </sheetViews>
  <sheetFormatPr baseColWidth="10" defaultColWidth="10.6640625" defaultRowHeight="14.4" x14ac:dyDescent="0.3"/>
  <cols>
    <col min="1" max="1" width="40.44140625" customWidth="1"/>
    <col min="2" max="2" width="70.44140625" customWidth="1"/>
    <col min="3" max="3" width="40.44140625" customWidth="1"/>
    <col min="4" max="4" width="115.33203125" customWidth="1"/>
    <col min="5" max="5" width="34.44140625" customWidth="1"/>
    <col min="6" max="6" width="46" customWidth="1"/>
    <col min="7" max="7" width="49.88671875" customWidth="1"/>
    <col min="8" max="8" width="23.44140625" customWidth="1"/>
    <col min="9" max="9" width="37" style="29" customWidth="1"/>
  </cols>
  <sheetData>
    <row r="1" spans="1:11" x14ac:dyDescent="0.3">
      <c r="A1" s="1"/>
      <c r="B1" s="1" t="s">
        <v>0</v>
      </c>
      <c r="C1" s="1" t="s">
        <v>1</v>
      </c>
      <c r="D1" s="1" t="s">
        <v>2</v>
      </c>
      <c r="E1" s="1" t="s">
        <v>3</v>
      </c>
      <c r="F1" s="1" t="s">
        <v>4</v>
      </c>
      <c r="G1" s="1" t="s">
        <v>5</v>
      </c>
      <c r="H1" s="1" t="s">
        <v>6</v>
      </c>
      <c r="I1" s="24" t="s">
        <v>7</v>
      </c>
    </row>
    <row r="2" spans="1:11" ht="43.2" x14ac:dyDescent="0.3">
      <c r="A2" s="2" t="s">
        <v>8</v>
      </c>
      <c r="B2" s="7" t="s">
        <v>9</v>
      </c>
      <c r="C2" s="4" t="s">
        <v>10</v>
      </c>
      <c r="D2" s="12" t="s">
        <v>11</v>
      </c>
      <c r="E2" t="s">
        <v>12</v>
      </c>
      <c r="F2" s="13" t="s">
        <v>13</v>
      </c>
      <c r="G2" t="s">
        <v>12</v>
      </c>
      <c r="H2" t="s">
        <v>14</v>
      </c>
      <c r="I2" s="25" t="s">
        <v>15</v>
      </c>
    </row>
    <row r="3" spans="1:11" ht="66" customHeight="1" thickBot="1" x14ac:dyDescent="0.35">
      <c r="A3" t="s">
        <v>16</v>
      </c>
      <c r="B3" s="7" t="s">
        <v>17</v>
      </c>
      <c r="C3" s="4" t="s">
        <v>18</v>
      </c>
      <c r="D3" s="12" t="s">
        <v>19</v>
      </c>
      <c r="E3" s="9" t="s">
        <v>20</v>
      </c>
      <c r="F3" s="13" t="s">
        <v>21</v>
      </c>
      <c r="G3" s="14" t="s">
        <v>22</v>
      </c>
      <c r="H3" t="s">
        <v>23</v>
      </c>
      <c r="I3" s="25" t="s">
        <v>24</v>
      </c>
    </row>
    <row r="4" spans="1:11" ht="58.2" thickBot="1" x14ac:dyDescent="0.35">
      <c r="A4" s="3" t="s">
        <v>25</v>
      </c>
      <c r="B4" s="7" t="s">
        <v>26</v>
      </c>
      <c r="C4" s="4" t="s">
        <v>27</v>
      </c>
      <c r="D4" s="12" t="s">
        <v>28</v>
      </c>
      <c r="E4" s="9" t="s">
        <v>29</v>
      </c>
      <c r="F4" s="13" t="s">
        <v>30</v>
      </c>
      <c r="G4" s="14" t="s">
        <v>31</v>
      </c>
      <c r="I4" s="25" t="s">
        <v>32</v>
      </c>
    </row>
    <row r="5" spans="1:11" ht="65.099999999999994" customHeight="1" thickBot="1" x14ac:dyDescent="0.35">
      <c r="A5" s="2" t="s">
        <v>33</v>
      </c>
      <c r="B5" s="7" t="s">
        <v>34</v>
      </c>
      <c r="C5" s="4" t="s">
        <v>35</v>
      </c>
      <c r="D5" s="12" t="s">
        <v>36</v>
      </c>
      <c r="E5" s="10" t="s">
        <v>37</v>
      </c>
      <c r="F5" s="13" t="s">
        <v>38</v>
      </c>
      <c r="G5" s="15" t="s">
        <v>39</v>
      </c>
      <c r="I5" s="26" t="s">
        <v>40</v>
      </c>
      <c r="K5" s="25"/>
    </row>
    <row r="6" spans="1:11" ht="57.6" x14ac:dyDescent="0.3">
      <c r="A6" s="2" t="s">
        <v>41</v>
      </c>
      <c r="B6" s="7" t="s">
        <v>42</v>
      </c>
      <c r="C6" s="4" t="s">
        <v>43</v>
      </c>
      <c r="D6" s="12" t="s">
        <v>44</v>
      </c>
      <c r="E6" s="9" t="s">
        <v>45</v>
      </c>
      <c r="F6" s="13" t="s">
        <v>46</v>
      </c>
      <c r="G6" s="16" t="s">
        <v>47</v>
      </c>
      <c r="I6" s="27" t="s">
        <v>48</v>
      </c>
      <c r="K6" s="27"/>
    </row>
    <row r="7" spans="1:11" ht="68.400000000000006" x14ac:dyDescent="0.3">
      <c r="A7" s="2" t="s">
        <v>49</v>
      </c>
      <c r="B7" s="7" t="s">
        <v>50</v>
      </c>
      <c r="C7" s="4" t="s">
        <v>51</v>
      </c>
      <c r="D7" s="12" t="s">
        <v>52</v>
      </c>
      <c r="E7" s="9" t="s">
        <v>53</v>
      </c>
      <c r="F7" s="13" t="s">
        <v>54</v>
      </c>
      <c r="G7" s="17" t="s">
        <v>55</v>
      </c>
      <c r="I7" s="27" t="s">
        <v>56</v>
      </c>
    </row>
    <row r="8" spans="1:11" ht="57.6" thickBot="1" x14ac:dyDescent="0.35">
      <c r="A8" s="2" t="s">
        <v>57</v>
      </c>
      <c r="B8" s="7" t="s">
        <v>33</v>
      </c>
      <c r="C8" s="5" t="s">
        <v>58</v>
      </c>
      <c r="D8" s="12" t="s">
        <v>59</v>
      </c>
      <c r="E8" s="11" t="s">
        <v>60</v>
      </c>
      <c r="F8" s="13" t="s">
        <v>61</v>
      </c>
      <c r="G8" s="14" t="s">
        <v>62</v>
      </c>
      <c r="I8" s="27" t="s">
        <v>63</v>
      </c>
    </row>
    <row r="9" spans="1:11" ht="48.9" customHeight="1" thickBot="1" x14ac:dyDescent="0.35">
      <c r="A9" s="3"/>
      <c r="B9" s="3" t="s">
        <v>64</v>
      </c>
      <c r="C9" s="5" t="s">
        <v>65</v>
      </c>
      <c r="D9" s="12" t="s">
        <v>66</v>
      </c>
      <c r="E9" s="11" t="s">
        <v>67</v>
      </c>
      <c r="F9" s="13" t="s">
        <v>68</v>
      </c>
      <c r="G9" s="15" t="s">
        <v>69</v>
      </c>
      <c r="I9" s="27" t="s">
        <v>70</v>
      </c>
    </row>
    <row r="10" spans="1:11" ht="58.2" thickBot="1" x14ac:dyDescent="0.35">
      <c r="A10" s="3"/>
      <c r="B10" s="3" t="s">
        <v>71</v>
      </c>
      <c r="C10" s="5" t="s">
        <v>72</v>
      </c>
      <c r="D10" s="12" t="s">
        <v>73</v>
      </c>
      <c r="E10" s="11" t="s">
        <v>74</v>
      </c>
      <c r="F10" s="13" t="s">
        <v>75</v>
      </c>
      <c r="G10" s="14" t="s">
        <v>76</v>
      </c>
      <c r="I10" s="27" t="s">
        <v>77</v>
      </c>
    </row>
    <row r="11" spans="1:11" ht="69" thickBot="1" x14ac:dyDescent="0.35">
      <c r="A11" s="3"/>
      <c r="B11" s="8" t="s">
        <v>41</v>
      </c>
      <c r="C11" s="5" t="s">
        <v>78</v>
      </c>
      <c r="D11" s="12" t="s">
        <v>79</v>
      </c>
      <c r="E11" s="11" t="s">
        <v>80</v>
      </c>
      <c r="F11" s="13" t="s">
        <v>81</v>
      </c>
      <c r="G11" s="14" t="s">
        <v>82</v>
      </c>
      <c r="I11" s="27" t="s">
        <v>83</v>
      </c>
    </row>
    <row r="12" spans="1:11" ht="72.599999999999994" thickBot="1" x14ac:dyDescent="0.35">
      <c r="A12" s="3"/>
      <c r="B12" s="3" t="s">
        <v>84</v>
      </c>
      <c r="C12" s="5" t="s">
        <v>85</v>
      </c>
      <c r="D12" s="12" t="s">
        <v>86</v>
      </c>
      <c r="E12" s="11" t="s">
        <v>87</v>
      </c>
      <c r="F12" s="13" t="s">
        <v>88</v>
      </c>
      <c r="G12" s="15" t="s">
        <v>89</v>
      </c>
      <c r="I12" s="27" t="s">
        <v>90</v>
      </c>
    </row>
    <row r="13" spans="1:11" ht="86.4" x14ac:dyDescent="0.3">
      <c r="A13" s="3"/>
      <c r="B13" s="3" t="s">
        <v>91</v>
      </c>
      <c r="C13" s="5" t="s">
        <v>92</v>
      </c>
      <c r="D13" s="12" t="s">
        <v>93</v>
      </c>
      <c r="E13" s="11" t="s">
        <v>94</v>
      </c>
      <c r="F13" s="13" t="s">
        <v>95</v>
      </c>
      <c r="G13" s="22"/>
      <c r="H13" s="21"/>
      <c r="I13" s="25"/>
    </row>
    <row r="14" spans="1:11" ht="57.6" x14ac:dyDescent="0.3">
      <c r="A14" s="3"/>
      <c r="B14" s="3" t="s">
        <v>96</v>
      </c>
      <c r="C14" s="5" t="s">
        <v>97</v>
      </c>
      <c r="D14" s="12" t="s">
        <v>98</v>
      </c>
      <c r="E14" s="11" t="s">
        <v>99</v>
      </c>
      <c r="F14" s="13"/>
      <c r="G14" s="22"/>
      <c r="H14" s="21"/>
      <c r="I14" s="25"/>
    </row>
    <row r="15" spans="1:11" ht="63.9" customHeight="1" x14ac:dyDescent="0.3">
      <c r="A15" s="3"/>
      <c r="B15" s="6" t="s">
        <v>100</v>
      </c>
      <c r="C15" s="5" t="s">
        <v>101</v>
      </c>
      <c r="D15" s="12" t="s">
        <v>102</v>
      </c>
      <c r="E15" s="11" t="s">
        <v>103</v>
      </c>
      <c r="I15" s="25"/>
    </row>
    <row r="16" spans="1:11" ht="41.4" x14ac:dyDescent="0.3">
      <c r="A16" s="3"/>
      <c r="B16" s="8" t="s">
        <v>104</v>
      </c>
      <c r="C16" s="5" t="s">
        <v>105</v>
      </c>
      <c r="D16" s="12" t="s">
        <v>106</v>
      </c>
      <c r="E16" s="11" t="s">
        <v>107</v>
      </c>
      <c r="I16" s="25"/>
    </row>
    <row r="17" spans="1:9" ht="57.6" x14ac:dyDescent="0.3">
      <c r="A17" s="3"/>
      <c r="B17" s="3" t="s">
        <v>108</v>
      </c>
      <c r="C17" s="5" t="s">
        <v>109</v>
      </c>
      <c r="D17" s="12" t="s">
        <v>110</v>
      </c>
      <c r="E17" s="11" t="s">
        <v>111</v>
      </c>
      <c r="I17" s="25"/>
    </row>
    <row r="18" spans="1:9" ht="43.2" x14ac:dyDescent="0.3">
      <c r="A18" s="3"/>
      <c r="B18" s="3" t="s">
        <v>112</v>
      </c>
      <c r="C18" s="5" t="s">
        <v>113</v>
      </c>
      <c r="D18" s="12" t="s">
        <v>114</v>
      </c>
      <c r="E18" s="11" t="s">
        <v>115</v>
      </c>
      <c r="I18" s="25"/>
    </row>
    <row r="19" spans="1:9" ht="43.2" x14ac:dyDescent="0.3">
      <c r="A19" s="3"/>
      <c r="B19" s="3" t="s">
        <v>116</v>
      </c>
      <c r="C19" s="5" t="s">
        <v>117</v>
      </c>
      <c r="D19" s="12" t="s">
        <v>118</v>
      </c>
      <c r="E19" s="11" t="s">
        <v>119</v>
      </c>
      <c r="I19" s="25"/>
    </row>
    <row r="20" spans="1:9" ht="115.2" x14ac:dyDescent="0.3">
      <c r="A20" s="3"/>
      <c r="B20" s="8" t="s">
        <v>57</v>
      </c>
      <c r="C20" s="5" t="s">
        <v>120</v>
      </c>
      <c r="D20" s="12" t="s">
        <v>121</v>
      </c>
      <c r="E20" s="11" t="s">
        <v>122</v>
      </c>
    </row>
    <row r="21" spans="1:9" ht="43.2" x14ac:dyDescent="0.3">
      <c r="A21" s="3"/>
      <c r="B21" s="3" t="s">
        <v>123</v>
      </c>
      <c r="C21" s="5" t="s">
        <v>124</v>
      </c>
      <c r="D21" s="12" t="s">
        <v>125</v>
      </c>
      <c r="E21" s="11" t="s">
        <v>126</v>
      </c>
      <c r="I21" s="27"/>
    </row>
    <row r="22" spans="1:9" ht="15" customHeight="1" x14ac:dyDescent="0.3">
      <c r="A22" s="3"/>
      <c r="B22" s="3" t="s">
        <v>127</v>
      </c>
      <c r="C22" s="5"/>
      <c r="D22" s="12"/>
      <c r="I22" s="27"/>
    </row>
    <row r="23" spans="1:9" ht="72" x14ac:dyDescent="0.3">
      <c r="A23" s="3"/>
      <c r="B23" s="6" t="s">
        <v>128</v>
      </c>
      <c r="C23" s="5" t="s">
        <v>129</v>
      </c>
      <c r="D23" s="12" t="s">
        <v>130</v>
      </c>
      <c r="I23" s="27"/>
    </row>
    <row r="24" spans="1:9" x14ac:dyDescent="0.3">
      <c r="A24" s="3"/>
      <c r="B24" s="6" t="s">
        <v>131</v>
      </c>
      <c r="I24" s="27"/>
    </row>
    <row r="25" spans="1:9" x14ac:dyDescent="0.3">
      <c r="A25" s="3"/>
      <c r="B25" s="6" t="s">
        <v>132</v>
      </c>
      <c r="I25" s="27"/>
    </row>
    <row r="26" spans="1:9" x14ac:dyDescent="0.3">
      <c r="A26" s="3"/>
      <c r="B26" s="6" t="s">
        <v>133</v>
      </c>
      <c r="I26" s="28"/>
    </row>
    <row r="27" spans="1:9" ht="15" customHeight="1" x14ac:dyDescent="0.3">
      <c r="A27" s="3"/>
      <c r="E27" s="11"/>
    </row>
    <row r="28" spans="1:9" x14ac:dyDescent="0.3">
      <c r="A28" s="3"/>
      <c r="E28" s="11"/>
    </row>
    <row r="29" spans="1:9" x14ac:dyDescent="0.3">
      <c r="A29" s="3"/>
      <c r="C29" s="19"/>
      <c r="D29" s="20"/>
      <c r="E29" s="11"/>
    </row>
    <row r="30" spans="1:9" x14ac:dyDescent="0.3">
      <c r="A30" s="3"/>
      <c r="C30" s="19"/>
      <c r="D30" s="20"/>
      <c r="E30" s="11"/>
    </row>
    <row r="31" spans="1:9" ht="15" customHeight="1" x14ac:dyDescent="0.3">
      <c r="A31" s="3"/>
      <c r="E31" s="11"/>
    </row>
    <row r="32" spans="1:9" x14ac:dyDescent="0.3">
      <c r="A32" s="3"/>
      <c r="B32" s="3"/>
    </row>
    <row r="33" spans="1:9" x14ac:dyDescent="0.3">
      <c r="A33" s="3"/>
    </row>
    <row r="34" spans="1:9" ht="37.5" customHeight="1" x14ac:dyDescent="0.3">
      <c r="A34" s="3"/>
    </row>
    <row r="35" spans="1:9" x14ac:dyDescent="0.3">
      <c r="A35" s="3"/>
      <c r="C35" s="5"/>
      <c r="D35" s="12"/>
      <c r="E35" s="3"/>
    </row>
    <row r="36" spans="1:9" ht="25.5" customHeight="1" x14ac:dyDescent="0.3">
      <c r="A36" s="3"/>
      <c r="B36" s="3"/>
      <c r="C36" s="5"/>
      <c r="D36" s="12"/>
      <c r="E36" s="3"/>
    </row>
    <row r="37" spans="1:9" x14ac:dyDescent="0.3">
      <c r="B37" s="6"/>
    </row>
    <row r="38" spans="1:9" x14ac:dyDescent="0.3">
      <c r="B38" s="6"/>
    </row>
    <row r="39" spans="1:9" x14ac:dyDescent="0.3">
      <c r="B39" s="6"/>
    </row>
    <row r="47" spans="1:9" x14ac:dyDescent="0.3">
      <c r="I47" s="25"/>
    </row>
    <row r="48" spans="1:9" x14ac:dyDescent="0.3">
      <c r="I48" s="25"/>
    </row>
    <row r="49" spans="9:9" x14ac:dyDescent="0.3">
      <c r="I49" s="25"/>
    </row>
    <row r="50" spans="9:9" x14ac:dyDescent="0.3">
      <c r="I50" s="25"/>
    </row>
    <row r="51" spans="9:9" x14ac:dyDescent="0.3">
      <c r="I51" s="25"/>
    </row>
    <row r="52" spans="9:9" x14ac:dyDescent="0.3">
      <c r="I52" s="25"/>
    </row>
    <row r="53" spans="9:9" x14ac:dyDescent="0.3">
      <c r="I53"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6"/>
  <sheetViews>
    <sheetView topLeftCell="A8" workbookViewId="0">
      <selection activeCell="D19" sqref="D19"/>
    </sheetView>
  </sheetViews>
  <sheetFormatPr baseColWidth="10" defaultColWidth="11.44140625" defaultRowHeight="14.4" x14ac:dyDescent="0.3"/>
  <cols>
    <col min="1" max="1" width="52.21875" customWidth="1"/>
    <col min="2" max="2" width="27.5546875" customWidth="1"/>
    <col min="3" max="3" width="23.109375" customWidth="1"/>
    <col min="4" max="4" width="27" customWidth="1"/>
    <col min="5" max="5" width="0" hidden="1" customWidth="1"/>
  </cols>
  <sheetData>
    <row r="1" spans="1:6" ht="27.6" x14ac:dyDescent="0.3">
      <c r="A1" s="151" t="s">
        <v>134</v>
      </c>
      <c r="B1" s="151" t="s">
        <v>135</v>
      </c>
      <c r="C1" s="151" t="s">
        <v>1277</v>
      </c>
      <c r="D1" s="152" t="s">
        <v>136</v>
      </c>
    </row>
    <row r="2" spans="1:6" x14ac:dyDescent="0.3">
      <c r="A2" s="99" t="s">
        <v>17</v>
      </c>
      <c r="B2" s="153">
        <f>SUMIFS('DATOS POA'!B:B,'DATOS POA'!A:A,A2)</f>
        <v>0.83999999999999986</v>
      </c>
      <c r="C2" s="153">
        <f>SUMIFS('DATOS POA'!D:D,'DATOS POA'!A:A,A2)</f>
        <v>0.81600000000000006</v>
      </c>
      <c r="D2" s="157">
        <f t="shared" ref="D2:D25" si="0">IFERROR(ROUNDUP(C2/B2,2),"NO APLICA")</f>
        <v>0.98</v>
      </c>
      <c r="E2" s="177">
        <f>+C2/B2</f>
        <v>0.97142857142857164</v>
      </c>
      <c r="F2" s="177"/>
    </row>
    <row r="3" spans="1:6" x14ac:dyDescent="0.3">
      <c r="A3" s="98" t="s">
        <v>9</v>
      </c>
      <c r="B3" s="153">
        <f>SUMIFS('DATOS POA'!B:B,'DATOS POA'!A:A,A3)</f>
        <v>1</v>
      </c>
      <c r="C3" s="153">
        <f>SUMIFS('DATOS POA'!D:D,'DATOS POA'!A:A,A3)</f>
        <v>1</v>
      </c>
      <c r="D3" s="157">
        <f t="shared" si="0"/>
        <v>1</v>
      </c>
      <c r="E3" s="177">
        <f t="shared" ref="E3:E25" si="1">+C3/B3</f>
        <v>1</v>
      </c>
    </row>
    <row r="4" spans="1:6" x14ac:dyDescent="0.3">
      <c r="A4" s="110" t="s">
        <v>26</v>
      </c>
      <c r="B4" s="153">
        <f>SUMIFS('DATOS POA'!B:B,'DATOS POA'!A:A,A4)</f>
        <v>1</v>
      </c>
      <c r="C4" s="153">
        <f>SUMIFS('DATOS POA'!D:D,'DATOS POA'!A:A,A4)</f>
        <v>1</v>
      </c>
      <c r="D4" s="157">
        <f t="shared" si="0"/>
        <v>1</v>
      </c>
      <c r="E4" s="177">
        <f t="shared" si="1"/>
        <v>1</v>
      </c>
    </row>
    <row r="5" spans="1:6" ht="27.6" x14ac:dyDescent="0.3">
      <c r="A5" s="98" t="s">
        <v>34</v>
      </c>
      <c r="B5" s="153">
        <f>SUMIFS('DATOS POA'!B:B,'DATOS POA'!A:A,A5)</f>
        <v>1</v>
      </c>
      <c r="C5" s="153">
        <f>SUMIFS('DATOS POA'!D:D,'DATOS POA'!A:A,A5)</f>
        <v>1</v>
      </c>
      <c r="D5" s="157">
        <f t="shared" si="0"/>
        <v>1</v>
      </c>
      <c r="E5" s="177">
        <f t="shared" si="1"/>
        <v>1</v>
      </c>
    </row>
    <row r="6" spans="1:6" ht="27.6" x14ac:dyDescent="0.3">
      <c r="A6" s="110" t="s">
        <v>137</v>
      </c>
      <c r="B6" s="153">
        <f>SUMIFS('DATOS POA'!B:B,'DATOS POA'!A:A,A6)</f>
        <v>1</v>
      </c>
      <c r="C6" s="153">
        <f>SUMIFS('DATOS POA'!D:D,'DATOS POA'!A:A,A6)</f>
        <v>1</v>
      </c>
      <c r="D6" s="157">
        <f t="shared" si="0"/>
        <v>1</v>
      </c>
      <c r="E6" s="177">
        <f t="shared" si="1"/>
        <v>1</v>
      </c>
    </row>
    <row r="7" spans="1:6" ht="27.6" x14ac:dyDescent="0.3">
      <c r="A7" s="98" t="s">
        <v>138</v>
      </c>
      <c r="B7" s="153">
        <f>SUMIFS('DATOS POA'!B:B,'DATOS POA'!A:A,A7)</f>
        <v>1</v>
      </c>
      <c r="C7" s="153">
        <f>SUMIFS('DATOS POA'!D:D,'DATOS POA'!A:A,A7)</f>
        <v>0.96966666666666679</v>
      </c>
      <c r="D7" s="157">
        <f t="shared" si="0"/>
        <v>0.97</v>
      </c>
      <c r="E7" s="177">
        <f t="shared" si="1"/>
        <v>0.96966666666666679</v>
      </c>
    </row>
    <row r="8" spans="1:6" ht="27.6" x14ac:dyDescent="0.3">
      <c r="A8" s="98" t="s">
        <v>33</v>
      </c>
      <c r="B8" s="153">
        <f>SUMIFS('DATOS POA'!B:B,'DATOS POA'!A:A,A8)</f>
        <v>1</v>
      </c>
      <c r="C8" s="153">
        <f>SUMIFS('DATOS POA'!D:D,'DATOS POA'!A:A,A8)</f>
        <v>1</v>
      </c>
      <c r="D8" s="157">
        <f t="shared" si="0"/>
        <v>1</v>
      </c>
      <c r="E8" s="177">
        <f t="shared" si="1"/>
        <v>1</v>
      </c>
    </row>
    <row r="9" spans="1:6" x14ac:dyDescent="0.3">
      <c r="A9" s="98" t="s">
        <v>64</v>
      </c>
      <c r="B9" s="153">
        <f>SUMIFS('DATOS POA'!B:B,'DATOS POA'!A:A,A9)</f>
        <v>0.89999999999999991</v>
      </c>
      <c r="C9" s="153">
        <f>SUMIFS('DATOS POA'!D:D,'DATOS POA'!A:A,A9)</f>
        <v>0.89999999999999991</v>
      </c>
      <c r="D9" s="157">
        <f t="shared" si="0"/>
        <v>1</v>
      </c>
      <c r="E9" s="177">
        <f t="shared" si="1"/>
        <v>1</v>
      </c>
    </row>
    <row r="10" spans="1:6" x14ac:dyDescent="0.3">
      <c r="A10" s="98" t="s">
        <v>71</v>
      </c>
      <c r="B10" s="153">
        <f>SUMIFS('DATOS POA'!B:B,'DATOS POA'!A:A,A10)</f>
        <v>0</v>
      </c>
      <c r="C10" s="153">
        <f>SUMIFS('DATOS POA'!D:D,'DATOS POA'!A:A,A10)</f>
        <v>0</v>
      </c>
      <c r="D10" s="157" t="str">
        <f t="shared" si="0"/>
        <v>NO APLICA</v>
      </c>
      <c r="E10" s="177" t="e">
        <f t="shared" si="1"/>
        <v>#DIV/0!</v>
      </c>
    </row>
    <row r="11" spans="1:6" x14ac:dyDescent="0.3">
      <c r="A11" s="98" t="s">
        <v>139</v>
      </c>
      <c r="B11" s="153">
        <f>SUMIFS('DATOS POA'!B:B,'DATOS POA'!A:A,A11)</f>
        <v>1</v>
      </c>
      <c r="C11" s="153">
        <f>SUMIFS('DATOS POA'!D:D,'DATOS POA'!A:A,A11)</f>
        <v>1</v>
      </c>
      <c r="D11" s="157">
        <f t="shared" si="0"/>
        <v>1</v>
      </c>
      <c r="E11" s="177">
        <f t="shared" si="1"/>
        <v>1</v>
      </c>
    </row>
    <row r="12" spans="1:6" x14ac:dyDescent="0.3">
      <c r="A12" s="98" t="s">
        <v>140</v>
      </c>
      <c r="B12" s="153">
        <f>SUMIFS('DATOS POA'!B:B,'DATOS POA'!A:A,A12)</f>
        <v>1</v>
      </c>
      <c r="C12" s="153">
        <f>SUMIFS('DATOS POA'!D:D,'DATOS POA'!A:A,A12)</f>
        <v>1</v>
      </c>
      <c r="D12" s="157">
        <f t="shared" si="0"/>
        <v>1</v>
      </c>
      <c r="E12" s="177">
        <f t="shared" si="1"/>
        <v>1</v>
      </c>
    </row>
    <row r="13" spans="1:6" x14ac:dyDescent="0.3">
      <c r="A13" s="98" t="s">
        <v>141</v>
      </c>
      <c r="B13" s="153">
        <f>SUMIFS('DATOS POA'!B:B,'DATOS POA'!A:A,A13)</f>
        <v>1</v>
      </c>
      <c r="C13" s="153">
        <f>SUMIFS('DATOS POA'!D:D,'DATOS POA'!A:A,A13)</f>
        <v>1</v>
      </c>
      <c r="D13" s="157">
        <f t="shared" si="0"/>
        <v>1</v>
      </c>
      <c r="E13" s="177">
        <f t="shared" si="1"/>
        <v>1</v>
      </c>
    </row>
    <row r="14" spans="1:6" x14ac:dyDescent="0.3">
      <c r="A14" s="98" t="s">
        <v>142</v>
      </c>
      <c r="B14" s="153">
        <f>SUMIFS('DATOS POA'!B:B,'DATOS POA'!A:A,A14)</f>
        <v>1</v>
      </c>
      <c r="C14" s="153">
        <f>SUMIFS('DATOS POA'!D:D,'DATOS POA'!A:A,A14)</f>
        <v>0.98750000000000004</v>
      </c>
      <c r="D14" s="157">
        <f t="shared" si="0"/>
        <v>0.99</v>
      </c>
      <c r="E14" s="177">
        <f t="shared" si="1"/>
        <v>0.98750000000000004</v>
      </c>
    </row>
    <row r="15" spans="1:6" x14ac:dyDescent="0.3">
      <c r="A15" s="98" t="s">
        <v>143</v>
      </c>
      <c r="B15" s="153">
        <f>SUMIFS('DATOS POA'!B:B,'DATOS POA'!A:A,A15)</f>
        <v>1</v>
      </c>
      <c r="C15" s="153">
        <f>SUMIFS('DATOS POA'!D:D,'DATOS POA'!A:A,A15)</f>
        <v>1</v>
      </c>
      <c r="D15" s="157">
        <f t="shared" si="0"/>
        <v>1</v>
      </c>
      <c r="E15" s="177">
        <f t="shared" si="1"/>
        <v>1</v>
      </c>
    </row>
    <row r="16" spans="1:6" ht="27.6" x14ac:dyDescent="0.3">
      <c r="A16" s="115" t="s">
        <v>144</v>
      </c>
      <c r="B16" s="153">
        <f>SUMIFS('DATOS POA'!B:B,'DATOS POA'!A:A,A16)</f>
        <v>1</v>
      </c>
      <c r="C16" s="153">
        <f>SUMIFS('DATOS POA'!D:D,'DATOS POA'!A:A,A16)</f>
        <v>1</v>
      </c>
      <c r="D16" s="157">
        <f t="shared" si="0"/>
        <v>1</v>
      </c>
      <c r="E16" s="177">
        <f t="shared" si="1"/>
        <v>1</v>
      </c>
    </row>
    <row r="17" spans="1:5" x14ac:dyDescent="0.3">
      <c r="A17" s="98" t="s">
        <v>108</v>
      </c>
      <c r="B17" s="153">
        <f>SUMIFS('DATOS POA'!B:B,'DATOS POA'!A:A,A17)</f>
        <v>1</v>
      </c>
      <c r="C17" s="153">
        <f>SUMIFS('DATOS POA'!D:D,'DATOS POA'!A:A,A17)</f>
        <v>1</v>
      </c>
      <c r="D17" s="157">
        <f t="shared" si="0"/>
        <v>1</v>
      </c>
      <c r="E17" s="177">
        <f t="shared" si="1"/>
        <v>1</v>
      </c>
    </row>
    <row r="18" spans="1:5" x14ac:dyDescent="0.3">
      <c r="A18" s="98" t="s">
        <v>112</v>
      </c>
      <c r="B18" s="153">
        <f>SUMIFS('DATOS POA'!B:B,'DATOS POA'!A:A,A18)</f>
        <v>1</v>
      </c>
      <c r="C18" s="153">
        <f>SUMIFS('DATOS POA'!D:D,'DATOS POA'!A:A,A18)</f>
        <v>1</v>
      </c>
      <c r="D18" s="157">
        <f t="shared" si="0"/>
        <v>1</v>
      </c>
      <c r="E18" s="177">
        <f t="shared" si="1"/>
        <v>1</v>
      </c>
    </row>
    <row r="19" spans="1:5" x14ac:dyDescent="0.3">
      <c r="A19" s="98" t="s">
        <v>145</v>
      </c>
      <c r="B19" s="153">
        <f>SUMIFS('DATOS POA'!B:B,'DATOS POA'!A:A,A19)</f>
        <v>1</v>
      </c>
      <c r="C19" s="153">
        <f>SUMIFS('DATOS POA'!D:D,'DATOS POA'!A:A,A19)</f>
        <v>0.67</v>
      </c>
      <c r="D19" s="157">
        <f t="shared" si="0"/>
        <v>0.67</v>
      </c>
      <c r="E19" s="177">
        <f t="shared" si="1"/>
        <v>0.67</v>
      </c>
    </row>
    <row r="20" spans="1:5" x14ac:dyDescent="0.3">
      <c r="A20" s="98" t="s">
        <v>146</v>
      </c>
      <c r="B20" s="153">
        <f>SUMIFS('DATOS POA'!B:B,'DATOS POA'!A:A,A20)</f>
        <v>0.66</v>
      </c>
      <c r="C20" s="153">
        <f>SUMIFS('DATOS POA'!D:D,'DATOS POA'!A:A,A20)</f>
        <v>0.66</v>
      </c>
      <c r="D20" s="157">
        <f t="shared" si="0"/>
        <v>1</v>
      </c>
      <c r="E20" s="177">
        <f t="shared" si="1"/>
        <v>1</v>
      </c>
    </row>
    <row r="21" spans="1:5" x14ac:dyDescent="0.3">
      <c r="A21" s="110" t="s">
        <v>123</v>
      </c>
      <c r="B21" s="153">
        <f>SUMIFS('DATOS POA'!B:B,'DATOS POA'!A:A,A21)</f>
        <v>0.83000000000000007</v>
      </c>
      <c r="C21" s="153">
        <f>SUMIFS('DATOS POA'!D:D,'DATOS POA'!A:A,A21)</f>
        <v>0.83000000000000007</v>
      </c>
      <c r="D21" s="157">
        <f t="shared" si="0"/>
        <v>1</v>
      </c>
      <c r="E21" s="177">
        <f t="shared" si="1"/>
        <v>1</v>
      </c>
    </row>
    <row r="22" spans="1:5" x14ac:dyDescent="0.3">
      <c r="A22" s="110" t="s">
        <v>127</v>
      </c>
      <c r="B22" s="153">
        <f>SUMIFS('DATOS POA'!B:B,'DATOS POA'!A:A,A22)</f>
        <v>0.99999999999999989</v>
      </c>
      <c r="C22" s="153">
        <f>SUMIFS('DATOS POA'!D:D,'DATOS POA'!A:A,A22)</f>
        <v>0.95673862433862433</v>
      </c>
      <c r="D22" s="157">
        <f t="shared" si="0"/>
        <v>0.96</v>
      </c>
      <c r="E22" s="177">
        <f t="shared" si="1"/>
        <v>0.95673862433862444</v>
      </c>
    </row>
    <row r="23" spans="1:5" x14ac:dyDescent="0.3">
      <c r="A23" s="110" t="s">
        <v>132</v>
      </c>
      <c r="B23" s="153">
        <f>SUMIFS('DATOS POA'!B:B,'DATOS POA'!A:A,A23)</f>
        <v>0.5</v>
      </c>
      <c r="C23" s="153">
        <f>SUMIFS('DATOS POA'!D:D,'DATOS POA'!A:A,A23)</f>
        <v>0.5</v>
      </c>
      <c r="D23" s="157">
        <f t="shared" si="0"/>
        <v>1</v>
      </c>
      <c r="E23" s="177">
        <f t="shared" si="1"/>
        <v>1</v>
      </c>
    </row>
    <row r="24" spans="1:5" x14ac:dyDescent="0.3">
      <c r="A24" s="110" t="s">
        <v>131</v>
      </c>
      <c r="B24" s="153">
        <f>SUMIFS('DATOS POA'!B:B,'DATOS POA'!A:A,A24)</f>
        <v>1</v>
      </c>
      <c r="C24" s="153">
        <f>SUMIFS('DATOS POA'!D:D,'DATOS POA'!A:A,A24)</f>
        <v>0.9840000000000001</v>
      </c>
      <c r="D24" s="157">
        <f t="shared" si="0"/>
        <v>0.99</v>
      </c>
      <c r="E24" s="177">
        <f t="shared" si="1"/>
        <v>0.9840000000000001</v>
      </c>
    </row>
    <row r="25" spans="1:5" x14ac:dyDescent="0.3">
      <c r="A25" s="110" t="s">
        <v>128</v>
      </c>
      <c r="B25" s="153">
        <f>SUMIFS('DATOS POA'!B:B,'DATOS POA'!A:A,A25)</f>
        <v>1</v>
      </c>
      <c r="C25" s="153">
        <f>SUMIFS('DATOS POA'!D:D,'DATOS POA'!A:A,A25)</f>
        <v>1</v>
      </c>
      <c r="D25" s="157">
        <f t="shared" si="0"/>
        <v>1</v>
      </c>
      <c r="E25" s="177">
        <f t="shared" si="1"/>
        <v>1</v>
      </c>
    </row>
    <row r="26" spans="1:5" x14ac:dyDescent="0.3">
      <c r="D26" s="177"/>
    </row>
  </sheetData>
  <sheetProtection algorithmName="SHA-512" hashValue="0s01cWLi2LvsA74Avk8nEWwmtdDKpD3AhZ0QSHTYZwPO+1jU6GT/Cs6s1HXpxNl3vl4xOsxzZfG5+ome0MJRqw==" saltValue="tl6d8itYJTMOYZfgSvZhRw==" spinCount="100000" sheet="1" objects="1" scenarios="1"/>
  <autoFilter ref="A1:D26" xr:uid="{00000000-0009-0000-0000-00000400000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DATOS!$P$12:$P$24</xm:f>
          </x14:formula1>
          <xm:sqref>A19:A25</xm:sqref>
        </x14:dataValidation>
        <x14:dataValidation type="list" allowBlank="1" showInputMessage="1" showErrorMessage="1" xr:uid="{00000000-0002-0000-0400-000001000000}">
          <x14:formula1>
            <xm:f>DATOS!$P$1:$P$24</xm:f>
          </x14:formula1>
          <xm:sqref>A6:A18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I117"/>
  <sheetViews>
    <sheetView topLeftCell="A44" workbookViewId="0">
      <selection activeCell="D61" sqref="D61"/>
    </sheetView>
  </sheetViews>
  <sheetFormatPr baseColWidth="10" defaultColWidth="11.44140625" defaultRowHeight="14.4" x14ac:dyDescent="0.3"/>
  <cols>
    <col min="1" max="1" width="58.44140625" style="338" customWidth="1"/>
    <col min="2" max="2" width="19.6640625" style="88" customWidth="1"/>
    <col min="3" max="3" width="25.6640625" style="88" customWidth="1"/>
    <col min="4" max="4" width="19.44140625" customWidth="1"/>
    <col min="6" max="8" width="0" hidden="1" customWidth="1"/>
    <col min="9" max="9" width="44.44140625" style="88" hidden="1" customWidth="1"/>
    <col min="10" max="10" width="17.6640625" customWidth="1"/>
  </cols>
  <sheetData>
    <row r="1" spans="1:9" ht="41.4" x14ac:dyDescent="0.3">
      <c r="A1" s="335" t="s">
        <v>134</v>
      </c>
      <c r="B1" s="144" t="s">
        <v>243</v>
      </c>
      <c r="C1" s="150" t="s">
        <v>253</v>
      </c>
      <c r="D1" s="150" t="s">
        <v>1224</v>
      </c>
      <c r="F1" s="360" t="s">
        <v>1307</v>
      </c>
      <c r="G1" s="361"/>
      <c r="H1" s="361"/>
      <c r="I1" s="361"/>
    </row>
    <row r="2" spans="1:9" x14ac:dyDescent="0.3">
      <c r="A2" s="147" t="s">
        <v>17</v>
      </c>
      <c r="B2" s="196">
        <v>0.08</v>
      </c>
      <c r="C2" s="111" t="s">
        <v>1225</v>
      </c>
      <c r="D2" s="339">
        <f t="shared" ref="D2:D65" si="0">C2*B2</f>
        <v>0.08</v>
      </c>
      <c r="F2" s="361"/>
      <c r="G2" s="361"/>
      <c r="H2" s="361"/>
      <c r="I2" s="361"/>
    </row>
    <row r="3" spans="1:9" x14ac:dyDescent="0.3">
      <c r="A3" s="147" t="s">
        <v>17</v>
      </c>
      <c r="B3" s="196">
        <v>7.0000000000000007E-2</v>
      </c>
      <c r="C3" s="111">
        <v>1</v>
      </c>
      <c r="D3" s="339">
        <f t="shared" si="0"/>
        <v>7.0000000000000007E-2</v>
      </c>
      <c r="F3" s="361"/>
      <c r="G3" s="361"/>
      <c r="H3" s="361"/>
      <c r="I3" s="361"/>
    </row>
    <row r="4" spans="1:9" x14ac:dyDescent="0.3">
      <c r="A4" s="147" t="s">
        <v>17</v>
      </c>
      <c r="B4" s="196">
        <v>0.08</v>
      </c>
      <c r="C4" s="111">
        <v>1</v>
      </c>
      <c r="D4" s="339">
        <f t="shared" si="0"/>
        <v>0.08</v>
      </c>
      <c r="F4" s="361"/>
      <c r="G4" s="361"/>
      <c r="H4" s="361"/>
      <c r="I4" s="361"/>
    </row>
    <row r="5" spans="1:9" x14ac:dyDescent="0.3">
      <c r="A5" s="147" t="s">
        <v>17</v>
      </c>
      <c r="B5" s="196">
        <v>0.08</v>
      </c>
      <c r="C5" s="111" t="s">
        <v>1225</v>
      </c>
      <c r="D5" s="339">
        <f t="shared" si="0"/>
        <v>0.08</v>
      </c>
      <c r="F5" s="361"/>
      <c r="G5" s="361"/>
      <c r="H5" s="361"/>
      <c r="I5" s="361"/>
    </row>
    <row r="6" spans="1:9" x14ac:dyDescent="0.3">
      <c r="A6" s="147" t="s">
        <v>17</v>
      </c>
      <c r="B6" s="196">
        <v>0.08</v>
      </c>
      <c r="C6" s="111">
        <v>0.95</v>
      </c>
      <c r="D6" s="339">
        <f t="shared" si="0"/>
        <v>7.5999999999999998E-2</v>
      </c>
      <c r="F6" s="361"/>
      <c r="G6" s="361"/>
      <c r="H6" s="361"/>
      <c r="I6" s="361"/>
    </row>
    <row r="7" spans="1:9" x14ac:dyDescent="0.3">
      <c r="A7" s="147" t="s">
        <v>17</v>
      </c>
      <c r="B7" s="196">
        <v>0.08</v>
      </c>
      <c r="C7" s="111">
        <v>1</v>
      </c>
      <c r="D7" s="339">
        <f t="shared" si="0"/>
        <v>0.08</v>
      </c>
      <c r="F7" s="361"/>
      <c r="G7" s="361"/>
      <c r="H7" s="361"/>
      <c r="I7" s="361"/>
    </row>
    <row r="8" spans="1:9" x14ac:dyDescent="0.3">
      <c r="A8" s="147" t="s">
        <v>17</v>
      </c>
      <c r="B8" s="196">
        <v>7.0000000000000007E-2</v>
      </c>
      <c r="C8" s="111">
        <v>1</v>
      </c>
      <c r="D8" s="339">
        <f t="shared" si="0"/>
        <v>7.0000000000000007E-2</v>
      </c>
      <c r="F8" s="361"/>
      <c r="G8" s="361"/>
      <c r="H8" s="361"/>
      <c r="I8" s="361"/>
    </row>
    <row r="9" spans="1:9" x14ac:dyDescent="0.3">
      <c r="A9" s="147" t="s">
        <v>17</v>
      </c>
      <c r="B9" s="196">
        <v>0.08</v>
      </c>
      <c r="C9" s="111">
        <v>1</v>
      </c>
      <c r="D9" s="339">
        <f t="shared" si="0"/>
        <v>0.08</v>
      </c>
      <c r="F9" s="361"/>
      <c r="G9" s="361"/>
      <c r="H9" s="361"/>
      <c r="I9" s="361"/>
    </row>
    <row r="10" spans="1:9" x14ac:dyDescent="0.3">
      <c r="A10" s="147" t="s">
        <v>17</v>
      </c>
      <c r="B10" s="196">
        <v>7.0000000000000007E-2</v>
      </c>
      <c r="C10" s="111">
        <v>0.7142857142857143</v>
      </c>
      <c r="D10" s="339">
        <f t="shared" si="0"/>
        <v>0.05</v>
      </c>
      <c r="F10" s="361"/>
      <c r="G10" s="361"/>
      <c r="H10" s="361"/>
      <c r="I10" s="361"/>
    </row>
    <row r="11" spans="1:9" x14ac:dyDescent="0.3">
      <c r="A11" s="147" t="s">
        <v>17</v>
      </c>
      <c r="B11" s="196">
        <v>0.08</v>
      </c>
      <c r="C11" s="111">
        <v>1</v>
      </c>
      <c r="D11" s="339">
        <f t="shared" si="0"/>
        <v>0.08</v>
      </c>
      <c r="F11" s="361"/>
      <c r="G11" s="361"/>
      <c r="H11" s="361"/>
      <c r="I11" s="361"/>
    </row>
    <row r="12" spans="1:9" x14ac:dyDescent="0.3">
      <c r="A12" s="147" t="s">
        <v>17</v>
      </c>
      <c r="B12" s="209">
        <v>7.0000000000000007E-2</v>
      </c>
      <c r="C12" s="111">
        <v>1</v>
      </c>
      <c r="D12" s="339">
        <f t="shared" si="0"/>
        <v>7.0000000000000007E-2</v>
      </c>
    </row>
    <row r="13" spans="1:9" x14ac:dyDescent="0.3">
      <c r="A13" s="336" t="s">
        <v>9</v>
      </c>
      <c r="B13" s="112">
        <v>0.25</v>
      </c>
      <c r="C13" s="111" t="s">
        <v>1225</v>
      </c>
      <c r="D13" s="339">
        <f t="shared" si="0"/>
        <v>0.25</v>
      </c>
    </row>
    <row r="14" spans="1:9" x14ac:dyDescent="0.3">
      <c r="A14" s="336" t="s">
        <v>9</v>
      </c>
      <c r="B14" s="112">
        <v>0.25</v>
      </c>
      <c r="C14" s="111">
        <v>1</v>
      </c>
      <c r="D14" s="339">
        <f t="shared" si="0"/>
        <v>0.25</v>
      </c>
    </row>
    <row r="15" spans="1:9" x14ac:dyDescent="0.3">
      <c r="A15" s="336" t="s">
        <v>9</v>
      </c>
      <c r="B15" s="112">
        <v>0.25</v>
      </c>
      <c r="C15" s="111" t="s">
        <v>1225</v>
      </c>
      <c r="D15" s="339">
        <f t="shared" si="0"/>
        <v>0.25</v>
      </c>
    </row>
    <row r="16" spans="1:9" x14ac:dyDescent="0.3">
      <c r="A16" s="336" t="s">
        <v>9</v>
      </c>
      <c r="B16" s="112">
        <v>0.25</v>
      </c>
      <c r="C16" s="111" t="s">
        <v>1225</v>
      </c>
      <c r="D16" s="339">
        <f t="shared" si="0"/>
        <v>0.25</v>
      </c>
    </row>
    <row r="17" spans="1:9" x14ac:dyDescent="0.3">
      <c r="A17" s="337" t="s">
        <v>26</v>
      </c>
      <c r="B17" s="112">
        <v>1</v>
      </c>
      <c r="C17" s="111">
        <v>1</v>
      </c>
      <c r="D17" s="339">
        <f t="shared" si="0"/>
        <v>1</v>
      </c>
    </row>
    <row r="18" spans="1:9" x14ac:dyDescent="0.3">
      <c r="A18" s="336" t="s">
        <v>34</v>
      </c>
      <c r="B18" s="100">
        <v>0.3</v>
      </c>
      <c r="C18" s="111">
        <v>1</v>
      </c>
      <c r="D18" s="339">
        <f t="shared" si="0"/>
        <v>0.3</v>
      </c>
      <c r="I18"/>
    </row>
    <row r="19" spans="1:9" x14ac:dyDescent="0.3">
      <c r="A19" s="336" t="s">
        <v>34</v>
      </c>
      <c r="B19" s="100">
        <v>0.5</v>
      </c>
      <c r="C19" s="111">
        <v>1</v>
      </c>
      <c r="D19" s="339">
        <f t="shared" si="0"/>
        <v>0.5</v>
      </c>
      <c r="I19"/>
    </row>
    <row r="20" spans="1:9" x14ac:dyDescent="0.3">
      <c r="A20" s="336" t="s">
        <v>34</v>
      </c>
      <c r="B20" s="100">
        <v>0.2</v>
      </c>
      <c r="C20" s="111">
        <v>1</v>
      </c>
      <c r="D20" s="339">
        <f t="shared" si="0"/>
        <v>0.2</v>
      </c>
      <c r="I20"/>
    </row>
    <row r="21" spans="1:9" x14ac:dyDescent="0.3">
      <c r="A21" s="337" t="s">
        <v>137</v>
      </c>
      <c r="B21" s="112">
        <v>0.5</v>
      </c>
      <c r="C21" s="111">
        <v>1</v>
      </c>
      <c r="D21" s="339">
        <f t="shared" si="0"/>
        <v>0.5</v>
      </c>
      <c r="I21"/>
    </row>
    <row r="22" spans="1:9" x14ac:dyDescent="0.3">
      <c r="A22" s="337" t="s">
        <v>137</v>
      </c>
      <c r="B22" s="100">
        <v>0.2</v>
      </c>
      <c r="C22" s="111">
        <v>1</v>
      </c>
      <c r="D22" s="339">
        <f t="shared" si="0"/>
        <v>0.2</v>
      </c>
      <c r="I22"/>
    </row>
    <row r="23" spans="1:9" x14ac:dyDescent="0.3">
      <c r="A23" s="337" t="s">
        <v>137</v>
      </c>
      <c r="B23" s="100">
        <v>0.3</v>
      </c>
      <c r="C23" s="111">
        <v>1</v>
      </c>
      <c r="D23" s="339">
        <f t="shared" si="0"/>
        <v>0.3</v>
      </c>
      <c r="I23"/>
    </row>
    <row r="24" spans="1:9" ht="27.6" x14ac:dyDescent="0.3">
      <c r="A24" s="245" t="s">
        <v>138</v>
      </c>
      <c r="B24" s="223">
        <v>0.17</v>
      </c>
      <c r="C24" s="111">
        <v>1</v>
      </c>
      <c r="D24" s="339">
        <f t="shared" si="0"/>
        <v>0.17</v>
      </c>
      <c r="I24"/>
    </row>
    <row r="25" spans="1:9" ht="27.6" x14ac:dyDescent="0.3">
      <c r="A25" s="245" t="s">
        <v>138</v>
      </c>
      <c r="B25" s="223">
        <v>0.17</v>
      </c>
      <c r="C25" s="111">
        <v>1</v>
      </c>
      <c r="D25" s="339">
        <f t="shared" si="0"/>
        <v>0.17</v>
      </c>
      <c r="I25"/>
    </row>
    <row r="26" spans="1:9" ht="27.6" x14ac:dyDescent="0.3">
      <c r="A26" s="245" t="s">
        <v>138</v>
      </c>
      <c r="B26" s="223">
        <v>0.17</v>
      </c>
      <c r="C26" s="111">
        <v>0.9</v>
      </c>
      <c r="D26" s="339">
        <f t="shared" si="0"/>
        <v>0.15300000000000002</v>
      </c>
      <c r="I26"/>
    </row>
    <row r="27" spans="1:9" ht="27.6" x14ac:dyDescent="0.3">
      <c r="A27" s="276" t="s">
        <v>138</v>
      </c>
      <c r="B27" s="119">
        <v>0.16</v>
      </c>
      <c r="C27" s="111">
        <v>0.91666666666666674</v>
      </c>
      <c r="D27" s="339">
        <f t="shared" si="0"/>
        <v>0.1466666666666667</v>
      </c>
      <c r="I27"/>
    </row>
    <row r="28" spans="1:9" ht="27.6" x14ac:dyDescent="0.3">
      <c r="A28" s="245" t="s">
        <v>138</v>
      </c>
      <c r="B28" s="223">
        <v>0.16</v>
      </c>
      <c r="C28" s="111">
        <v>1</v>
      </c>
      <c r="D28" s="339">
        <f t="shared" si="0"/>
        <v>0.16</v>
      </c>
      <c r="I28"/>
    </row>
    <row r="29" spans="1:9" ht="27.6" x14ac:dyDescent="0.3">
      <c r="A29" s="276" t="s">
        <v>138</v>
      </c>
      <c r="B29" s="119">
        <v>0.17</v>
      </c>
      <c r="C29" s="111">
        <v>1</v>
      </c>
      <c r="D29" s="339">
        <f t="shared" si="0"/>
        <v>0.17</v>
      </c>
      <c r="I29"/>
    </row>
    <row r="30" spans="1:9" x14ac:dyDescent="0.3">
      <c r="A30" s="336" t="s">
        <v>33</v>
      </c>
      <c r="B30" s="100">
        <v>0.2</v>
      </c>
      <c r="C30" s="111">
        <v>1</v>
      </c>
      <c r="D30" s="339">
        <f t="shared" si="0"/>
        <v>0.2</v>
      </c>
      <c r="I30"/>
    </row>
    <row r="31" spans="1:9" x14ac:dyDescent="0.3">
      <c r="A31" s="336" t="s">
        <v>33</v>
      </c>
      <c r="B31" s="100">
        <v>0.4</v>
      </c>
      <c r="C31" s="111" t="s">
        <v>1225</v>
      </c>
      <c r="D31" s="339">
        <f t="shared" si="0"/>
        <v>0.4</v>
      </c>
      <c r="I31"/>
    </row>
    <row r="32" spans="1:9" x14ac:dyDescent="0.3">
      <c r="A32" s="336" t="s">
        <v>33</v>
      </c>
      <c r="B32" s="100">
        <v>0.2</v>
      </c>
      <c r="C32" s="111">
        <v>1</v>
      </c>
      <c r="D32" s="339">
        <f t="shared" si="0"/>
        <v>0.2</v>
      </c>
      <c r="I32"/>
    </row>
    <row r="33" spans="1:9" x14ac:dyDescent="0.3">
      <c r="A33" s="336" t="s">
        <v>33</v>
      </c>
      <c r="B33" s="100">
        <v>0.2</v>
      </c>
      <c r="C33" s="111">
        <v>1</v>
      </c>
      <c r="D33" s="339">
        <f t="shared" si="0"/>
        <v>0.2</v>
      </c>
      <c r="I33"/>
    </row>
    <row r="34" spans="1:9" x14ac:dyDescent="0.3">
      <c r="A34" s="336" t="s">
        <v>64</v>
      </c>
      <c r="B34" s="100">
        <v>0.3</v>
      </c>
      <c r="C34" s="111">
        <v>1</v>
      </c>
      <c r="D34" s="339">
        <f t="shared" si="0"/>
        <v>0.3</v>
      </c>
      <c r="I34"/>
    </row>
    <row r="35" spans="1:9" x14ac:dyDescent="0.3">
      <c r="A35" s="336" t="s">
        <v>64</v>
      </c>
      <c r="B35" s="100">
        <v>0.2</v>
      </c>
      <c r="C35" s="111">
        <v>1</v>
      </c>
      <c r="D35" s="339">
        <f t="shared" si="0"/>
        <v>0.2</v>
      </c>
      <c r="I35"/>
    </row>
    <row r="36" spans="1:9" x14ac:dyDescent="0.3">
      <c r="A36" s="336" t="s">
        <v>64</v>
      </c>
      <c r="B36" s="100">
        <v>0.1</v>
      </c>
      <c r="C36" s="111">
        <v>1</v>
      </c>
      <c r="D36" s="339">
        <f t="shared" si="0"/>
        <v>0.1</v>
      </c>
      <c r="I36"/>
    </row>
    <row r="37" spans="1:9" x14ac:dyDescent="0.3">
      <c r="A37" s="336" t="s">
        <v>64</v>
      </c>
      <c r="B37" s="100">
        <v>0.3</v>
      </c>
      <c r="C37" s="111">
        <v>1</v>
      </c>
      <c r="D37" s="339">
        <f t="shared" si="0"/>
        <v>0.3</v>
      </c>
      <c r="I37"/>
    </row>
    <row r="38" spans="1:9" x14ac:dyDescent="0.3">
      <c r="A38" s="336" t="s">
        <v>139</v>
      </c>
      <c r="B38" s="101">
        <v>0.33</v>
      </c>
      <c r="C38" s="111">
        <v>1</v>
      </c>
      <c r="D38" s="339">
        <f t="shared" si="0"/>
        <v>0.33</v>
      </c>
      <c r="I38"/>
    </row>
    <row r="39" spans="1:9" x14ac:dyDescent="0.3">
      <c r="A39" s="336" t="s">
        <v>139</v>
      </c>
      <c r="B39" s="101">
        <v>0.33</v>
      </c>
      <c r="C39" s="111">
        <v>1</v>
      </c>
      <c r="D39" s="339">
        <f t="shared" si="0"/>
        <v>0.33</v>
      </c>
      <c r="I39"/>
    </row>
    <row r="40" spans="1:9" x14ac:dyDescent="0.3">
      <c r="A40" s="336" t="s">
        <v>139</v>
      </c>
      <c r="B40" s="138">
        <v>0.34</v>
      </c>
      <c r="C40" s="111" t="s">
        <v>1225</v>
      </c>
      <c r="D40" s="339">
        <f t="shared" si="0"/>
        <v>0.34</v>
      </c>
      <c r="I40"/>
    </row>
    <row r="41" spans="1:9" x14ac:dyDescent="0.3">
      <c r="A41" s="336" t="s">
        <v>140</v>
      </c>
      <c r="B41" s="101">
        <v>0.33</v>
      </c>
      <c r="C41" s="111">
        <v>1</v>
      </c>
      <c r="D41" s="339">
        <f t="shared" si="0"/>
        <v>0.33</v>
      </c>
      <c r="I41"/>
    </row>
    <row r="42" spans="1:9" x14ac:dyDescent="0.3">
      <c r="A42" s="336" t="s">
        <v>140</v>
      </c>
      <c r="B42" s="101">
        <v>0.33</v>
      </c>
      <c r="C42" s="111">
        <v>1</v>
      </c>
      <c r="D42" s="339">
        <f t="shared" si="0"/>
        <v>0.33</v>
      </c>
      <c r="I42"/>
    </row>
    <row r="43" spans="1:9" x14ac:dyDescent="0.3">
      <c r="A43" s="336" t="s">
        <v>140</v>
      </c>
      <c r="B43" s="101">
        <v>0.34</v>
      </c>
      <c r="C43" s="111">
        <v>1</v>
      </c>
      <c r="D43" s="339">
        <f t="shared" si="0"/>
        <v>0.34</v>
      </c>
      <c r="I43"/>
    </row>
    <row r="44" spans="1:9" x14ac:dyDescent="0.3">
      <c r="A44" s="336" t="s">
        <v>141</v>
      </c>
      <c r="B44" s="101">
        <v>0.33</v>
      </c>
      <c r="C44" s="111">
        <v>1</v>
      </c>
      <c r="D44" s="339">
        <f t="shared" si="0"/>
        <v>0.33</v>
      </c>
      <c r="I44"/>
    </row>
    <row r="45" spans="1:9" x14ac:dyDescent="0.3">
      <c r="A45" s="336" t="s">
        <v>141</v>
      </c>
      <c r="B45" s="101">
        <v>0.33</v>
      </c>
      <c r="C45" s="111">
        <v>1</v>
      </c>
      <c r="D45" s="339">
        <f t="shared" si="0"/>
        <v>0.33</v>
      </c>
      <c r="I45"/>
    </row>
    <row r="46" spans="1:9" x14ac:dyDescent="0.3">
      <c r="A46" s="336" t="s">
        <v>141</v>
      </c>
      <c r="B46" s="101">
        <v>0.34</v>
      </c>
      <c r="C46" s="111">
        <v>1</v>
      </c>
      <c r="D46" s="339">
        <f t="shared" si="0"/>
        <v>0.34</v>
      </c>
      <c r="I46"/>
    </row>
    <row r="47" spans="1:9" x14ac:dyDescent="0.3">
      <c r="A47" s="336" t="s">
        <v>142</v>
      </c>
      <c r="B47" s="101">
        <v>0.5</v>
      </c>
      <c r="C47" s="111">
        <v>0.97499999999999998</v>
      </c>
      <c r="D47" s="339">
        <f t="shared" si="0"/>
        <v>0.48749999999999999</v>
      </c>
      <c r="I47"/>
    </row>
    <row r="48" spans="1:9" x14ac:dyDescent="0.3">
      <c r="A48" s="336" t="s">
        <v>142</v>
      </c>
      <c r="B48" s="101">
        <v>0.5</v>
      </c>
      <c r="C48" s="111">
        <v>1</v>
      </c>
      <c r="D48" s="339">
        <f t="shared" si="0"/>
        <v>0.5</v>
      </c>
      <c r="I48"/>
    </row>
    <row r="49" spans="1:9" x14ac:dyDescent="0.3">
      <c r="A49" s="336" t="s">
        <v>143</v>
      </c>
      <c r="B49" s="138">
        <v>0.5</v>
      </c>
      <c r="C49" s="111">
        <v>1</v>
      </c>
      <c r="D49" s="339">
        <f t="shared" si="0"/>
        <v>0.5</v>
      </c>
      <c r="I49"/>
    </row>
    <row r="50" spans="1:9" x14ac:dyDescent="0.3">
      <c r="A50" s="336" t="s">
        <v>143</v>
      </c>
      <c r="B50" s="101">
        <v>0.5</v>
      </c>
      <c r="C50" s="111">
        <v>1</v>
      </c>
      <c r="D50" s="339">
        <f t="shared" si="0"/>
        <v>0.5</v>
      </c>
      <c r="I50"/>
    </row>
    <row r="51" spans="1:9" ht="27.6" x14ac:dyDescent="0.3">
      <c r="A51" s="245" t="s">
        <v>144</v>
      </c>
      <c r="B51" s="101">
        <v>1</v>
      </c>
      <c r="C51" s="111">
        <v>1</v>
      </c>
      <c r="D51" s="339">
        <f t="shared" si="0"/>
        <v>1</v>
      </c>
      <c r="I51"/>
    </row>
    <row r="52" spans="1:9" x14ac:dyDescent="0.3">
      <c r="A52" s="336" t="s">
        <v>108</v>
      </c>
      <c r="B52" s="100">
        <v>0.34</v>
      </c>
      <c r="C52" s="111">
        <v>1</v>
      </c>
      <c r="D52" s="339">
        <f t="shared" si="0"/>
        <v>0.34</v>
      </c>
      <c r="I52"/>
    </row>
    <row r="53" spans="1:9" x14ac:dyDescent="0.3">
      <c r="A53" s="336" t="s">
        <v>108</v>
      </c>
      <c r="B53" s="100">
        <v>0.33</v>
      </c>
      <c r="C53" s="111">
        <v>1</v>
      </c>
      <c r="D53" s="339">
        <f t="shared" si="0"/>
        <v>0.33</v>
      </c>
      <c r="I53"/>
    </row>
    <row r="54" spans="1:9" x14ac:dyDescent="0.3">
      <c r="A54" s="336" t="s">
        <v>108</v>
      </c>
      <c r="B54" s="100">
        <v>0.33</v>
      </c>
      <c r="C54" s="111">
        <v>1</v>
      </c>
      <c r="D54" s="339">
        <f t="shared" si="0"/>
        <v>0.33</v>
      </c>
      <c r="I54"/>
    </row>
    <row r="55" spans="1:9" x14ac:dyDescent="0.3">
      <c r="A55" s="336" t="s">
        <v>112</v>
      </c>
      <c r="B55" s="100">
        <v>0.17</v>
      </c>
      <c r="C55" s="111">
        <v>1</v>
      </c>
      <c r="D55" s="339">
        <f t="shared" si="0"/>
        <v>0.17</v>
      </c>
      <c r="I55"/>
    </row>
    <row r="56" spans="1:9" x14ac:dyDescent="0.3">
      <c r="A56" s="336" t="s">
        <v>112</v>
      </c>
      <c r="B56" s="100">
        <v>0.17</v>
      </c>
      <c r="C56" s="111">
        <v>1</v>
      </c>
      <c r="D56" s="339">
        <f t="shared" si="0"/>
        <v>0.17</v>
      </c>
      <c r="I56"/>
    </row>
    <row r="57" spans="1:9" x14ac:dyDescent="0.3">
      <c r="A57" s="336" t="s">
        <v>112</v>
      </c>
      <c r="B57" s="100">
        <v>0.17</v>
      </c>
      <c r="C57" s="111">
        <v>1</v>
      </c>
      <c r="D57" s="339">
        <f t="shared" si="0"/>
        <v>0.17</v>
      </c>
      <c r="I57"/>
    </row>
    <row r="58" spans="1:9" x14ac:dyDescent="0.3">
      <c r="A58" s="336" t="s">
        <v>112</v>
      </c>
      <c r="B58" s="100">
        <v>0.17</v>
      </c>
      <c r="C58" s="111">
        <v>1</v>
      </c>
      <c r="D58" s="339">
        <f t="shared" si="0"/>
        <v>0.17</v>
      </c>
      <c r="I58"/>
    </row>
    <row r="59" spans="1:9" x14ac:dyDescent="0.3">
      <c r="A59" s="336" t="s">
        <v>112</v>
      </c>
      <c r="B59" s="100">
        <v>0.16</v>
      </c>
      <c r="C59" s="111">
        <v>1</v>
      </c>
      <c r="D59" s="339">
        <f t="shared" si="0"/>
        <v>0.16</v>
      </c>
      <c r="I59"/>
    </row>
    <row r="60" spans="1:9" x14ac:dyDescent="0.3">
      <c r="A60" s="336" t="s">
        <v>112</v>
      </c>
      <c r="B60" s="100">
        <v>0.16</v>
      </c>
      <c r="C60" s="111">
        <v>1</v>
      </c>
      <c r="D60" s="339">
        <f t="shared" si="0"/>
        <v>0.16</v>
      </c>
      <c r="I60"/>
    </row>
    <row r="61" spans="1:9" x14ac:dyDescent="0.3">
      <c r="A61" s="336" t="s">
        <v>145</v>
      </c>
      <c r="B61" s="100">
        <v>0.33</v>
      </c>
      <c r="C61" s="111">
        <v>0</v>
      </c>
      <c r="D61" s="339">
        <f t="shared" si="0"/>
        <v>0</v>
      </c>
      <c r="I61"/>
    </row>
    <row r="62" spans="1:9" x14ac:dyDescent="0.3">
      <c r="A62" s="336" t="s">
        <v>145</v>
      </c>
      <c r="B62" s="100">
        <v>0.33</v>
      </c>
      <c r="C62" s="111">
        <v>1</v>
      </c>
      <c r="D62" s="339">
        <f t="shared" si="0"/>
        <v>0.33</v>
      </c>
      <c r="I62"/>
    </row>
    <row r="63" spans="1:9" x14ac:dyDescent="0.3">
      <c r="A63" s="336" t="s">
        <v>145</v>
      </c>
      <c r="B63" s="100">
        <v>0.34</v>
      </c>
      <c r="C63" s="111" t="s">
        <v>1225</v>
      </c>
      <c r="D63" s="339">
        <f t="shared" si="0"/>
        <v>0.34</v>
      </c>
      <c r="I63"/>
    </row>
    <row r="64" spans="1:9" x14ac:dyDescent="0.3">
      <c r="A64" s="276" t="s">
        <v>146</v>
      </c>
      <c r="B64" s="119">
        <v>0.33</v>
      </c>
      <c r="C64" s="111">
        <v>1</v>
      </c>
      <c r="D64" s="339">
        <f t="shared" si="0"/>
        <v>0.33</v>
      </c>
      <c r="I64"/>
    </row>
    <row r="65" spans="1:9" x14ac:dyDescent="0.3">
      <c r="A65" s="276" t="s">
        <v>146</v>
      </c>
      <c r="B65" s="119">
        <v>0.33</v>
      </c>
      <c r="C65" s="111">
        <v>1</v>
      </c>
      <c r="D65" s="339">
        <f t="shared" si="0"/>
        <v>0.33</v>
      </c>
      <c r="I65"/>
    </row>
    <row r="66" spans="1:9" x14ac:dyDescent="0.3">
      <c r="A66" s="337" t="s">
        <v>123</v>
      </c>
      <c r="B66" s="101">
        <v>0.17</v>
      </c>
      <c r="C66" s="111" t="s">
        <v>1225</v>
      </c>
      <c r="D66" s="339">
        <f t="shared" ref="D66:D86" si="1">C66*B66</f>
        <v>0.17</v>
      </c>
      <c r="I66"/>
    </row>
    <row r="67" spans="1:9" x14ac:dyDescent="0.3">
      <c r="A67" s="337" t="s">
        <v>123</v>
      </c>
      <c r="B67" s="101">
        <v>0.17</v>
      </c>
      <c r="C67" s="111" t="s">
        <v>1225</v>
      </c>
      <c r="D67" s="339">
        <f t="shared" si="1"/>
        <v>0.17</v>
      </c>
      <c r="I67"/>
    </row>
    <row r="68" spans="1:9" x14ac:dyDescent="0.3">
      <c r="A68" s="337" t="s">
        <v>123</v>
      </c>
      <c r="B68" s="101">
        <v>0.17</v>
      </c>
      <c r="C68" s="111">
        <v>1</v>
      </c>
      <c r="D68" s="339">
        <f t="shared" si="1"/>
        <v>0.17</v>
      </c>
      <c r="I68"/>
    </row>
    <row r="69" spans="1:9" x14ac:dyDescent="0.3">
      <c r="A69" s="336" t="s">
        <v>123</v>
      </c>
      <c r="B69" s="101">
        <v>0.16</v>
      </c>
      <c r="C69" s="111">
        <v>1</v>
      </c>
      <c r="D69" s="339">
        <f t="shared" si="1"/>
        <v>0.16</v>
      </c>
      <c r="I69"/>
    </row>
    <row r="70" spans="1:9" x14ac:dyDescent="0.3">
      <c r="A70" s="336" t="s">
        <v>123</v>
      </c>
      <c r="B70" s="101">
        <v>0.16</v>
      </c>
      <c r="C70" s="111">
        <v>1</v>
      </c>
      <c r="D70" s="339">
        <f t="shared" si="1"/>
        <v>0.16</v>
      </c>
      <c r="I70"/>
    </row>
    <row r="71" spans="1:9" x14ac:dyDescent="0.3">
      <c r="A71" s="337" t="s">
        <v>127</v>
      </c>
      <c r="B71" s="112">
        <v>0.4</v>
      </c>
      <c r="C71" s="111">
        <v>0.95599999999999996</v>
      </c>
      <c r="D71" s="339">
        <f t="shared" si="1"/>
        <v>0.38240000000000002</v>
      </c>
      <c r="I71"/>
    </row>
    <row r="72" spans="1:9" x14ac:dyDescent="0.3">
      <c r="A72" s="337" t="s">
        <v>127</v>
      </c>
      <c r="B72" s="112">
        <v>0.1</v>
      </c>
      <c r="C72" s="111">
        <v>1</v>
      </c>
      <c r="D72" s="339">
        <f t="shared" si="1"/>
        <v>0.1</v>
      </c>
      <c r="I72"/>
    </row>
    <row r="73" spans="1:9" x14ac:dyDescent="0.3">
      <c r="A73" s="337" t="s">
        <v>127</v>
      </c>
      <c r="B73" s="112">
        <v>0.1</v>
      </c>
      <c r="C73" s="111">
        <v>0.81481481481481477</v>
      </c>
      <c r="D73" s="339">
        <f t="shared" si="1"/>
        <v>8.1481481481481488E-2</v>
      </c>
      <c r="I73"/>
    </row>
    <row r="74" spans="1:9" x14ac:dyDescent="0.3">
      <c r="A74" s="276" t="s">
        <v>127</v>
      </c>
      <c r="B74" s="119">
        <v>0.1</v>
      </c>
      <c r="C74" s="111">
        <v>1</v>
      </c>
      <c r="D74" s="339">
        <f t="shared" si="1"/>
        <v>0.1</v>
      </c>
      <c r="I74"/>
    </row>
    <row r="75" spans="1:9" x14ac:dyDescent="0.3">
      <c r="A75" s="276" t="s">
        <v>127</v>
      </c>
      <c r="B75" s="119">
        <v>0.1</v>
      </c>
      <c r="C75" s="111">
        <v>1</v>
      </c>
      <c r="D75" s="339">
        <f t="shared" si="1"/>
        <v>0.1</v>
      </c>
      <c r="I75"/>
    </row>
    <row r="76" spans="1:9" x14ac:dyDescent="0.3">
      <c r="A76" s="276" t="s">
        <v>127</v>
      </c>
      <c r="B76" s="119">
        <v>0.1</v>
      </c>
      <c r="C76" s="111">
        <v>0.9285714285714286</v>
      </c>
      <c r="D76" s="339">
        <f t="shared" si="1"/>
        <v>9.285714285714286E-2</v>
      </c>
      <c r="I76"/>
    </row>
    <row r="77" spans="1:9" x14ac:dyDescent="0.3">
      <c r="A77" s="276" t="s">
        <v>127</v>
      </c>
      <c r="B77" s="119">
        <v>0.1</v>
      </c>
      <c r="C77" s="111">
        <v>1</v>
      </c>
      <c r="D77" s="339">
        <f t="shared" si="1"/>
        <v>0.1</v>
      </c>
      <c r="I77"/>
    </row>
    <row r="78" spans="1:9" x14ac:dyDescent="0.3">
      <c r="A78" s="276" t="s">
        <v>132</v>
      </c>
      <c r="B78" s="119">
        <v>0.5</v>
      </c>
      <c r="C78" s="111">
        <v>1</v>
      </c>
      <c r="D78" s="339">
        <f t="shared" si="1"/>
        <v>0.5</v>
      </c>
      <c r="I78"/>
    </row>
    <row r="79" spans="1:9" x14ac:dyDescent="0.3">
      <c r="A79" s="337" t="s">
        <v>131</v>
      </c>
      <c r="B79" s="198">
        <v>0.17</v>
      </c>
      <c r="C79" s="111">
        <v>1</v>
      </c>
      <c r="D79" s="339">
        <f t="shared" si="1"/>
        <v>0.17</v>
      </c>
      <c r="I79"/>
    </row>
    <row r="80" spans="1:9" x14ac:dyDescent="0.3">
      <c r="A80" s="337" t="s">
        <v>131</v>
      </c>
      <c r="B80" s="198">
        <v>0.17</v>
      </c>
      <c r="C80" s="111">
        <v>1</v>
      </c>
      <c r="D80" s="339">
        <f t="shared" si="1"/>
        <v>0.17</v>
      </c>
      <c r="I80"/>
    </row>
    <row r="81" spans="1:9" x14ac:dyDescent="0.3">
      <c r="A81" s="337" t="s">
        <v>131</v>
      </c>
      <c r="B81" s="198">
        <v>0.17</v>
      </c>
      <c r="C81" s="111">
        <v>1</v>
      </c>
      <c r="D81" s="339">
        <f t="shared" si="1"/>
        <v>0.17</v>
      </c>
      <c r="I81"/>
    </row>
    <row r="82" spans="1:9" x14ac:dyDescent="0.3">
      <c r="A82" s="337" t="s">
        <v>131</v>
      </c>
      <c r="B82" s="198">
        <v>0.17</v>
      </c>
      <c r="C82" s="111">
        <v>1</v>
      </c>
      <c r="D82" s="339">
        <f t="shared" si="1"/>
        <v>0.17</v>
      </c>
      <c r="I82"/>
    </row>
    <row r="83" spans="1:9" x14ac:dyDescent="0.3">
      <c r="A83" s="337" t="s">
        <v>131</v>
      </c>
      <c r="B83" s="198">
        <v>0.16</v>
      </c>
      <c r="C83" s="111">
        <v>0.9</v>
      </c>
      <c r="D83" s="339">
        <f t="shared" si="1"/>
        <v>0.14400000000000002</v>
      </c>
      <c r="I83"/>
    </row>
    <row r="84" spans="1:9" x14ac:dyDescent="0.3">
      <c r="A84" s="337" t="s">
        <v>131</v>
      </c>
      <c r="B84" s="198">
        <v>0.16</v>
      </c>
      <c r="C84" s="111">
        <v>1</v>
      </c>
      <c r="D84" s="339">
        <f t="shared" si="1"/>
        <v>0.16</v>
      </c>
      <c r="I84"/>
    </row>
    <row r="85" spans="1:9" x14ac:dyDescent="0.3">
      <c r="A85" s="337" t="s">
        <v>128</v>
      </c>
      <c r="B85" s="112">
        <v>0.5</v>
      </c>
      <c r="C85" s="111" t="s">
        <v>1225</v>
      </c>
      <c r="D85" s="339">
        <f t="shared" si="1"/>
        <v>0.5</v>
      </c>
      <c r="I85"/>
    </row>
    <row r="86" spans="1:9" x14ac:dyDescent="0.3">
      <c r="A86" s="337" t="s">
        <v>128</v>
      </c>
      <c r="B86" s="112">
        <v>0.5</v>
      </c>
      <c r="C86" s="111">
        <v>1</v>
      </c>
      <c r="D86" s="339">
        <f t="shared" si="1"/>
        <v>0.5</v>
      </c>
      <c r="I86"/>
    </row>
    <row r="87" spans="1:9" x14ac:dyDescent="0.3">
      <c r="C87" s="95"/>
      <c r="I87"/>
    </row>
    <row r="88" spans="1:9" x14ac:dyDescent="0.3">
      <c r="C88" s="95"/>
      <c r="I88"/>
    </row>
    <row r="89" spans="1:9" x14ac:dyDescent="0.3">
      <c r="C89" s="95"/>
      <c r="I89"/>
    </row>
    <row r="90" spans="1:9" x14ac:dyDescent="0.3">
      <c r="C90" s="95"/>
      <c r="I90"/>
    </row>
    <row r="91" spans="1:9" x14ac:dyDescent="0.3">
      <c r="C91" s="95"/>
      <c r="I91"/>
    </row>
    <row r="92" spans="1:9" x14ac:dyDescent="0.3">
      <c r="C92" s="95"/>
      <c r="I92"/>
    </row>
    <row r="93" spans="1:9" x14ac:dyDescent="0.3">
      <c r="C93" s="95"/>
      <c r="I93"/>
    </row>
    <row r="94" spans="1:9" x14ac:dyDescent="0.3">
      <c r="C94" s="95"/>
      <c r="I94"/>
    </row>
    <row r="95" spans="1:9" x14ac:dyDescent="0.3">
      <c r="C95" s="95"/>
      <c r="I95"/>
    </row>
    <row r="96" spans="1:9" x14ac:dyDescent="0.3">
      <c r="C96" s="95"/>
      <c r="I96"/>
    </row>
    <row r="97" spans="3:9" x14ac:dyDescent="0.3">
      <c r="C97" s="95"/>
      <c r="I97"/>
    </row>
    <row r="98" spans="3:9" x14ac:dyDescent="0.3">
      <c r="C98" s="95"/>
      <c r="I98"/>
    </row>
    <row r="99" spans="3:9" x14ac:dyDescent="0.3">
      <c r="C99" s="95"/>
      <c r="I99"/>
    </row>
    <row r="100" spans="3:9" x14ac:dyDescent="0.3">
      <c r="C100" s="95"/>
      <c r="I100"/>
    </row>
    <row r="101" spans="3:9" x14ac:dyDescent="0.3">
      <c r="C101" s="95"/>
      <c r="I101"/>
    </row>
    <row r="102" spans="3:9" x14ac:dyDescent="0.3">
      <c r="C102" s="95"/>
      <c r="I102"/>
    </row>
    <row r="103" spans="3:9" x14ac:dyDescent="0.3">
      <c r="C103" s="95"/>
      <c r="I103"/>
    </row>
    <row r="104" spans="3:9" x14ac:dyDescent="0.3">
      <c r="C104" s="95"/>
      <c r="I104"/>
    </row>
    <row r="105" spans="3:9" x14ac:dyDescent="0.3">
      <c r="C105" s="95"/>
      <c r="I105"/>
    </row>
    <row r="106" spans="3:9" x14ac:dyDescent="0.3">
      <c r="C106" s="95"/>
      <c r="I106"/>
    </row>
    <row r="107" spans="3:9" x14ac:dyDescent="0.3">
      <c r="C107" s="95"/>
      <c r="I107"/>
    </row>
    <row r="108" spans="3:9" x14ac:dyDescent="0.3">
      <c r="C108" s="95"/>
      <c r="I108"/>
    </row>
    <row r="109" spans="3:9" x14ac:dyDescent="0.3">
      <c r="C109" s="95"/>
      <c r="I109"/>
    </row>
    <row r="110" spans="3:9" x14ac:dyDescent="0.3">
      <c r="C110" s="95"/>
      <c r="I110"/>
    </row>
    <row r="111" spans="3:9" x14ac:dyDescent="0.3">
      <c r="C111" s="95"/>
      <c r="I111"/>
    </row>
    <row r="112" spans="3:9" x14ac:dyDescent="0.3">
      <c r="C112" s="95"/>
      <c r="I112"/>
    </row>
    <row r="113" spans="3:9" x14ac:dyDescent="0.3">
      <c r="C113" s="95"/>
      <c r="I113"/>
    </row>
    <row r="114" spans="3:9" x14ac:dyDescent="0.3">
      <c r="C114" s="95"/>
      <c r="I114"/>
    </row>
    <row r="115" spans="3:9" x14ac:dyDescent="0.3">
      <c r="C115" s="95"/>
      <c r="I115"/>
    </row>
    <row r="116" spans="3:9" x14ac:dyDescent="0.3">
      <c r="C116" s="95"/>
      <c r="I116"/>
    </row>
    <row r="117" spans="3:9" x14ac:dyDescent="0.3">
      <c r="C117" s="95"/>
      <c r="I117"/>
    </row>
  </sheetData>
  <autoFilter ref="A1:I86" xr:uid="{00000000-0001-0000-0300-000000000000}">
    <filterColumn colId="5" showButton="0"/>
    <filterColumn colId="6" showButton="0"/>
    <filterColumn colId="7" showButton="0"/>
  </autoFilter>
  <mergeCells count="1">
    <mergeCell ref="F1:I11"/>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DATOS!$P$12:$P$24</xm:f>
          </x14:formula1>
          <xm:sqref>A40:A77 A13:A38 A79:A86</xm:sqref>
        </x14:dataValidation>
        <x14:dataValidation type="list" allowBlank="1" showInputMessage="1" showErrorMessage="1" xr:uid="{00000000-0002-0000-0300-000001000000}">
          <x14:formula1>
            <xm:f>Hoja2!$B$2:$B$39</xm:f>
          </x14:formula1>
          <xm:sqref>I118:I314 A87:A314</xm:sqref>
        </x14:dataValidation>
        <x14:dataValidation type="list" allowBlank="1" showInputMessage="1" showErrorMessage="1" xr:uid="{00000000-0002-0000-0300-000002000000}">
          <x14:formula1>
            <xm:f>DATOS!$P$1:$P$24</xm:f>
          </x14:formula1>
          <xm:sqref>A2:A12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5"/>
  <sheetViews>
    <sheetView showGridLines="0" topLeftCell="A6" zoomScaleNormal="100" zoomScaleSheetLayoutView="115" workbookViewId="0">
      <selection activeCell="D20" sqref="D20"/>
    </sheetView>
  </sheetViews>
  <sheetFormatPr baseColWidth="10" defaultColWidth="11.44140625" defaultRowHeight="14.4" x14ac:dyDescent="0.3"/>
  <cols>
    <col min="1" max="1" width="5.6640625" customWidth="1"/>
    <col min="2" max="2" width="7.5546875" customWidth="1"/>
    <col min="3" max="3" width="11" customWidth="1"/>
    <col min="4" max="4" width="50.109375" style="18" customWidth="1"/>
    <col min="5" max="5" width="12.33203125" style="18" customWidth="1"/>
    <col min="6" max="6" width="14.88671875" style="18" customWidth="1"/>
    <col min="7" max="7" width="29.6640625" style="18" customWidth="1"/>
    <col min="8" max="8" width="7.6640625" style="18" customWidth="1"/>
    <col min="9" max="9" width="23.88671875" style="18" customWidth="1"/>
    <col min="10" max="10" width="21.6640625" style="18" customWidth="1"/>
    <col min="11" max="11" width="9.88671875" style="18" customWidth="1"/>
    <col min="23" max="23" width="36.44140625" customWidth="1"/>
  </cols>
  <sheetData>
    <row r="1" spans="2:11" ht="15" thickBot="1" x14ac:dyDescent="0.35"/>
    <row r="2" spans="2:11" ht="99" customHeight="1" thickBot="1" x14ac:dyDescent="0.35">
      <c r="B2" s="154"/>
      <c r="C2" s="187"/>
      <c r="D2" s="380"/>
      <c r="E2" s="380"/>
      <c r="F2" s="380"/>
      <c r="G2" s="380"/>
      <c r="H2" s="380"/>
      <c r="I2" s="381" t="s">
        <v>147</v>
      </c>
      <c r="J2" s="382"/>
    </row>
    <row r="3" spans="2:11" ht="9" customHeight="1" x14ac:dyDescent="0.3"/>
    <row r="4" spans="2:11" ht="9" customHeight="1" thickBot="1" x14ac:dyDescent="0.35"/>
    <row r="5" spans="2:11" ht="34.5" customHeight="1" thickBot="1" x14ac:dyDescent="0.35">
      <c r="B5" s="383" t="s">
        <v>148</v>
      </c>
      <c r="C5" s="384"/>
      <c r="D5" s="384"/>
      <c r="E5" s="384"/>
      <c r="F5" s="384"/>
      <c r="G5" s="384"/>
      <c r="H5" s="384"/>
      <c r="I5" s="384"/>
      <c r="J5" s="385"/>
      <c r="K5" s="30"/>
    </row>
    <row r="6" spans="2:11" ht="52.5" customHeight="1" x14ac:dyDescent="0.3">
      <c r="B6" s="386" t="s">
        <v>149</v>
      </c>
      <c r="C6" s="387"/>
      <c r="D6" s="387"/>
      <c r="E6" s="387"/>
      <c r="F6" s="387"/>
      <c r="G6" s="387"/>
      <c r="H6" s="387"/>
      <c r="I6" s="387"/>
      <c r="J6" s="388"/>
      <c r="K6" s="30"/>
    </row>
    <row r="7" spans="2:11" ht="33.75" customHeight="1" thickBot="1" x14ac:dyDescent="0.35">
      <c r="B7" s="389"/>
      <c r="C7" s="390"/>
      <c r="D7" s="390"/>
      <c r="E7" s="390"/>
      <c r="F7" s="390"/>
      <c r="G7" s="390"/>
      <c r="H7" s="390"/>
      <c r="I7" s="390"/>
      <c r="J7" s="391"/>
      <c r="K7" s="30"/>
    </row>
    <row r="9" spans="2:11" ht="39.450000000000003" customHeight="1" x14ac:dyDescent="0.3">
      <c r="D9" s="77" t="s">
        <v>0</v>
      </c>
      <c r="E9" s="393" t="s">
        <v>150</v>
      </c>
      <c r="F9" s="394"/>
      <c r="G9" s="158" t="s">
        <v>151</v>
      </c>
      <c r="I9" s="167" t="s">
        <v>151</v>
      </c>
      <c r="J9" s="168" t="s">
        <v>152</v>
      </c>
    </row>
    <row r="10" spans="2:11" x14ac:dyDescent="0.3">
      <c r="D10" s="78" t="s">
        <v>139</v>
      </c>
      <c r="E10" s="392"/>
      <c r="F10" s="392"/>
      <c r="G10" s="159"/>
      <c r="I10" s="169">
        <v>1</v>
      </c>
      <c r="J10" s="172" t="s">
        <v>153</v>
      </c>
    </row>
    <row r="11" spans="2:11" x14ac:dyDescent="0.3">
      <c r="D11" s="147" t="s">
        <v>139</v>
      </c>
      <c r="E11" s="371">
        <f>VLOOKUP(D11,'CUMPLIMIENTO DEPENDENCIA'!A:D,4,0)</f>
        <v>1</v>
      </c>
      <c r="F11" s="371"/>
      <c r="G11" s="160" t="str">
        <f>+IF(E11=100%,$J$10,IF(AND(E11&lt;100%,E11&gt;=90%),$J$11,IF(AND(E11&lt;90%,E11&gt;=70%),$J$12,IF(E11&lt;=69%,$J$13,IF(E11&gt;100%,$J$14)))))</f>
        <v>Ejecución Óptima</v>
      </c>
      <c r="I11" s="170" t="s">
        <v>154</v>
      </c>
      <c r="J11" s="173" t="s">
        <v>155</v>
      </c>
    </row>
    <row r="12" spans="2:11" x14ac:dyDescent="0.3">
      <c r="D12" s="147" t="s">
        <v>140</v>
      </c>
      <c r="E12" s="371">
        <f>VLOOKUP(D12,'CUMPLIMIENTO DEPENDENCIA'!A:D,4,0)</f>
        <v>1</v>
      </c>
      <c r="F12" s="371"/>
      <c r="G12" s="160" t="str">
        <f t="shared" ref="G12:G38" si="0">+IF(E12=100%,$J$10,IF(AND(E12&lt;100%,E12&gt;=90%),$J$11,IF(AND(E12&lt;90%,E12&gt;=70%),$J$12,IF(E12&lt;=69%,$J$13,IF(E12&gt;100%,$J$14)))))</f>
        <v>Ejecución Óptima</v>
      </c>
      <c r="I12" s="170" t="s">
        <v>156</v>
      </c>
      <c r="J12" s="174" t="s">
        <v>157</v>
      </c>
    </row>
    <row r="13" spans="2:11" x14ac:dyDescent="0.3">
      <c r="D13" s="161" t="s">
        <v>141</v>
      </c>
      <c r="E13" s="371">
        <f>VLOOKUP(D13,'CUMPLIMIENTO DEPENDENCIA'!A:D,4,0)</f>
        <v>1</v>
      </c>
      <c r="F13" s="371"/>
      <c r="G13" s="160" t="str">
        <f t="shared" si="0"/>
        <v>Ejecución Óptima</v>
      </c>
      <c r="I13" s="170" t="s">
        <v>158</v>
      </c>
      <c r="J13" s="175" t="s">
        <v>159</v>
      </c>
    </row>
    <row r="14" spans="2:11" ht="15" thickBot="1" x14ac:dyDescent="0.35">
      <c r="D14" s="162" t="s">
        <v>142</v>
      </c>
      <c r="E14" s="371">
        <f>VLOOKUP(D14,'CUMPLIMIENTO DEPENDENCIA'!A:D,4,0)</f>
        <v>0.99</v>
      </c>
      <c r="F14" s="371"/>
      <c r="G14" s="160" t="str">
        <f t="shared" si="0"/>
        <v>Ejecución Destacada</v>
      </c>
      <c r="I14" s="171" t="s">
        <v>160</v>
      </c>
      <c r="J14" s="176" t="s">
        <v>161</v>
      </c>
    </row>
    <row r="15" spans="2:11" x14ac:dyDescent="0.3">
      <c r="D15" s="162" t="s">
        <v>143</v>
      </c>
      <c r="E15" s="379">
        <f>VLOOKUP(D15,'CUMPLIMIENTO DEPENDENCIA'!A:D,4,0)</f>
        <v>1</v>
      </c>
      <c r="F15" s="379"/>
      <c r="G15" s="160" t="str">
        <f t="shared" si="0"/>
        <v>Ejecución Óptima</v>
      </c>
    </row>
    <row r="16" spans="2:11" ht="14.4" customHeight="1" x14ac:dyDescent="0.3">
      <c r="D16" s="178" t="s">
        <v>33</v>
      </c>
      <c r="E16" s="374"/>
      <c r="F16" s="375"/>
      <c r="G16" s="159"/>
      <c r="I16" s="377" t="s">
        <v>162</v>
      </c>
      <c r="J16" s="378">
        <f>+AVERAGE('Plan de Acción - POA'!BB7:BB99)</f>
        <v>0.97372079222079255</v>
      </c>
    </row>
    <row r="17" spans="4:10" x14ac:dyDescent="0.3">
      <c r="D17" s="163" t="s">
        <v>33</v>
      </c>
      <c r="E17" s="376">
        <f>VLOOKUP(D17,'CUMPLIMIENTO DEPENDENCIA'!A:D,4,0)</f>
        <v>1</v>
      </c>
      <c r="F17" s="376"/>
      <c r="G17" s="160" t="str">
        <f t="shared" si="0"/>
        <v>Ejecución Óptima</v>
      </c>
      <c r="I17" s="377"/>
      <c r="J17" s="378"/>
    </row>
    <row r="18" spans="4:10" x14ac:dyDescent="0.3">
      <c r="D18" s="163" t="s">
        <v>64</v>
      </c>
      <c r="E18" s="376">
        <f>VLOOKUP(D18,'CUMPLIMIENTO DEPENDENCIA'!A:D,4,0)</f>
        <v>1</v>
      </c>
      <c r="F18" s="376"/>
      <c r="G18" s="184" t="str">
        <f t="shared" si="0"/>
        <v>Ejecución Óptima</v>
      </c>
      <c r="I18" s="377"/>
      <c r="J18" s="378"/>
    </row>
    <row r="19" spans="4:10" x14ac:dyDescent="0.3">
      <c r="D19" s="164" t="s">
        <v>71</v>
      </c>
      <c r="E19" s="376" t="str">
        <f>VLOOKUP(D19,'CUMPLIMIENTO DEPENDENCIA'!A:D,4,0)</f>
        <v>NO APLICA</v>
      </c>
      <c r="F19" s="376"/>
      <c r="G19" s="160" t="s">
        <v>1278</v>
      </c>
      <c r="I19" s="377"/>
      <c r="J19" s="378"/>
    </row>
    <row r="20" spans="4:10" x14ac:dyDescent="0.3">
      <c r="D20" s="79" t="s">
        <v>144</v>
      </c>
      <c r="E20" s="374"/>
      <c r="F20" s="375"/>
      <c r="G20" s="159"/>
    </row>
    <row r="21" spans="4:10" x14ac:dyDescent="0.3">
      <c r="D21" s="163" t="s">
        <v>144</v>
      </c>
      <c r="E21" s="371">
        <f>VLOOKUP(D21,'CUMPLIMIENTO DEPENDENCIA'!A:D,4,0)</f>
        <v>1</v>
      </c>
      <c r="F21" s="371"/>
      <c r="G21" s="160" t="str">
        <f t="shared" si="0"/>
        <v>Ejecución Óptima</v>
      </c>
    </row>
    <row r="22" spans="4:10" x14ac:dyDescent="0.3">
      <c r="D22" s="163" t="s">
        <v>108</v>
      </c>
      <c r="E22" s="371">
        <f>VLOOKUP(D22,'CUMPLIMIENTO DEPENDENCIA'!A:D,4,0)</f>
        <v>1</v>
      </c>
      <c r="F22" s="371"/>
      <c r="G22" s="160" t="str">
        <f t="shared" si="0"/>
        <v>Ejecución Óptima</v>
      </c>
    </row>
    <row r="23" spans="4:10" x14ac:dyDescent="0.3">
      <c r="D23" s="163" t="s">
        <v>112</v>
      </c>
      <c r="E23" s="371">
        <f>VLOOKUP(D23,'CUMPLIMIENTO DEPENDENCIA'!A:D,4,0)</f>
        <v>1</v>
      </c>
      <c r="F23" s="371"/>
      <c r="G23" s="160" t="str">
        <f t="shared" si="0"/>
        <v>Ejecución Óptima</v>
      </c>
    </row>
    <row r="24" spans="4:10" x14ac:dyDescent="0.3">
      <c r="D24" s="163" t="s">
        <v>145</v>
      </c>
      <c r="E24" s="371">
        <f>VLOOKUP(D24,'CUMPLIMIENTO DEPENDENCIA'!A:D,4,0)</f>
        <v>0.67</v>
      </c>
      <c r="F24" s="371"/>
      <c r="G24" s="160" t="str">
        <f t="shared" si="0"/>
        <v>Baja Ejecución</v>
      </c>
    </row>
    <row r="25" spans="4:10" x14ac:dyDescent="0.3">
      <c r="D25" s="78" t="s">
        <v>146</v>
      </c>
      <c r="E25" s="374"/>
      <c r="F25" s="375"/>
      <c r="G25" s="159"/>
    </row>
    <row r="26" spans="4:10" x14ac:dyDescent="0.3">
      <c r="D26" s="163" t="s">
        <v>146</v>
      </c>
      <c r="E26" s="371">
        <f>VLOOKUP(D26,'CUMPLIMIENTO DEPENDENCIA'!A:D,4,0)</f>
        <v>1</v>
      </c>
      <c r="F26" s="371"/>
      <c r="G26" s="160" t="str">
        <f t="shared" si="0"/>
        <v>Ejecución Óptima</v>
      </c>
    </row>
    <row r="27" spans="4:10" x14ac:dyDescent="0.3">
      <c r="D27" s="163" t="s">
        <v>123</v>
      </c>
      <c r="E27" s="371">
        <f>VLOOKUP(D27,'CUMPLIMIENTO DEPENDENCIA'!A:D,4,0)</f>
        <v>1</v>
      </c>
      <c r="F27" s="371"/>
      <c r="G27" s="160" t="str">
        <f t="shared" si="0"/>
        <v>Ejecución Óptima</v>
      </c>
    </row>
    <row r="28" spans="4:10" x14ac:dyDescent="0.3">
      <c r="D28" s="163" t="s">
        <v>127</v>
      </c>
      <c r="E28" s="371">
        <f>VLOOKUP(D28,'CUMPLIMIENTO DEPENDENCIA'!A:D,4,0)</f>
        <v>0.96</v>
      </c>
      <c r="F28" s="371"/>
      <c r="G28" s="160" t="str">
        <f t="shared" si="0"/>
        <v>Ejecución Destacada</v>
      </c>
    </row>
    <row r="29" spans="4:10" x14ac:dyDescent="0.3">
      <c r="D29" s="163" t="s">
        <v>131</v>
      </c>
      <c r="E29" s="371">
        <f>VLOOKUP(D29,'CUMPLIMIENTO DEPENDENCIA'!A:D,4,0)</f>
        <v>0.99</v>
      </c>
      <c r="F29" s="371"/>
      <c r="G29" s="160" t="str">
        <f t="shared" si="0"/>
        <v>Ejecución Destacada</v>
      </c>
    </row>
    <row r="30" spans="4:10" x14ac:dyDescent="0.3">
      <c r="D30" s="163" t="s">
        <v>132</v>
      </c>
      <c r="E30" s="371">
        <f>VLOOKUP(D30,'CUMPLIMIENTO DEPENDENCIA'!A:D,4,0)</f>
        <v>1</v>
      </c>
      <c r="F30" s="371"/>
      <c r="G30" s="160" t="str">
        <f t="shared" si="0"/>
        <v>Ejecución Óptima</v>
      </c>
    </row>
    <row r="31" spans="4:10" x14ac:dyDescent="0.3">
      <c r="D31" s="163" t="s">
        <v>128</v>
      </c>
      <c r="E31" s="371">
        <f>VLOOKUP(D31,'CUMPLIMIENTO DEPENDENCIA'!A:D,4,0)</f>
        <v>1</v>
      </c>
      <c r="F31" s="371"/>
      <c r="G31" s="160" t="str">
        <f t="shared" si="0"/>
        <v>Ejecución Óptima</v>
      </c>
    </row>
    <row r="32" spans="4:10" x14ac:dyDescent="0.3">
      <c r="D32" s="78" t="s">
        <v>163</v>
      </c>
      <c r="E32" s="374"/>
      <c r="F32" s="375"/>
      <c r="G32" s="159"/>
    </row>
    <row r="33" spans="2:11" x14ac:dyDescent="0.3">
      <c r="D33" s="147" t="s">
        <v>17</v>
      </c>
      <c r="E33" s="373">
        <f>VLOOKUP(D33,'CUMPLIMIENTO DEPENDENCIA'!A:D,4,0)</f>
        <v>0.98</v>
      </c>
      <c r="F33" s="373"/>
      <c r="G33" s="160" t="str">
        <f t="shared" si="0"/>
        <v>Ejecución Destacada</v>
      </c>
    </row>
    <row r="34" spans="2:11" x14ac:dyDescent="0.3">
      <c r="D34" s="162" t="s">
        <v>9</v>
      </c>
      <c r="E34" s="371">
        <f>VLOOKUP(D34,'CUMPLIMIENTO DEPENDENCIA'!A:D,4,0)</f>
        <v>1</v>
      </c>
      <c r="F34" s="371"/>
      <c r="G34" s="160" t="str">
        <f t="shared" si="0"/>
        <v>Ejecución Óptima</v>
      </c>
    </row>
    <row r="35" spans="2:11" x14ac:dyDescent="0.3">
      <c r="D35" s="162" t="s">
        <v>26</v>
      </c>
      <c r="E35" s="371">
        <f>VLOOKUP(D35,'CUMPLIMIENTO DEPENDENCIA'!A:D,4,0)</f>
        <v>1</v>
      </c>
      <c r="F35" s="371"/>
      <c r="G35" s="160" t="str">
        <f t="shared" si="0"/>
        <v>Ejecución Óptima</v>
      </c>
    </row>
    <row r="36" spans="2:11" x14ac:dyDescent="0.3">
      <c r="D36" s="161" t="s">
        <v>34</v>
      </c>
      <c r="E36" s="371">
        <f>VLOOKUP(D36,'CUMPLIMIENTO DEPENDENCIA'!A:D,4,0)</f>
        <v>1</v>
      </c>
      <c r="F36" s="371"/>
      <c r="G36" s="160" t="str">
        <f t="shared" si="0"/>
        <v>Ejecución Óptima</v>
      </c>
    </row>
    <row r="37" spans="2:11" x14ac:dyDescent="0.3">
      <c r="D37" s="161" t="s">
        <v>137</v>
      </c>
      <c r="E37" s="371">
        <f>VLOOKUP(D37,'CUMPLIMIENTO DEPENDENCIA'!A:D,4,0)</f>
        <v>1</v>
      </c>
      <c r="F37" s="371"/>
      <c r="G37" s="160" t="str">
        <f t="shared" si="0"/>
        <v>Ejecución Óptima</v>
      </c>
    </row>
    <row r="38" spans="2:11" ht="28.8" thickBot="1" x14ac:dyDescent="0.35">
      <c r="D38" s="165" t="s">
        <v>138</v>
      </c>
      <c r="E38" s="372">
        <f>VLOOKUP(D38,'CUMPLIMIENTO DEPENDENCIA'!A:D,4,0)</f>
        <v>0.97</v>
      </c>
      <c r="F38" s="372"/>
      <c r="G38" s="166" t="str">
        <f t="shared" si="0"/>
        <v>Ejecución Destacada</v>
      </c>
    </row>
    <row r="41" spans="2:11" ht="29.25" customHeight="1" x14ac:dyDescent="0.3">
      <c r="B41" s="365" t="s">
        <v>164</v>
      </c>
      <c r="C41" s="365"/>
      <c r="D41" s="365"/>
      <c r="E41" s="365"/>
      <c r="F41" s="365"/>
      <c r="G41" s="365"/>
      <c r="H41" s="365"/>
      <c r="I41" s="365"/>
      <c r="J41" s="365"/>
      <c r="K41" s="365"/>
    </row>
    <row r="42" spans="2:11" s="137" customFormat="1" ht="40.5" customHeight="1" x14ac:dyDescent="0.25">
      <c r="B42" s="143" t="s">
        <v>165</v>
      </c>
      <c r="C42" s="143"/>
      <c r="D42" s="366" t="s">
        <v>166</v>
      </c>
      <c r="E42" s="366"/>
      <c r="F42" s="366"/>
      <c r="G42" s="366"/>
      <c r="H42" s="366"/>
      <c r="I42" s="366"/>
      <c r="J42" s="366"/>
      <c r="K42" s="366"/>
    </row>
    <row r="43" spans="2:11" s="137" customFormat="1" ht="40.5" customHeight="1" x14ac:dyDescent="0.25">
      <c r="B43" s="142">
        <v>1</v>
      </c>
      <c r="C43" s="188">
        <v>45688</v>
      </c>
      <c r="D43" s="368" t="s">
        <v>167</v>
      </c>
      <c r="E43" s="369"/>
      <c r="F43" s="369"/>
      <c r="G43" s="369"/>
      <c r="H43" s="369"/>
      <c r="I43" s="369"/>
      <c r="J43" s="369"/>
      <c r="K43" s="370"/>
    </row>
    <row r="44" spans="2:11" ht="167.25" customHeight="1" x14ac:dyDescent="0.3">
      <c r="B44" s="117">
        <v>2</v>
      </c>
      <c r="C44" s="186">
        <v>45735</v>
      </c>
      <c r="D44" s="367" t="s">
        <v>168</v>
      </c>
      <c r="E44" s="367"/>
      <c r="F44" s="367"/>
      <c r="G44" s="367"/>
      <c r="H44" s="367"/>
      <c r="I44" s="367"/>
      <c r="J44" s="367"/>
      <c r="K44" s="367"/>
    </row>
    <row r="45" spans="2:11" ht="272.25" customHeight="1" x14ac:dyDescent="0.3">
      <c r="B45" s="117">
        <v>3</v>
      </c>
      <c r="C45" s="186">
        <v>45828</v>
      </c>
      <c r="D45" s="362" t="s">
        <v>169</v>
      </c>
      <c r="E45" s="363"/>
      <c r="F45" s="363"/>
      <c r="G45" s="363"/>
      <c r="H45" s="363"/>
      <c r="I45" s="363"/>
      <c r="J45" s="363"/>
      <c r="K45" s="364"/>
    </row>
  </sheetData>
  <mergeCells count="41">
    <mergeCell ref="I16:I19"/>
    <mergeCell ref="J16:J19"/>
    <mergeCell ref="E15:F15"/>
    <mergeCell ref="D2:H2"/>
    <mergeCell ref="I2:J2"/>
    <mergeCell ref="B5:J5"/>
    <mergeCell ref="B6:J7"/>
    <mergeCell ref="E10:F10"/>
    <mergeCell ref="E11:F11"/>
    <mergeCell ref="E12:F12"/>
    <mergeCell ref="E13:F13"/>
    <mergeCell ref="E14:F14"/>
    <mergeCell ref="E9:F9"/>
    <mergeCell ref="E16:F16"/>
    <mergeCell ref="E24:F24"/>
    <mergeCell ref="E17:F17"/>
    <mergeCell ref="E18:F18"/>
    <mergeCell ref="E19:F19"/>
    <mergeCell ref="E26:F26"/>
    <mergeCell ref="E21:F21"/>
    <mergeCell ref="E22:F22"/>
    <mergeCell ref="E23:F23"/>
    <mergeCell ref="E20:F20"/>
    <mergeCell ref="E25:F25"/>
    <mergeCell ref="E27:F27"/>
    <mergeCell ref="E38:F38"/>
    <mergeCell ref="E37:F37"/>
    <mergeCell ref="E36:F36"/>
    <mergeCell ref="E35:F35"/>
    <mergeCell ref="E29:F29"/>
    <mergeCell ref="E28:F28"/>
    <mergeCell ref="E34:F34"/>
    <mergeCell ref="E33:F33"/>
    <mergeCell ref="E31:F31"/>
    <mergeCell ref="E30:F30"/>
    <mergeCell ref="E32:F32"/>
    <mergeCell ref="D45:K45"/>
    <mergeCell ref="B41:K41"/>
    <mergeCell ref="D42:K42"/>
    <mergeCell ref="D44:K44"/>
    <mergeCell ref="D43:K43"/>
  </mergeCells>
  <conditionalFormatting sqref="G10:G38">
    <cfRule type="containsText" dxfId="9" priority="1" operator="containsText" text="RANGOS DE CUMPLIMIENTO">
      <formula>NOT(ISERROR(SEARCH("RANGOS DE CUMPLIMIENTO",G10)))</formula>
    </cfRule>
  </conditionalFormatting>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F78DA861-C5A4-4069-A92B-9F05A1CEE415}">
            <xm:f>NOT(ISERROR(SEARCH($J$13,G10)))</xm:f>
            <xm:f>$J$13</xm:f>
            <x14:dxf>
              <fill>
                <patternFill>
                  <bgColor rgb="FFFF0000"/>
                </patternFill>
              </fill>
            </x14:dxf>
          </x14:cfRule>
          <x14:cfRule type="containsText" priority="3" operator="containsText" id="{CFEC8E01-C9A4-4D04-BA08-D27F83EFFC59}">
            <xm:f>NOT(ISERROR(SEARCH($J$12,G10)))</xm:f>
            <xm:f>$J$12</xm:f>
            <x14:dxf>
              <fill>
                <patternFill>
                  <bgColor rgb="FFFFC000"/>
                </patternFill>
              </fill>
            </x14:dxf>
          </x14:cfRule>
          <x14:cfRule type="containsText" priority="4" operator="containsText" id="{97EAC3F4-F810-43D3-A0B6-F5B8D370EE3A}">
            <xm:f>NOT(ISERROR(SEARCH($J$11,G10)))</xm:f>
            <xm:f>$J$11</xm:f>
            <x14:dxf>
              <fill>
                <patternFill>
                  <bgColor rgb="FFFFFF00"/>
                </patternFill>
              </fill>
            </x14:dxf>
          </x14:cfRule>
          <x14:cfRule type="containsText" priority="5" operator="containsText" id="{07817320-A10D-4904-A759-C2A60DCABB3B}">
            <xm:f>NOT(ISERROR(SEARCH($J$10,G10)))</xm:f>
            <xm:f>$J$10</xm:f>
            <x14:dxf>
              <fill>
                <patternFill>
                  <bgColor rgb="FF00B050"/>
                </patternFill>
              </fill>
            </x14:dxf>
          </x14:cfRule>
          <xm:sqref>G10:G38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DATOS!$P$1:$P$24</xm:f>
          </x14:formula1>
          <xm:sqref>D11:D38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M66"/>
  <sheetViews>
    <sheetView topLeftCell="A30" workbookViewId="0">
      <selection activeCell="A23" sqref="A23:L23"/>
    </sheetView>
  </sheetViews>
  <sheetFormatPr baseColWidth="10" defaultColWidth="11.44140625" defaultRowHeight="14.4" x14ac:dyDescent="0.3"/>
  <sheetData>
    <row r="1" spans="1:12" ht="18.75" customHeight="1" x14ac:dyDescent="0.3">
      <c r="A1" s="432" t="s">
        <v>170</v>
      </c>
      <c r="B1" s="433"/>
      <c r="C1" s="433"/>
      <c r="D1" s="433"/>
      <c r="E1" s="433"/>
      <c r="F1" s="433"/>
      <c r="G1" s="433"/>
      <c r="H1" s="433"/>
      <c r="I1" s="433"/>
      <c r="J1" s="433"/>
      <c r="K1" s="433"/>
      <c r="L1" s="447" t="s">
        <v>147</v>
      </c>
    </row>
    <row r="2" spans="1:12" ht="15" customHeight="1" x14ac:dyDescent="0.3">
      <c r="A2" s="434"/>
      <c r="B2" s="435"/>
      <c r="C2" s="435"/>
      <c r="D2" s="435"/>
      <c r="E2" s="435"/>
      <c r="F2" s="435"/>
      <c r="G2" s="435"/>
      <c r="H2" s="435"/>
      <c r="I2" s="435"/>
      <c r="J2" s="435"/>
      <c r="K2" s="435"/>
      <c r="L2" s="448"/>
    </row>
    <row r="3" spans="1:12" ht="15" customHeight="1" x14ac:dyDescent="0.3">
      <c r="A3" s="434"/>
      <c r="B3" s="435"/>
      <c r="C3" s="435"/>
      <c r="D3" s="435"/>
      <c r="E3" s="435"/>
      <c r="F3" s="435"/>
      <c r="G3" s="435"/>
      <c r="H3" s="435"/>
      <c r="I3" s="435"/>
      <c r="J3" s="435"/>
      <c r="K3" s="435"/>
      <c r="L3" s="448"/>
    </row>
    <row r="4" spans="1:12" ht="15" customHeight="1" x14ac:dyDescent="0.3">
      <c r="A4" s="434"/>
      <c r="B4" s="435"/>
      <c r="C4" s="435"/>
      <c r="D4" s="435"/>
      <c r="E4" s="435"/>
      <c r="F4" s="435"/>
      <c r="G4" s="435"/>
      <c r="H4" s="435"/>
      <c r="I4" s="435"/>
      <c r="J4" s="435"/>
      <c r="K4" s="435"/>
      <c r="L4" s="448"/>
    </row>
    <row r="5" spans="1:12" ht="15" customHeight="1" x14ac:dyDescent="0.3">
      <c r="A5" s="436"/>
      <c r="B5" s="437"/>
      <c r="C5" s="437"/>
      <c r="D5" s="437"/>
      <c r="E5" s="437"/>
      <c r="F5" s="437"/>
      <c r="G5" s="437"/>
      <c r="H5" s="437"/>
      <c r="I5" s="437"/>
      <c r="J5" s="437"/>
      <c r="K5" s="437"/>
      <c r="L5" s="449"/>
    </row>
    <row r="7" spans="1:12" ht="15" customHeight="1" x14ac:dyDescent="0.3">
      <c r="A7" s="438" t="s">
        <v>171</v>
      </c>
      <c r="B7" s="439"/>
      <c r="C7" s="439"/>
      <c r="D7" s="439"/>
      <c r="E7" s="439"/>
      <c r="F7" s="439"/>
      <c r="G7" s="439"/>
      <c r="H7" s="439"/>
      <c r="I7" s="439"/>
      <c r="J7" s="439"/>
      <c r="K7" s="439"/>
      <c r="L7" s="440"/>
    </row>
    <row r="8" spans="1:12" x14ac:dyDescent="0.3">
      <c r="A8" s="441"/>
      <c r="B8" s="442"/>
      <c r="C8" s="442"/>
      <c r="D8" s="442"/>
      <c r="E8" s="442"/>
      <c r="F8" s="442"/>
      <c r="G8" s="442"/>
      <c r="H8" s="442"/>
      <c r="I8" s="442"/>
      <c r="J8" s="442"/>
      <c r="K8" s="442"/>
      <c r="L8" s="443"/>
    </row>
    <row r="9" spans="1:12" x14ac:dyDescent="0.3">
      <c r="A9" s="441"/>
      <c r="B9" s="442"/>
      <c r="C9" s="442"/>
      <c r="D9" s="442"/>
      <c r="E9" s="442"/>
      <c r="F9" s="442"/>
      <c r="G9" s="442"/>
      <c r="H9" s="442"/>
      <c r="I9" s="442"/>
      <c r="J9" s="442"/>
      <c r="K9" s="442"/>
      <c r="L9" s="443"/>
    </row>
    <row r="10" spans="1:12" x14ac:dyDescent="0.3">
      <c r="A10" s="444"/>
      <c r="B10" s="445"/>
      <c r="C10" s="445"/>
      <c r="D10" s="445"/>
      <c r="E10" s="445"/>
      <c r="F10" s="445"/>
      <c r="G10" s="445"/>
      <c r="H10" s="445"/>
      <c r="I10" s="445"/>
      <c r="J10" s="445"/>
      <c r="K10" s="445"/>
      <c r="L10" s="446"/>
    </row>
    <row r="11" spans="1:12" ht="15" customHeight="1" x14ac:dyDescent="0.3">
      <c r="A11" s="438" t="s">
        <v>172</v>
      </c>
      <c r="B11" s="439"/>
      <c r="C11" s="439"/>
      <c r="D11" s="439"/>
      <c r="E11" s="439"/>
      <c r="F11" s="439"/>
      <c r="G11" s="439"/>
      <c r="H11" s="439"/>
      <c r="I11" s="439"/>
      <c r="J11" s="439"/>
      <c r="K11" s="439"/>
      <c r="L11" s="440"/>
    </row>
    <row r="12" spans="1:12" x14ac:dyDescent="0.3">
      <c r="A12" s="441"/>
      <c r="B12" s="442"/>
      <c r="C12" s="442"/>
      <c r="D12" s="442"/>
      <c r="E12" s="442"/>
      <c r="F12" s="442"/>
      <c r="G12" s="442"/>
      <c r="H12" s="442"/>
      <c r="I12" s="442"/>
      <c r="J12" s="442"/>
      <c r="K12" s="442"/>
      <c r="L12" s="443"/>
    </row>
    <row r="13" spans="1:12" x14ac:dyDescent="0.3">
      <c r="A13" s="441"/>
      <c r="B13" s="442"/>
      <c r="C13" s="442"/>
      <c r="D13" s="442"/>
      <c r="E13" s="442"/>
      <c r="F13" s="442"/>
      <c r="G13" s="442"/>
      <c r="H13" s="442"/>
      <c r="I13" s="442"/>
      <c r="J13" s="442"/>
      <c r="K13" s="442"/>
      <c r="L13" s="443"/>
    </row>
    <row r="14" spans="1:12" x14ac:dyDescent="0.3">
      <c r="A14" s="444"/>
      <c r="B14" s="445"/>
      <c r="C14" s="445"/>
      <c r="D14" s="445"/>
      <c r="E14" s="445"/>
      <c r="F14" s="445"/>
      <c r="G14" s="445"/>
      <c r="H14" s="445"/>
      <c r="I14" s="445"/>
      <c r="J14" s="445"/>
      <c r="K14" s="445"/>
      <c r="L14" s="446"/>
    </row>
    <row r="15" spans="1:12" x14ac:dyDescent="0.3">
      <c r="A15" s="36"/>
      <c r="B15" s="36"/>
      <c r="C15" s="36"/>
      <c r="D15" s="36"/>
      <c r="E15" s="36"/>
      <c r="F15" s="36"/>
      <c r="G15" s="36"/>
      <c r="H15" s="36"/>
      <c r="I15" s="36"/>
      <c r="J15" s="36"/>
      <c r="K15" s="36"/>
      <c r="L15" s="36"/>
    </row>
    <row r="16" spans="1:12" ht="15.6" x14ac:dyDescent="0.3">
      <c r="A16" s="401" t="s">
        <v>173</v>
      </c>
      <c r="B16" s="401"/>
      <c r="C16" s="401"/>
      <c r="D16" s="401"/>
      <c r="E16" s="401"/>
      <c r="F16" s="401"/>
      <c r="G16" s="401"/>
      <c r="H16" s="401"/>
      <c r="I16" s="401"/>
      <c r="J16" s="401"/>
      <c r="K16" s="401"/>
      <c r="L16" s="401"/>
    </row>
    <row r="17" spans="1:13" x14ac:dyDescent="0.3">
      <c r="A17" s="37"/>
      <c r="B17" s="37"/>
      <c r="C17" s="37"/>
      <c r="D17" s="37"/>
      <c r="E17" s="37"/>
      <c r="F17" s="37"/>
      <c r="G17" s="37"/>
      <c r="H17" s="37"/>
      <c r="I17" s="37"/>
      <c r="J17" s="37"/>
      <c r="K17" s="37"/>
    </row>
    <row r="18" spans="1:13" ht="15.6" x14ac:dyDescent="0.3">
      <c r="A18" s="414" t="s">
        <v>174</v>
      </c>
      <c r="B18" s="415"/>
      <c r="C18" s="415"/>
      <c r="D18" s="415"/>
      <c r="E18" s="415"/>
      <c r="F18" s="415"/>
      <c r="G18" s="415"/>
      <c r="H18" s="415"/>
      <c r="I18" s="415"/>
      <c r="J18" s="415"/>
      <c r="K18" s="415"/>
      <c r="L18" s="416"/>
    </row>
    <row r="19" spans="1:13" ht="42.75" customHeight="1" x14ac:dyDescent="0.3">
      <c r="A19" s="426" t="s">
        <v>175</v>
      </c>
      <c r="B19" s="427"/>
      <c r="C19" s="427"/>
      <c r="D19" s="427"/>
      <c r="E19" s="427"/>
      <c r="F19" s="427"/>
      <c r="G19" s="427"/>
      <c r="H19" s="427"/>
      <c r="I19" s="427"/>
      <c r="J19" s="427"/>
      <c r="K19" s="427"/>
      <c r="L19" s="428"/>
      <c r="M19" s="39"/>
    </row>
    <row r="20" spans="1:13" x14ac:dyDescent="0.3">
      <c r="A20" s="48" t="s">
        <v>176</v>
      </c>
      <c r="B20" s="49"/>
      <c r="C20" s="49"/>
      <c r="D20" s="49"/>
      <c r="E20" s="49"/>
      <c r="F20" s="49"/>
      <c r="G20" s="49"/>
      <c r="H20" s="49"/>
      <c r="I20" s="49"/>
      <c r="J20" s="49"/>
      <c r="K20" s="49"/>
      <c r="L20" s="50"/>
    </row>
    <row r="21" spans="1:13" ht="30" customHeight="1" x14ac:dyDescent="0.3">
      <c r="A21" s="423" t="s">
        <v>177</v>
      </c>
      <c r="B21" s="424"/>
      <c r="C21" s="424"/>
      <c r="D21" s="424"/>
      <c r="E21" s="424"/>
      <c r="F21" s="424"/>
      <c r="G21" s="424"/>
      <c r="H21" s="424"/>
      <c r="I21" s="424"/>
      <c r="J21" s="424"/>
      <c r="K21" s="424"/>
      <c r="L21" s="425"/>
    </row>
    <row r="22" spans="1:13" ht="36.75" customHeight="1" x14ac:dyDescent="0.3">
      <c r="A22" s="423" t="s">
        <v>178</v>
      </c>
      <c r="B22" s="424"/>
      <c r="C22" s="424"/>
      <c r="D22" s="424"/>
      <c r="E22" s="424"/>
      <c r="F22" s="424"/>
      <c r="G22" s="424"/>
      <c r="H22" s="424"/>
      <c r="I22" s="424"/>
      <c r="J22" s="424"/>
      <c r="K22" s="424"/>
      <c r="L22" s="425"/>
    </row>
    <row r="23" spans="1:13" ht="30.75" customHeight="1" x14ac:dyDescent="0.3">
      <c r="A23" s="405" t="s">
        <v>179</v>
      </c>
      <c r="B23" s="406"/>
      <c r="C23" s="406"/>
      <c r="D23" s="406"/>
      <c r="E23" s="406"/>
      <c r="F23" s="406"/>
      <c r="G23" s="406"/>
      <c r="H23" s="406"/>
      <c r="I23" s="406"/>
      <c r="J23" s="406"/>
      <c r="K23" s="406"/>
      <c r="L23" s="407"/>
    </row>
    <row r="25" spans="1:13" ht="15.6" x14ac:dyDescent="0.3">
      <c r="A25" s="429" t="s">
        <v>180</v>
      </c>
      <c r="B25" s="430"/>
      <c r="C25" s="430"/>
      <c r="D25" s="430"/>
      <c r="E25" s="430"/>
      <c r="F25" s="430"/>
      <c r="G25" s="430"/>
      <c r="H25" s="430"/>
      <c r="I25" s="430"/>
      <c r="J25" s="430"/>
      <c r="K25" s="430"/>
      <c r="L25" s="431"/>
    </row>
    <row r="26" spans="1:13" ht="33" customHeight="1" x14ac:dyDescent="0.3">
      <c r="A26" s="402" t="s">
        <v>181</v>
      </c>
      <c r="B26" s="403"/>
      <c r="C26" s="403"/>
      <c r="D26" s="403"/>
      <c r="E26" s="403"/>
      <c r="F26" s="403"/>
      <c r="G26" s="403"/>
      <c r="H26" s="403"/>
      <c r="I26" s="403"/>
      <c r="J26" s="403"/>
      <c r="K26" s="403"/>
      <c r="L26" s="404"/>
    </row>
    <row r="27" spans="1:13" x14ac:dyDescent="0.3">
      <c r="A27" s="51" t="s">
        <v>182</v>
      </c>
      <c r="B27" s="52"/>
      <c r="C27" s="52"/>
      <c r="D27" s="52"/>
      <c r="E27" s="52"/>
      <c r="F27" s="52"/>
      <c r="G27" s="52"/>
      <c r="H27" s="52"/>
      <c r="I27" s="52"/>
      <c r="J27" s="52"/>
      <c r="K27" s="52"/>
      <c r="L27" s="53"/>
    </row>
    <row r="28" spans="1:13" ht="37.5" customHeight="1" x14ac:dyDescent="0.3">
      <c r="A28" s="408" t="s">
        <v>183</v>
      </c>
      <c r="B28" s="409"/>
      <c r="C28" s="409"/>
      <c r="D28" s="409"/>
      <c r="E28" s="409"/>
      <c r="F28" s="409"/>
      <c r="G28" s="409"/>
      <c r="H28" s="409"/>
      <c r="I28" s="409"/>
      <c r="J28" s="409"/>
      <c r="K28" s="409"/>
      <c r="L28" s="410"/>
    </row>
    <row r="29" spans="1:13" ht="15.75" customHeight="1" x14ac:dyDescent="0.3">
      <c r="A29" s="411" t="s">
        <v>184</v>
      </c>
      <c r="B29" s="412"/>
      <c r="C29" s="412"/>
      <c r="D29" s="412"/>
      <c r="E29" s="412"/>
      <c r="F29" s="412"/>
      <c r="G29" s="412"/>
      <c r="H29" s="412"/>
      <c r="I29" s="412"/>
      <c r="J29" s="412"/>
      <c r="K29" s="412"/>
      <c r="L29" s="413"/>
    </row>
    <row r="30" spans="1:13" ht="27.75" customHeight="1" x14ac:dyDescent="0.3">
      <c r="A30" s="395" t="s">
        <v>185</v>
      </c>
      <c r="B30" s="396"/>
      <c r="C30" s="396"/>
      <c r="D30" s="396"/>
      <c r="E30" s="396"/>
      <c r="F30" s="396"/>
      <c r="G30" s="396"/>
      <c r="H30" s="396"/>
      <c r="I30" s="396"/>
      <c r="J30" s="396"/>
      <c r="K30" s="396"/>
      <c r="L30" s="397"/>
    </row>
    <row r="31" spans="1:13" ht="30.75" customHeight="1" x14ac:dyDescent="0.3">
      <c r="A31" s="395" t="s">
        <v>186</v>
      </c>
      <c r="B31" s="396"/>
      <c r="C31" s="396"/>
      <c r="D31" s="396"/>
      <c r="E31" s="396"/>
      <c r="F31" s="396"/>
      <c r="G31" s="396"/>
      <c r="H31" s="396"/>
      <c r="I31" s="396"/>
      <c r="J31" s="396"/>
      <c r="K31" s="396"/>
      <c r="L31" s="397"/>
    </row>
    <row r="32" spans="1:13" ht="27" customHeight="1" x14ac:dyDescent="0.3">
      <c r="A32" s="398" t="s">
        <v>187</v>
      </c>
      <c r="B32" s="399"/>
      <c r="C32" s="399"/>
      <c r="D32" s="399"/>
      <c r="E32" s="399"/>
      <c r="F32" s="399"/>
      <c r="G32" s="399"/>
      <c r="H32" s="399"/>
      <c r="I32" s="399"/>
      <c r="J32" s="399"/>
      <c r="K32" s="399"/>
      <c r="L32" s="400"/>
    </row>
    <row r="34" spans="1:12" ht="15.6" x14ac:dyDescent="0.3">
      <c r="A34" s="414" t="s">
        <v>188</v>
      </c>
      <c r="B34" s="415"/>
      <c r="C34" s="415"/>
      <c r="D34" s="415"/>
      <c r="E34" s="415"/>
      <c r="F34" s="415"/>
      <c r="G34" s="415"/>
      <c r="H34" s="415"/>
      <c r="I34" s="415"/>
      <c r="J34" s="415"/>
      <c r="K34" s="415"/>
      <c r="L34" s="416"/>
    </row>
    <row r="35" spans="1:12" ht="39.75" customHeight="1" x14ac:dyDescent="0.3">
      <c r="A35" s="426" t="s">
        <v>189</v>
      </c>
      <c r="B35" s="427"/>
      <c r="C35" s="427"/>
      <c r="D35" s="427"/>
      <c r="E35" s="427"/>
      <c r="F35" s="427"/>
      <c r="G35" s="427"/>
      <c r="H35" s="427"/>
      <c r="I35" s="427"/>
      <c r="J35" s="427"/>
      <c r="K35" s="427"/>
      <c r="L35" s="428"/>
    </row>
    <row r="36" spans="1:12" x14ac:dyDescent="0.3">
      <c r="A36" s="48" t="s">
        <v>182</v>
      </c>
      <c r="B36" s="49"/>
      <c r="C36" s="49"/>
      <c r="D36" s="49"/>
      <c r="E36" s="49"/>
      <c r="F36" s="49"/>
      <c r="G36" s="49"/>
      <c r="H36" s="49"/>
      <c r="I36" s="49"/>
      <c r="J36" s="49"/>
      <c r="K36" s="49"/>
      <c r="L36" s="50"/>
    </row>
    <row r="37" spans="1:12" ht="19.5" customHeight="1" x14ac:dyDescent="0.3">
      <c r="A37" s="405" t="s">
        <v>190</v>
      </c>
      <c r="B37" s="406"/>
      <c r="C37" s="406"/>
      <c r="D37" s="406"/>
      <c r="E37" s="406"/>
      <c r="F37" s="406"/>
      <c r="G37" s="406"/>
      <c r="H37" s="406"/>
      <c r="I37" s="406"/>
      <c r="J37" s="406"/>
      <c r="K37" s="406"/>
      <c r="L37" s="407"/>
    </row>
    <row r="38" spans="1:12" ht="28.5" customHeight="1" x14ac:dyDescent="0.3">
      <c r="A38" s="405" t="s">
        <v>191</v>
      </c>
      <c r="B38" s="406"/>
      <c r="C38" s="406"/>
      <c r="D38" s="406"/>
      <c r="E38" s="406"/>
      <c r="F38" s="406"/>
      <c r="G38" s="406"/>
      <c r="H38" s="406"/>
      <c r="I38" s="406"/>
      <c r="J38" s="406"/>
      <c r="K38" s="406"/>
      <c r="L38" s="407"/>
    </row>
    <row r="39" spans="1:12" ht="20.25" customHeight="1" x14ac:dyDescent="0.3">
      <c r="A39" s="405" t="s">
        <v>192</v>
      </c>
      <c r="B39" s="406"/>
      <c r="C39" s="406"/>
      <c r="D39" s="406"/>
      <c r="E39" s="406"/>
      <c r="F39" s="406"/>
      <c r="G39" s="406"/>
      <c r="H39" s="406"/>
      <c r="I39" s="406"/>
      <c r="J39" s="406"/>
      <c r="K39" s="406"/>
      <c r="L39" s="407"/>
    </row>
    <row r="41" spans="1:12" ht="15.6" x14ac:dyDescent="0.3">
      <c r="A41" s="417" t="s">
        <v>193</v>
      </c>
      <c r="B41" s="418"/>
      <c r="C41" s="418"/>
      <c r="D41" s="418"/>
      <c r="E41" s="418"/>
      <c r="F41" s="418"/>
      <c r="G41" s="418"/>
      <c r="H41" s="418"/>
      <c r="I41" s="418"/>
      <c r="J41" s="418"/>
      <c r="K41" s="418"/>
      <c r="L41" s="419"/>
    </row>
    <row r="42" spans="1:12" ht="35.25" customHeight="1" x14ac:dyDescent="0.3">
      <c r="A42" s="402" t="s">
        <v>194</v>
      </c>
      <c r="B42" s="403"/>
      <c r="C42" s="403"/>
      <c r="D42" s="403"/>
      <c r="E42" s="403"/>
      <c r="F42" s="403"/>
      <c r="G42" s="403"/>
      <c r="H42" s="403"/>
      <c r="I42" s="403"/>
      <c r="J42" s="403"/>
      <c r="K42" s="403"/>
      <c r="L42" s="404"/>
    </row>
    <row r="43" spans="1:12" x14ac:dyDescent="0.3">
      <c r="A43" s="51" t="s">
        <v>182</v>
      </c>
      <c r="B43" s="52"/>
      <c r="C43" s="52"/>
      <c r="D43" s="52"/>
      <c r="E43" s="52"/>
      <c r="F43" s="52"/>
      <c r="G43" s="52"/>
      <c r="H43" s="52"/>
      <c r="I43" s="52"/>
      <c r="J43" s="52"/>
      <c r="K43" s="52"/>
      <c r="L43" s="53"/>
    </row>
    <row r="44" spans="1:12" ht="36" customHeight="1" x14ac:dyDescent="0.3">
      <c r="A44" s="395" t="s">
        <v>195</v>
      </c>
      <c r="B44" s="396"/>
      <c r="C44" s="396"/>
      <c r="D44" s="396"/>
      <c r="E44" s="396"/>
      <c r="F44" s="396"/>
      <c r="G44" s="396"/>
      <c r="H44" s="396"/>
      <c r="I44" s="396"/>
      <c r="J44" s="396"/>
      <c r="K44" s="396"/>
      <c r="L44" s="397"/>
    </row>
    <row r="45" spans="1:12" x14ac:dyDescent="0.3">
      <c r="A45" s="411" t="s">
        <v>196</v>
      </c>
      <c r="B45" s="412"/>
      <c r="C45" s="412"/>
      <c r="D45" s="412"/>
      <c r="E45" s="412"/>
      <c r="F45" s="412"/>
      <c r="G45" s="412"/>
      <c r="H45" s="412"/>
      <c r="I45" s="412"/>
      <c r="J45" s="412"/>
      <c r="K45" s="412"/>
      <c r="L45" s="413"/>
    </row>
    <row r="46" spans="1:12" x14ac:dyDescent="0.3">
      <c r="A46" s="411" t="s">
        <v>197</v>
      </c>
      <c r="B46" s="412"/>
      <c r="C46" s="412"/>
      <c r="D46" s="412"/>
      <c r="E46" s="412"/>
      <c r="F46" s="412"/>
      <c r="G46" s="412"/>
      <c r="H46" s="412"/>
      <c r="I46" s="412"/>
      <c r="J46" s="412"/>
      <c r="K46" s="412"/>
      <c r="L46" s="413"/>
    </row>
    <row r="47" spans="1:12" ht="21.75" customHeight="1" x14ac:dyDescent="0.3">
      <c r="A47" s="411" t="s">
        <v>198</v>
      </c>
      <c r="B47" s="412"/>
      <c r="C47" s="412"/>
      <c r="D47" s="412"/>
      <c r="E47" s="412"/>
      <c r="F47" s="412"/>
      <c r="G47" s="412"/>
      <c r="H47" s="412"/>
      <c r="I47" s="412"/>
      <c r="J47" s="412"/>
      <c r="K47" s="412"/>
      <c r="L47" s="413"/>
    </row>
    <row r="48" spans="1:12" ht="29.25" customHeight="1" x14ac:dyDescent="0.3">
      <c r="A48" s="398" t="s">
        <v>199</v>
      </c>
      <c r="B48" s="399"/>
      <c r="C48" s="399"/>
      <c r="D48" s="399"/>
      <c r="E48" s="399"/>
      <c r="F48" s="399"/>
      <c r="G48" s="399"/>
      <c r="H48" s="399"/>
      <c r="I48" s="399"/>
      <c r="J48" s="399"/>
      <c r="K48" s="399"/>
      <c r="L48" s="400"/>
    </row>
    <row r="50" spans="1:12" ht="15.6" x14ac:dyDescent="0.3">
      <c r="A50" s="420" t="s">
        <v>200</v>
      </c>
      <c r="B50" s="421"/>
      <c r="C50" s="421"/>
      <c r="D50" s="421"/>
      <c r="E50" s="421"/>
      <c r="F50" s="421"/>
      <c r="G50" s="421"/>
      <c r="H50" s="421"/>
      <c r="I50" s="421"/>
      <c r="J50" s="421"/>
      <c r="K50" s="421"/>
      <c r="L50" s="422"/>
    </row>
    <row r="51" spans="1:12" ht="34.5" customHeight="1" x14ac:dyDescent="0.3">
      <c r="A51" s="426" t="s">
        <v>201</v>
      </c>
      <c r="B51" s="427"/>
      <c r="C51" s="427"/>
      <c r="D51" s="427"/>
      <c r="E51" s="427"/>
      <c r="F51" s="427"/>
      <c r="G51" s="427"/>
      <c r="H51" s="427"/>
      <c r="I51" s="427"/>
      <c r="J51" s="427"/>
      <c r="K51" s="427"/>
      <c r="L51" s="428"/>
    </row>
    <row r="52" spans="1:12" x14ac:dyDescent="0.3">
      <c r="A52" s="48" t="s">
        <v>182</v>
      </c>
      <c r="B52" s="49"/>
      <c r="C52" s="49"/>
      <c r="D52" s="49"/>
      <c r="E52" s="49"/>
      <c r="F52" s="49"/>
      <c r="G52" s="49"/>
      <c r="H52" s="49"/>
      <c r="I52" s="49"/>
      <c r="J52" s="49"/>
      <c r="K52" s="49"/>
      <c r="L52" s="50"/>
    </row>
    <row r="53" spans="1:12" ht="27" customHeight="1" x14ac:dyDescent="0.3">
      <c r="A53" s="423" t="s">
        <v>202</v>
      </c>
      <c r="B53" s="424"/>
      <c r="C53" s="424"/>
      <c r="D53" s="424"/>
      <c r="E53" s="424"/>
      <c r="F53" s="424"/>
      <c r="G53" s="424"/>
      <c r="H53" s="424"/>
      <c r="I53" s="424"/>
      <c r="J53" s="424"/>
      <c r="K53" s="424"/>
      <c r="L53" s="425"/>
    </row>
    <row r="54" spans="1:12" ht="25.5" customHeight="1" x14ac:dyDescent="0.3">
      <c r="A54" s="423" t="s">
        <v>203</v>
      </c>
      <c r="B54" s="424"/>
      <c r="C54" s="424"/>
      <c r="D54" s="424"/>
      <c r="E54" s="424"/>
      <c r="F54" s="424"/>
      <c r="G54" s="424"/>
      <c r="H54" s="424"/>
      <c r="I54" s="424"/>
      <c r="J54" s="424"/>
      <c r="K54" s="424"/>
      <c r="L54" s="425"/>
    </row>
    <row r="55" spans="1:12" ht="31.5" customHeight="1" x14ac:dyDescent="0.3">
      <c r="A55" s="423" t="s">
        <v>204</v>
      </c>
      <c r="B55" s="424"/>
      <c r="C55" s="424"/>
      <c r="D55" s="424"/>
      <c r="E55" s="424"/>
      <c r="F55" s="424"/>
      <c r="G55" s="424"/>
      <c r="H55" s="424"/>
      <c r="I55" s="424"/>
      <c r="J55" s="424"/>
      <c r="K55" s="424"/>
      <c r="L55" s="425"/>
    </row>
    <row r="56" spans="1:12" ht="30" customHeight="1" x14ac:dyDescent="0.3">
      <c r="A56" s="423" t="s">
        <v>205</v>
      </c>
      <c r="B56" s="424"/>
      <c r="C56" s="424"/>
      <c r="D56" s="424"/>
      <c r="E56" s="424"/>
      <c r="F56" s="424"/>
      <c r="G56" s="424"/>
      <c r="H56" s="424"/>
      <c r="I56" s="424"/>
      <c r="J56" s="424"/>
      <c r="K56" s="424"/>
      <c r="L56" s="425"/>
    </row>
    <row r="58" spans="1:12" ht="15.6" x14ac:dyDescent="0.3">
      <c r="A58" s="417" t="s">
        <v>206</v>
      </c>
      <c r="B58" s="418"/>
      <c r="C58" s="418"/>
      <c r="D58" s="418"/>
      <c r="E58" s="418"/>
      <c r="F58" s="418"/>
      <c r="G58" s="418"/>
      <c r="H58" s="418"/>
      <c r="I58" s="418"/>
      <c r="J58" s="418"/>
      <c r="K58" s="418"/>
      <c r="L58" s="419"/>
    </row>
    <row r="59" spans="1:12" ht="29.25" customHeight="1" x14ac:dyDescent="0.3">
      <c r="A59" s="402" t="s">
        <v>207</v>
      </c>
      <c r="B59" s="403"/>
      <c r="C59" s="403"/>
      <c r="D59" s="403"/>
      <c r="E59" s="403"/>
      <c r="F59" s="403"/>
      <c r="G59" s="403"/>
      <c r="H59" s="403"/>
      <c r="I59" s="403"/>
      <c r="J59" s="403"/>
      <c r="K59" s="403"/>
      <c r="L59" s="404"/>
    </row>
    <row r="60" spans="1:12" x14ac:dyDescent="0.3">
      <c r="A60" s="51" t="s">
        <v>176</v>
      </c>
      <c r="B60" s="52"/>
      <c r="C60" s="52"/>
      <c r="D60" s="52"/>
      <c r="E60" s="52"/>
      <c r="F60" s="52"/>
      <c r="G60" s="52"/>
      <c r="H60" s="52"/>
      <c r="I60" s="52"/>
      <c r="J60" s="52"/>
      <c r="K60" s="52"/>
      <c r="L60" s="53"/>
    </row>
    <row r="61" spans="1:12" ht="28.5" customHeight="1" x14ac:dyDescent="0.3">
      <c r="A61" s="395" t="s">
        <v>208</v>
      </c>
      <c r="B61" s="396"/>
      <c r="C61" s="396"/>
      <c r="D61" s="396"/>
      <c r="E61" s="396"/>
      <c r="F61" s="396"/>
      <c r="G61" s="396"/>
      <c r="H61" s="396"/>
      <c r="I61" s="396"/>
      <c r="J61" s="396"/>
      <c r="K61" s="396"/>
      <c r="L61" s="397"/>
    </row>
    <row r="62" spans="1:12" ht="28.5" customHeight="1" x14ac:dyDescent="0.3">
      <c r="A62" s="395" t="s">
        <v>209</v>
      </c>
      <c r="B62" s="396"/>
      <c r="C62" s="396"/>
      <c r="D62" s="396"/>
      <c r="E62" s="396"/>
      <c r="F62" s="396"/>
      <c r="G62" s="396"/>
      <c r="H62" s="396"/>
      <c r="I62" s="396"/>
      <c r="J62" s="396"/>
      <c r="K62" s="396"/>
      <c r="L62" s="397"/>
    </row>
    <row r="63" spans="1:12" ht="30" customHeight="1" x14ac:dyDescent="0.3">
      <c r="A63" s="395" t="s">
        <v>210</v>
      </c>
      <c r="B63" s="396"/>
      <c r="C63" s="396"/>
      <c r="D63" s="396"/>
      <c r="E63" s="396"/>
      <c r="F63" s="396"/>
      <c r="G63" s="396"/>
      <c r="H63" s="396"/>
      <c r="I63" s="396"/>
      <c r="J63" s="396"/>
      <c r="K63" s="396"/>
      <c r="L63" s="397"/>
    </row>
    <row r="64" spans="1:12" ht="27" customHeight="1" x14ac:dyDescent="0.3">
      <c r="A64" s="395" t="s">
        <v>211</v>
      </c>
      <c r="B64" s="396"/>
      <c r="C64" s="396"/>
      <c r="D64" s="396"/>
      <c r="E64" s="396"/>
      <c r="F64" s="396"/>
      <c r="G64" s="396"/>
      <c r="H64" s="396"/>
      <c r="I64" s="396"/>
      <c r="J64" s="396"/>
      <c r="K64" s="396"/>
      <c r="L64" s="397"/>
    </row>
    <row r="65" spans="1:12" ht="31.5" customHeight="1" x14ac:dyDescent="0.3">
      <c r="A65" s="395" t="s">
        <v>212</v>
      </c>
      <c r="B65" s="396"/>
      <c r="C65" s="396"/>
      <c r="D65" s="396"/>
      <c r="E65" s="396"/>
      <c r="F65" s="396"/>
      <c r="G65" s="396"/>
      <c r="H65" s="396"/>
      <c r="I65" s="396"/>
      <c r="J65" s="396"/>
      <c r="K65" s="396"/>
      <c r="L65" s="397"/>
    </row>
    <row r="66" spans="1:12" ht="33.75" customHeight="1" x14ac:dyDescent="0.3">
      <c r="A66" s="398" t="s">
        <v>213</v>
      </c>
      <c r="B66" s="399"/>
      <c r="C66" s="399"/>
      <c r="D66" s="399"/>
      <c r="E66" s="399"/>
      <c r="F66" s="399"/>
      <c r="G66" s="399"/>
      <c r="H66" s="399"/>
      <c r="I66" s="399"/>
      <c r="J66" s="399"/>
      <c r="K66" s="399"/>
      <c r="L66" s="400"/>
    </row>
  </sheetData>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C153"/>
  <sheetViews>
    <sheetView showGridLines="0" tabSelected="1" zoomScale="55" zoomScaleNormal="55" workbookViewId="0">
      <selection activeCell="E8" sqref="E8"/>
    </sheetView>
  </sheetViews>
  <sheetFormatPr baseColWidth="10" defaultColWidth="10.6640625" defaultRowHeight="13.8" x14ac:dyDescent="0.3"/>
  <cols>
    <col min="1" max="1" width="8.33203125" style="88" customWidth="1"/>
    <col min="2" max="2" width="39.33203125" style="193" customWidth="1"/>
    <col min="3" max="3" width="39.33203125" style="88" customWidth="1"/>
    <col min="4" max="4" width="30.6640625" style="88" customWidth="1"/>
    <col min="5" max="6" width="26" style="88" customWidth="1"/>
    <col min="7" max="7" width="35.109375" style="88" customWidth="1"/>
    <col min="8" max="8" width="28.109375" style="88" customWidth="1"/>
    <col min="9" max="9" width="28.5546875" style="88" customWidth="1"/>
    <col min="10" max="10" width="33" style="88" customWidth="1"/>
    <col min="11" max="11" width="51" style="102" customWidth="1"/>
    <col min="12" max="12" width="17" style="103" customWidth="1"/>
    <col min="13" max="13" width="28.44140625" style="88" customWidth="1"/>
    <col min="14" max="14" width="34.6640625" style="88" customWidth="1"/>
    <col min="15" max="15" width="19.88671875" style="88" customWidth="1"/>
    <col min="16" max="16" width="16.44140625" style="88" customWidth="1"/>
    <col min="17" max="17" width="15.33203125" style="88" customWidth="1"/>
    <col min="18" max="19" width="16.109375" style="88" customWidth="1"/>
    <col min="20" max="20" width="44.6640625" style="88" customWidth="1"/>
    <col min="21" max="21" width="16.109375" style="88" customWidth="1"/>
    <col min="22" max="22" width="19.6640625" style="88" customWidth="1"/>
    <col min="23" max="26" width="18.88671875" style="88" customWidth="1"/>
    <col min="27" max="27" width="20.5546875" style="88" customWidth="1"/>
    <col min="28" max="28" width="117.33203125" style="88" customWidth="1"/>
    <col min="29" max="29" width="26" style="88" customWidth="1"/>
    <col min="30" max="30" width="19.6640625" style="88" customWidth="1"/>
    <col min="31" max="31" width="26.44140625" style="88" customWidth="1"/>
    <col min="32" max="32" width="66.109375" style="88" customWidth="1"/>
    <col min="33" max="33" width="19.6640625" style="88" customWidth="1"/>
    <col min="34" max="34" width="61.33203125" style="350" customWidth="1"/>
    <col min="35" max="35" width="32.6640625" style="88" customWidth="1"/>
    <col min="36" max="36" width="31.88671875" style="88" customWidth="1"/>
    <col min="37" max="37" width="18.33203125" style="88" customWidth="1"/>
    <col min="38" max="38" width="51.6640625" style="88" customWidth="1"/>
    <col min="39" max="39" width="19.6640625" style="88" hidden="1" customWidth="1"/>
    <col min="40" max="40" width="34" style="88" hidden="1" customWidth="1"/>
    <col min="41" max="45" width="19.6640625" style="88" hidden="1" customWidth="1"/>
    <col min="46" max="46" width="34" style="88" hidden="1" customWidth="1"/>
    <col min="47" max="50" width="19.6640625" style="88" hidden="1" customWidth="1"/>
    <col min="51" max="51" width="20.5546875" style="88" hidden="1" customWidth="1"/>
    <col min="52" max="52" width="10.6640625" style="88" customWidth="1"/>
    <col min="53" max="54" width="25.6640625" style="88" customWidth="1"/>
    <col min="55" max="55" width="38.44140625" style="103" customWidth="1"/>
    <col min="56" max="16384" width="10.6640625" style="103"/>
  </cols>
  <sheetData>
    <row r="1" spans="1:54" ht="35.25" customHeight="1" x14ac:dyDescent="0.3">
      <c r="A1" s="127"/>
      <c r="B1" s="189"/>
      <c r="C1" s="455" t="s">
        <v>214</v>
      </c>
      <c r="D1" s="455"/>
      <c r="E1" s="455"/>
      <c r="F1" s="455"/>
      <c r="G1" s="455"/>
      <c r="H1" s="455"/>
      <c r="I1" s="455"/>
      <c r="J1" s="455"/>
      <c r="K1" s="455"/>
      <c r="L1" s="185"/>
      <c r="M1" s="463" t="s">
        <v>215</v>
      </c>
      <c r="N1" s="126"/>
      <c r="O1" s="126"/>
      <c r="P1" s="126"/>
      <c r="Q1" s="126"/>
      <c r="R1" s="103"/>
      <c r="S1" s="103"/>
      <c r="T1" s="83"/>
      <c r="U1" s="84"/>
      <c r="V1" s="84"/>
      <c r="W1" s="84"/>
      <c r="X1" s="84"/>
      <c r="Y1" s="84"/>
      <c r="Z1" s="84"/>
      <c r="AA1" s="254"/>
      <c r="AB1" s="254"/>
      <c r="AC1" s="254"/>
      <c r="AD1" s="254"/>
      <c r="AE1" s="254"/>
      <c r="AF1" s="254"/>
      <c r="AG1" s="254"/>
      <c r="AH1" s="344"/>
      <c r="AI1" s="254"/>
      <c r="AJ1" s="254"/>
      <c r="AK1" s="254"/>
      <c r="AL1" s="254"/>
      <c r="AM1" s="254"/>
      <c r="AN1" s="254"/>
      <c r="AO1" s="254"/>
      <c r="AP1" s="254"/>
      <c r="AQ1" s="254"/>
      <c r="AR1" s="254"/>
      <c r="AS1" s="254"/>
      <c r="AT1" s="254"/>
      <c r="AU1" s="254"/>
      <c r="AV1" s="254"/>
      <c r="AW1" s="254"/>
      <c r="AX1" s="254"/>
      <c r="AY1" s="84"/>
      <c r="AZ1" s="84"/>
      <c r="BA1" s="148"/>
      <c r="BB1" s="148"/>
    </row>
    <row r="2" spans="1:54" ht="35.25" customHeight="1" x14ac:dyDescent="0.3">
      <c r="A2" s="127"/>
      <c r="B2" s="189"/>
      <c r="C2" s="131"/>
      <c r="D2" s="131"/>
      <c r="E2" s="131"/>
      <c r="F2" s="128"/>
      <c r="G2" s="128"/>
      <c r="H2" s="128"/>
      <c r="I2" s="128"/>
      <c r="J2" s="128"/>
      <c r="K2" s="128"/>
      <c r="M2" s="464"/>
      <c r="N2" s="128"/>
      <c r="O2" s="128"/>
      <c r="P2" s="128"/>
      <c r="Q2" s="128"/>
      <c r="R2" s="128"/>
      <c r="S2" s="128"/>
      <c r="T2" s="128"/>
      <c r="U2" s="128"/>
      <c r="V2" s="128"/>
      <c r="W2" s="128"/>
      <c r="X2" s="128"/>
      <c r="Y2" s="128"/>
      <c r="Z2" s="128"/>
      <c r="AA2" s="255"/>
      <c r="AB2" s="255"/>
      <c r="AC2" s="255"/>
      <c r="AD2" s="255"/>
      <c r="AE2" s="255"/>
      <c r="AF2" s="255"/>
      <c r="AG2" s="254"/>
      <c r="AH2" s="345"/>
      <c r="AI2" s="255"/>
      <c r="AJ2" s="255"/>
      <c r="AK2" s="255"/>
      <c r="AL2" s="255"/>
      <c r="AM2" s="255"/>
      <c r="AN2" s="255"/>
      <c r="AO2" s="255"/>
      <c r="AP2" s="255"/>
      <c r="AQ2" s="255"/>
      <c r="AR2" s="255"/>
      <c r="AS2" s="255"/>
      <c r="AT2" s="255"/>
      <c r="AU2" s="255"/>
      <c r="AV2" s="255"/>
      <c r="AW2" s="255"/>
      <c r="AX2" s="255"/>
      <c r="AY2" s="134"/>
      <c r="AZ2" s="179"/>
      <c r="BA2" s="180"/>
      <c r="BB2" s="180"/>
    </row>
    <row r="3" spans="1:54" ht="12" customHeight="1" x14ac:dyDescent="0.3">
      <c r="A3" s="89"/>
      <c r="B3" s="190"/>
      <c r="C3" s="90"/>
      <c r="D3" s="90"/>
      <c r="E3" s="96"/>
      <c r="F3" s="90"/>
      <c r="G3" s="90"/>
      <c r="H3" s="90"/>
      <c r="I3" s="90"/>
      <c r="J3" s="90"/>
      <c r="K3" s="90"/>
      <c r="L3" s="139"/>
      <c r="M3" s="90"/>
      <c r="N3" s="90"/>
      <c r="O3" s="90"/>
      <c r="P3" s="90"/>
      <c r="Q3" s="90"/>
      <c r="R3" s="90"/>
      <c r="S3" s="90"/>
      <c r="T3" s="90"/>
      <c r="U3" s="90"/>
      <c r="V3" s="91"/>
      <c r="W3" s="456" t="s">
        <v>216</v>
      </c>
      <c r="X3" s="457"/>
      <c r="Y3" s="457"/>
      <c r="Z3" s="458"/>
      <c r="AA3" s="256"/>
      <c r="AB3" s="257"/>
      <c r="AC3" s="257"/>
      <c r="AD3" s="257"/>
      <c r="AE3" s="257"/>
      <c r="AF3" s="257"/>
      <c r="AG3" s="296"/>
      <c r="AH3" s="346"/>
      <c r="AI3" s="257"/>
      <c r="AJ3" s="257"/>
      <c r="AK3" s="257"/>
      <c r="AL3" s="257"/>
      <c r="AM3" s="257"/>
      <c r="AN3" s="257"/>
      <c r="AO3" s="257"/>
      <c r="AP3" s="257"/>
      <c r="AQ3" s="257"/>
      <c r="AR3" s="257"/>
      <c r="AS3" s="257"/>
      <c r="AT3" s="257"/>
      <c r="AU3" s="257"/>
      <c r="AV3" s="257"/>
      <c r="AW3" s="257"/>
      <c r="AX3" s="257"/>
      <c r="AY3" s="135"/>
      <c r="AZ3" s="181"/>
      <c r="BA3" s="103"/>
      <c r="BB3" s="103"/>
    </row>
    <row r="4" spans="1:54" ht="12" customHeight="1" x14ac:dyDescent="0.3">
      <c r="A4" s="120"/>
      <c r="B4" s="191"/>
      <c r="C4" s="121"/>
      <c r="D4" s="121"/>
      <c r="E4" s="122"/>
      <c r="F4" s="121"/>
      <c r="G4" s="121"/>
      <c r="H4" s="121"/>
      <c r="I4" s="121"/>
      <c r="J4" s="121"/>
      <c r="K4" s="121"/>
      <c r="L4" s="140"/>
      <c r="M4" s="121"/>
      <c r="N4" s="121"/>
      <c r="O4" s="121"/>
      <c r="P4" s="121"/>
      <c r="Q4" s="121"/>
      <c r="R4" s="121"/>
      <c r="S4" s="121"/>
      <c r="T4" s="121"/>
      <c r="U4" s="121"/>
      <c r="V4" s="123"/>
      <c r="W4" s="459"/>
      <c r="X4" s="460"/>
      <c r="Y4" s="460"/>
      <c r="Z4" s="460"/>
      <c r="AA4" s="258" t="s">
        <v>217</v>
      </c>
      <c r="AB4" s="259"/>
      <c r="AC4" s="259"/>
      <c r="AD4" s="259"/>
      <c r="AE4" s="259"/>
      <c r="AF4" s="261"/>
      <c r="AG4" s="297"/>
      <c r="AH4" s="347"/>
      <c r="AI4" s="295"/>
      <c r="AJ4" s="295"/>
      <c r="AK4" s="295"/>
      <c r="AL4" s="340"/>
      <c r="AM4" s="258" t="s">
        <v>218</v>
      </c>
      <c r="AN4" s="259"/>
      <c r="AO4" s="259"/>
      <c r="AP4" s="259"/>
      <c r="AQ4" s="259"/>
      <c r="AR4" s="260"/>
      <c r="AS4" s="258" t="s">
        <v>219</v>
      </c>
      <c r="AT4" s="259"/>
      <c r="AU4" s="259"/>
      <c r="AV4" s="259"/>
      <c r="AW4" s="259"/>
      <c r="AX4" s="261"/>
      <c r="AY4" s="135"/>
      <c r="AZ4" s="181"/>
      <c r="BA4" s="103"/>
      <c r="BB4" s="103"/>
    </row>
    <row r="5" spans="1:54" ht="36" customHeight="1" x14ac:dyDescent="0.3">
      <c r="A5" s="92"/>
      <c r="B5" s="192"/>
      <c r="C5" s="93"/>
      <c r="D5" s="93"/>
      <c r="E5" s="97"/>
      <c r="F5" s="93"/>
      <c r="G5" s="93"/>
      <c r="H5" s="93"/>
      <c r="I5" s="93"/>
      <c r="J5" s="93"/>
      <c r="K5" s="93"/>
      <c r="L5" s="141"/>
      <c r="M5" s="93"/>
      <c r="N5" s="93"/>
      <c r="O5" s="93"/>
      <c r="P5" s="93"/>
      <c r="Q5" s="93"/>
      <c r="R5" s="93"/>
      <c r="S5" s="93"/>
      <c r="T5" s="93"/>
      <c r="U5" s="93"/>
      <c r="V5" s="94"/>
      <c r="W5" s="461"/>
      <c r="X5" s="462"/>
      <c r="Y5" s="462"/>
      <c r="Z5" s="462"/>
      <c r="AA5" s="450" t="s">
        <v>220</v>
      </c>
      <c r="AB5" s="451"/>
      <c r="AC5" s="451"/>
      <c r="AD5" s="451"/>
      <c r="AE5" s="451"/>
      <c r="AF5" s="451"/>
      <c r="AG5" s="452" t="s">
        <v>221</v>
      </c>
      <c r="AH5" s="453"/>
      <c r="AI5" s="453"/>
      <c r="AJ5" s="453"/>
      <c r="AK5" s="453"/>
      <c r="AL5" s="454"/>
      <c r="AM5" s="294" t="s">
        <v>222</v>
      </c>
      <c r="AN5" s="262" t="s">
        <v>223</v>
      </c>
      <c r="AO5" s="262"/>
      <c r="AP5" s="262"/>
      <c r="AQ5" s="262" t="s">
        <v>224</v>
      </c>
      <c r="AR5" s="263"/>
      <c r="AS5" s="264" t="s">
        <v>222</v>
      </c>
      <c r="AT5" s="262" t="s">
        <v>223</v>
      </c>
      <c r="AU5" s="262"/>
      <c r="AV5" s="262"/>
      <c r="AW5" s="262" t="s">
        <v>224</v>
      </c>
      <c r="AX5" s="265"/>
      <c r="AY5" s="136"/>
      <c r="AZ5" s="182"/>
      <c r="BA5" s="183"/>
      <c r="BB5" s="183"/>
    </row>
    <row r="6" spans="1:54" ht="98.25" customHeight="1" x14ac:dyDescent="0.3">
      <c r="A6" s="85" t="s">
        <v>225</v>
      </c>
      <c r="B6" s="106" t="s">
        <v>226</v>
      </c>
      <c r="C6" s="104" t="s">
        <v>227</v>
      </c>
      <c r="D6" s="105" t="s">
        <v>228</v>
      </c>
      <c r="E6" s="145" t="s">
        <v>134</v>
      </c>
      <c r="F6" s="33" t="s">
        <v>229</v>
      </c>
      <c r="G6" s="33" t="s">
        <v>7</v>
      </c>
      <c r="H6" s="33" t="s">
        <v>3</v>
      </c>
      <c r="I6" s="46" t="s">
        <v>230</v>
      </c>
      <c r="J6" s="42" t="s">
        <v>231</v>
      </c>
      <c r="K6" s="34" t="s">
        <v>232</v>
      </c>
      <c r="L6" s="44" t="s">
        <v>233</v>
      </c>
      <c r="M6" s="42" t="s">
        <v>234</v>
      </c>
      <c r="N6" s="44" t="s">
        <v>235</v>
      </c>
      <c r="O6" s="43" t="s">
        <v>236</v>
      </c>
      <c r="P6" s="42" t="s">
        <v>237</v>
      </c>
      <c r="Q6" s="43" t="s">
        <v>238</v>
      </c>
      <c r="R6" s="44" t="s">
        <v>239</v>
      </c>
      <c r="S6" s="45" t="s">
        <v>240</v>
      </c>
      <c r="T6" s="45" t="s">
        <v>241</v>
      </c>
      <c r="U6" s="45" t="s">
        <v>242</v>
      </c>
      <c r="V6" s="144" t="s">
        <v>243</v>
      </c>
      <c r="W6" s="86" t="s">
        <v>217</v>
      </c>
      <c r="X6" s="86" t="s">
        <v>244</v>
      </c>
      <c r="Y6" s="86" t="s">
        <v>218</v>
      </c>
      <c r="Z6" s="87" t="s">
        <v>219</v>
      </c>
      <c r="AA6" s="266" t="s">
        <v>245</v>
      </c>
      <c r="AB6" s="267" t="s">
        <v>246</v>
      </c>
      <c r="AC6" s="267" t="s">
        <v>247</v>
      </c>
      <c r="AD6" s="267" t="s">
        <v>248</v>
      </c>
      <c r="AE6" s="267" t="s">
        <v>249</v>
      </c>
      <c r="AF6" s="298" t="s">
        <v>250</v>
      </c>
      <c r="AG6" s="322" t="s">
        <v>245</v>
      </c>
      <c r="AH6" s="348" t="s">
        <v>246</v>
      </c>
      <c r="AI6" s="267" t="s">
        <v>247</v>
      </c>
      <c r="AJ6" s="267" t="s">
        <v>248</v>
      </c>
      <c r="AK6" s="267" t="s">
        <v>249</v>
      </c>
      <c r="AL6" s="268" t="s">
        <v>250</v>
      </c>
      <c r="AM6" s="266" t="s">
        <v>245</v>
      </c>
      <c r="AN6" s="267" t="s">
        <v>246</v>
      </c>
      <c r="AO6" s="267" t="s">
        <v>247</v>
      </c>
      <c r="AP6" s="267" t="s">
        <v>248</v>
      </c>
      <c r="AQ6" s="267" t="s">
        <v>249</v>
      </c>
      <c r="AR6" s="268" t="s">
        <v>250</v>
      </c>
      <c r="AS6" s="266" t="s">
        <v>245</v>
      </c>
      <c r="AT6" s="267" t="s">
        <v>246</v>
      </c>
      <c r="AU6" s="267" t="s">
        <v>247</v>
      </c>
      <c r="AV6" s="267" t="s">
        <v>248</v>
      </c>
      <c r="AW6" s="267" t="s">
        <v>249</v>
      </c>
      <c r="AX6" s="268" t="s">
        <v>250</v>
      </c>
      <c r="AY6" s="124" t="s">
        <v>251</v>
      </c>
      <c r="AZ6" s="156" t="s">
        <v>252</v>
      </c>
      <c r="BA6" s="156" t="s">
        <v>151</v>
      </c>
      <c r="BB6" s="156" t="s">
        <v>253</v>
      </c>
    </row>
    <row r="7" spans="1:54" ht="165.6" x14ac:dyDescent="0.3">
      <c r="A7" s="194">
        <v>1</v>
      </c>
      <c r="B7" s="98" t="s">
        <v>254</v>
      </c>
      <c r="C7" s="98" t="s">
        <v>255</v>
      </c>
      <c r="D7" s="98" t="s">
        <v>163</v>
      </c>
      <c r="E7" s="146" t="s">
        <v>17</v>
      </c>
      <c r="F7" s="98" t="s">
        <v>275</v>
      </c>
      <c r="G7" s="98" t="s">
        <v>256</v>
      </c>
      <c r="H7" s="98" t="s">
        <v>257</v>
      </c>
      <c r="I7" s="98" t="s">
        <v>12</v>
      </c>
      <c r="J7" s="98" t="s">
        <v>258</v>
      </c>
      <c r="K7" s="195" t="s">
        <v>259</v>
      </c>
      <c r="L7" s="115">
        <v>1</v>
      </c>
      <c r="M7" s="118" t="s">
        <v>260</v>
      </c>
      <c r="N7" s="118" t="s">
        <v>261</v>
      </c>
      <c r="O7" s="101">
        <v>1</v>
      </c>
      <c r="P7" s="98" t="s">
        <v>262</v>
      </c>
      <c r="Q7" s="98" t="s">
        <v>263</v>
      </c>
      <c r="R7" s="98" t="s">
        <v>264</v>
      </c>
      <c r="S7" s="110" t="s">
        <v>265</v>
      </c>
      <c r="T7" s="118" t="s">
        <v>266</v>
      </c>
      <c r="U7" s="110">
        <v>0</v>
      </c>
      <c r="V7" s="196">
        <v>0.08</v>
      </c>
      <c r="W7" s="118">
        <v>1</v>
      </c>
      <c r="X7" s="241">
        <v>0.35</v>
      </c>
      <c r="Y7" s="198">
        <v>0.76</v>
      </c>
      <c r="Z7" s="198">
        <v>1</v>
      </c>
      <c r="AA7" s="199"/>
      <c r="AB7" s="269" t="s">
        <v>267</v>
      </c>
      <c r="AC7" s="199" t="s">
        <v>268</v>
      </c>
      <c r="AD7" s="199" t="s">
        <v>268</v>
      </c>
      <c r="AE7" s="199" t="s">
        <v>269</v>
      </c>
      <c r="AF7" s="199" t="s">
        <v>270</v>
      </c>
      <c r="AG7" s="323">
        <v>0.35499999999999998</v>
      </c>
      <c r="AH7" s="349" t="s">
        <v>271</v>
      </c>
      <c r="AI7" s="270" t="s">
        <v>272</v>
      </c>
      <c r="AJ7" s="270" t="s">
        <v>273</v>
      </c>
      <c r="AK7" s="270" t="s">
        <v>274</v>
      </c>
      <c r="AL7" s="270" t="s">
        <v>1275</v>
      </c>
      <c r="AM7" s="270"/>
      <c r="AN7" s="270"/>
      <c r="AO7" s="270"/>
      <c r="AP7" s="270"/>
      <c r="AQ7" s="270"/>
      <c r="AR7" s="270"/>
      <c r="AS7" s="270"/>
      <c r="AT7" s="270"/>
      <c r="AU7" s="270"/>
      <c r="AV7" s="270"/>
      <c r="AW7" s="270"/>
      <c r="AX7" s="270"/>
      <c r="AY7" s="54"/>
      <c r="AZ7" s="149">
        <f>+IF(X7=0,"NO PROGRAMADA",AG7/X7)</f>
        <v>1.0142857142857142</v>
      </c>
      <c r="BA7" s="155" t="str">
        <f>+IF(AZ7="NO PROGRAMADA","NO PROGRAMADA",IF(AZ7=100%,INTRODUCCION!$J$10,IF(AND(AZ7&lt;100%,AZ7&gt;=90%),INTRODUCCION!$J$11,IF(AND(AZ7&lt;90%,AZ7&gt;=70%),INTRODUCCION!$J$12,IF(AZ7&lt;=69%,INTRODUCCION!$J$13,IF(AZ7&gt;100%,INTRODUCCION!$J$14))))))</f>
        <v>Sobre Ejecución</v>
      </c>
      <c r="BB7" s="111" t="str">
        <f t="shared" ref="BB7:BB36" si="0">+IF(X7=0,"NO PROGRAMADA",IF(AG7/X7&gt;100%,"100%",AG7/X7))</f>
        <v>100%</v>
      </c>
    </row>
    <row r="8" spans="1:54" ht="179.4" x14ac:dyDescent="0.3">
      <c r="A8" s="194">
        <v>2</v>
      </c>
      <c r="B8" s="98" t="s">
        <v>254</v>
      </c>
      <c r="C8" s="98" t="s">
        <v>255</v>
      </c>
      <c r="D8" s="98" t="s">
        <v>163</v>
      </c>
      <c r="E8" s="146" t="s">
        <v>17</v>
      </c>
      <c r="F8" s="98" t="s">
        <v>275</v>
      </c>
      <c r="G8" s="98" t="s">
        <v>256</v>
      </c>
      <c r="H8" s="98" t="s">
        <v>257</v>
      </c>
      <c r="I8" s="98" t="s">
        <v>12</v>
      </c>
      <c r="J8" s="98" t="s">
        <v>276</v>
      </c>
      <c r="K8" s="195" t="s">
        <v>277</v>
      </c>
      <c r="L8" s="115">
        <v>2</v>
      </c>
      <c r="M8" s="98" t="s">
        <v>278</v>
      </c>
      <c r="N8" s="98" t="s">
        <v>279</v>
      </c>
      <c r="O8" s="98">
        <v>1</v>
      </c>
      <c r="P8" s="98" t="s">
        <v>280</v>
      </c>
      <c r="Q8" s="98" t="s">
        <v>281</v>
      </c>
      <c r="R8" s="98" t="s">
        <v>264</v>
      </c>
      <c r="S8" s="110" t="s">
        <v>265</v>
      </c>
      <c r="T8" s="110" t="s">
        <v>282</v>
      </c>
      <c r="U8" s="110" t="s">
        <v>12</v>
      </c>
      <c r="V8" s="196">
        <v>0.08</v>
      </c>
      <c r="W8" s="115">
        <v>0</v>
      </c>
      <c r="X8" s="200">
        <v>0</v>
      </c>
      <c r="Y8" s="98">
        <v>0</v>
      </c>
      <c r="Z8" s="98">
        <v>1</v>
      </c>
      <c r="AA8" s="194"/>
      <c r="AB8" s="194" t="s">
        <v>283</v>
      </c>
      <c r="AC8" s="194"/>
      <c r="AD8" s="194"/>
      <c r="AE8" s="194" t="s">
        <v>284</v>
      </c>
      <c r="AF8" s="194" t="s">
        <v>285</v>
      </c>
      <c r="AG8" s="324"/>
      <c r="AI8" s="109"/>
      <c r="AJ8" s="109"/>
      <c r="AK8" s="109" t="s">
        <v>12</v>
      </c>
      <c r="AL8" s="194" t="s">
        <v>286</v>
      </c>
      <c r="AM8" s="109"/>
      <c r="AN8" s="109"/>
      <c r="AO8" s="109"/>
      <c r="AP8" s="109"/>
      <c r="AQ8" s="109"/>
      <c r="AR8" s="109"/>
      <c r="AS8" s="109"/>
      <c r="AT8" s="109"/>
      <c r="AU8" s="109"/>
      <c r="AV8" s="109"/>
      <c r="AW8" s="109"/>
      <c r="AX8" s="109"/>
      <c r="AY8" s="54"/>
      <c r="AZ8" s="149" t="str">
        <f>+IF(X8=0,"NO PROGRAMADA",AG8/X8)</f>
        <v>NO PROGRAMADA</v>
      </c>
      <c r="BA8" s="155" t="str">
        <f>+IF(AZ8="NO PROGRAMADA","NO PROGRAMADA",IF(AZ8=100%,INTRODUCCION!$J$10,IF(AND(AZ8&lt;100%,AZ8&gt;=90%),INTRODUCCION!$J$11,IF(AND(AZ8&lt;90%,AZ8&gt;=70%),INTRODUCCION!$J$12,IF(AZ8&lt;=69%,INTRODUCCION!$J$13,IF(AZ8&gt;100%,INTRODUCCION!$J$14))))))</f>
        <v>NO PROGRAMADA</v>
      </c>
      <c r="BB8" s="111" t="str">
        <f t="shared" si="0"/>
        <v>NO PROGRAMADA</v>
      </c>
    </row>
    <row r="9" spans="1:54" ht="193.2" x14ac:dyDescent="0.3">
      <c r="A9" s="194">
        <v>3</v>
      </c>
      <c r="B9" s="98" t="s">
        <v>254</v>
      </c>
      <c r="C9" s="98" t="s">
        <v>255</v>
      </c>
      <c r="D9" s="98" t="s">
        <v>163</v>
      </c>
      <c r="E9" s="146" t="s">
        <v>17</v>
      </c>
      <c r="F9" s="98" t="s">
        <v>275</v>
      </c>
      <c r="G9" s="98" t="s">
        <v>256</v>
      </c>
      <c r="H9" s="98" t="s">
        <v>257</v>
      </c>
      <c r="I9" s="98" t="s">
        <v>12</v>
      </c>
      <c r="J9" s="98" t="s">
        <v>287</v>
      </c>
      <c r="K9" s="201" t="s">
        <v>288</v>
      </c>
      <c r="L9" s="115">
        <v>3</v>
      </c>
      <c r="M9" s="98" t="s">
        <v>289</v>
      </c>
      <c r="N9" s="115" t="s">
        <v>290</v>
      </c>
      <c r="O9" s="101">
        <v>1</v>
      </c>
      <c r="P9" s="98" t="s">
        <v>291</v>
      </c>
      <c r="Q9" s="98" t="s">
        <v>263</v>
      </c>
      <c r="R9" s="98" t="s">
        <v>292</v>
      </c>
      <c r="S9" s="110" t="s">
        <v>293</v>
      </c>
      <c r="T9" s="110" t="s">
        <v>294</v>
      </c>
      <c r="U9" s="112">
        <v>1</v>
      </c>
      <c r="V9" s="196">
        <v>7.0000000000000007E-2</v>
      </c>
      <c r="W9" s="138">
        <v>1</v>
      </c>
      <c r="X9" s="202">
        <v>1</v>
      </c>
      <c r="Y9" s="101">
        <v>1</v>
      </c>
      <c r="Z9" s="101">
        <v>1</v>
      </c>
      <c r="AA9" s="223">
        <v>1</v>
      </c>
      <c r="AB9" s="271" t="s">
        <v>295</v>
      </c>
      <c r="AC9" s="194"/>
      <c r="AD9" s="194"/>
      <c r="AE9" s="194" t="s">
        <v>274</v>
      </c>
      <c r="AF9" s="203" t="s">
        <v>296</v>
      </c>
      <c r="AG9" s="323">
        <v>1</v>
      </c>
      <c r="AH9" s="343" t="s">
        <v>1279</v>
      </c>
      <c r="AI9" s="109"/>
      <c r="AJ9" s="109"/>
      <c r="AK9" s="109" t="s">
        <v>274</v>
      </c>
      <c r="AL9" s="109" t="s">
        <v>297</v>
      </c>
      <c r="AM9" s="109"/>
      <c r="AN9" s="109"/>
      <c r="AO9" s="109"/>
      <c r="AP9" s="109"/>
      <c r="AQ9" s="109"/>
      <c r="AR9" s="109"/>
      <c r="AS9" s="109"/>
      <c r="AT9" s="109"/>
      <c r="AU9" s="109"/>
      <c r="AV9" s="109"/>
      <c r="AW9" s="109"/>
      <c r="AX9" s="109"/>
      <c r="AY9" s="54"/>
      <c r="AZ9" s="149">
        <f t="shared" ref="AZ9:AZ77" si="1">+IF(X9=0,"NO PROGRAMADA",AG9/X9)</f>
        <v>1</v>
      </c>
      <c r="BA9" s="155" t="str">
        <f>+IF(AZ9="NO PROGRAMADA","NO PROGRAMADA",IF(AZ9=100%,INTRODUCCION!$J$10,IF(AND(AZ9&lt;100%,AZ9&gt;=90%),INTRODUCCION!$J$11,IF(AND(AZ9&lt;90%,AZ9&gt;=70%),INTRODUCCION!$J$12,IF(AZ9&lt;=69%,INTRODUCCION!$J$13,IF(AZ9&gt;100%,INTRODUCCION!$J$14))))))</f>
        <v>Ejecución Óptima</v>
      </c>
      <c r="BB9" s="111">
        <f t="shared" si="0"/>
        <v>1</v>
      </c>
    </row>
    <row r="10" spans="1:54" ht="110.4" x14ac:dyDescent="0.3">
      <c r="A10" s="194">
        <v>4</v>
      </c>
      <c r="B10" s="98" t="s">
        <v>254</v>
      </c>
      <c r="C10" s="98" t="s">
        <v>255</v>
      </c>
      <c r="D10" s="98" t="s">
        <v>163</v>
      </c>
      <c r="E10" s="146" t="s">
        <v>17</v>
      </c>
      <c r="F10" s="98" t="s">
        <v>275</v>
      </c>
      <c r="G10" s="98" t="s">
        <v>256</v>
      </c>
      <c r="H10" s="98" t="s">
        <v>257</v>
      </c>
      <c r="I10" s="98" t="s">
        <v>12</v>
      </c>
      <c r="J10" s="98" t="s">
        <v>287</v>
      </c>
      <c r="K10" s="201" t="s">
        <v>298</v>
      </c>
      <c r="L10" s="115">
        <v>4</v>
      </c>
      <c r="M10" s="98" t="s">
        <v>299</v>
      </c>
      <c r="N10" s="98" t="s">
        <v>300</v>
      </c>
      <c r="O10" s="98">
        <v>2</v>
      </c>
      <c r="P10" s="98" t="s">
        <v>301</v>
      </c>
      <c r="Q10" s="98" t="s">
        <v>281</v>
      </c>
      <c r="R10" s="98" t="s">
        <v>264</v>
      </c>
      <c r="S10" s="110" t="s">
        <v>293</v>
      </c>
      <c r="T10" s="110" t="s">
        <v>294</v>
      </c>
      <c r="U10" s="110">
        <v>2</v>
      </c>
      <c r="V10" s="196">
        <v>0.08</v>
      </c>
      <c r="W10" s="115">
        <v>1</v>
      </c>
      <c r="X10" s="200">
        <v>0</v>
      </c>
      <c r="Y10" s="98">
        <v>2</v>
      </c>
      <c r="Z10" s="98">
        <v>0</v>
      </c>
      <c r="AA10" s="194">
        <v>1</v>
      </c>
      <c r="AB10" s="194" t="s">
        <v>1280</v>
      </c>
      <c r="AC10" s="194"/>
      <c r="AD10" s="194"/>
      <c r="AE10" s="194" t="s">
        <v>274</v>
      </c>
      <c r="AF10" s="194" t="s">
        <v>1281</v>
      </c>
      <c r="AG10" s="324"/>
      <c r="AH10" s="343" t="s">
        <v>302</v>
      </c>
      <c r="AI10" s="109"/>
      <c r="AJ10" s="109"/>
      <c r="AK10" s="109" t="s">
        <v>12</v>
      </c>
      <c r="AL10" s="109" t="s">
        <v>303</v>
      </c>
      <c r="AM10" s="109"/>
      <c r="AN10" s="109"/>
      <c r="AO10" s="109"/>
      <c r="AP10" s="109"/>
      <c r="AQ10" s="109"/>
      <c r="AR10" s="109"/>
      <c r="AS10" s="109"/>
      <c r="AT10" s="109"/>
      <c r="AU10" s="109"/>
      <c r="AV10" s="109"/>
      <c r="AW10" s="109"/>
      <c r="AX10" s="109"/>
      <c r="AY10" s="54"/>
      <c r="AZ10" s="149" t="str">
        <f t="shared" si="1"/>
        <v>NO PROGRAMADA</v>
      </c>
      <c r="BA10" s="155" t="str">
        <f>+IF(AZ10="NO PROGRAMADA","NO PROGRAMADA",IF(AZ10=100%,INTRODUCCION!$J$10,IF(AND(AZ10&lt;100%,AZ10&gt;=90%),INTRODUCCION!$J$11,IF(AND(AZ10&lt;90%,AZ10&gt;=70%),INTRODUCCION!$J$12,IF(AZ10&lt;=69%,INTRODUCCION!$J$13,IF(AZ10&gt;100%,INTRODUCCION!$J$14))))))</f>
        <v>NO PROGRAMADA</v>
      </c>
      <c r="BB10" s="111" t="str">
        <f t="shared" si="0"/>
        <v>NO PROGRAMADA</v>
      </c>
    </row>
    <row r="11" spans="1:54" ht="183.75" customHeight="1" x14ac:dyDescent="0.3">
      <c r="A11" s="194">
        <v>5</v>
      </c>
      <c r="B11" s="98" t="s">
        <v>254</v>
      </c>
      <c r="C11" s="98" t="s">
        <v>255</v>
      </c>
      <c r="D11" s="98" t="s">
        <v>163</v>
      </c>
      <c r="E11" s="146" t="s">
        <v>17</v>
      </c>
      <c r="F11" s="98" t="s">
        <v>275</v>
      </c>
      <c r="G11" s="98" t="s">
        <v>256</v>
      </c>
      <c r="H11" s="98" t="s">
        <v>257</v>
      </c>
      <c r="I11" s="98" t="s">
        <v>12</v>
      </c>
      <c r="J11" s="98" t="s">
        <v>304</v>
      </c>
      <c r="K11" s="201" t="s">
        <v>305</v>
      </c>
      <c r="L11" s="115">
        <v>5</v>
      </c>
      <c r="M11" s="98" t="s">
        <v>306</v>
      </c>
      <c r="N11" s="98" t="s">
        <v>307</v>
      </c>
      <c r="O11" s="98">
        <v>4</v>
      </c>
      <c r="P11" s="98" t="s">
        <v>301</v>
      </c>
      <c r="Q11" s="98" t="s">
        <v>281</v>
      </c>
      <c r="R11" s="98" t="s">
        <v>264</v>
      </c>
      <c r="S11" s="110" t="s">
        <v>265</v>
      </c>
      <c r="T11" s="110" t="s">
        <v>308</v>
      </c>
      <c r="U11" s="110">
        <v>0</v>
      </c>
      <c r="V11" s="196">
        <v>0.08</v>
      </c>
      <c r="W11" s="115">
        <v>1</v>
      </c>
      <c r="X11" s="200">
        <v>2</v>
      </c>
      <c r="Y11" s="98">
        <v>3</v>
      </c>
      <c r="Z11" s="98">
        <v>4</v>
      </c>
      <c r="AA11" s="194">
        <v>1</v>
      </c>
      <c r="AB11" s="194" t="s">
        <v>309</v>
      </c>
      <c r="AC11" s="194"/>
      <c r="AD11" s="194"/>
      <c r="AE11" s="194" t="s">
        <v>274</v>
      </c>
      <c r="AF11" s="194" t="s">
        <v>310</v>
      </c>
      <c r="AG11" s="324">
        <v>2</v>
      </c>
      <c r="AH11" s="343" t="s">
        <v>311</v>
      </c>
      <c r="AI11" s="109"/>
      <c r="AJ11" s="109"/>
      <c r="AK11" s="109" t="s">
        <v>274</v>
      </c>
      <c r="AL11" s="109" t="s">
        <v>312</v>
      </c>
      <c r="AM11" s="109"/>
      <c r="AN11" s="109"/>
      <c r="AO11" s="109"/>
      <c r="AP11" s="109"/>
      <c r="AQ11" s="109"/>
      <c r="AR11" s="109"/>
      <c r="AS11" s="109"/>
      <c r="AT11" s="109"/>
      <c r="AU11" s="109"/>
      <c r="AV11" s="109"/>
      <c r="AW11" s="109"/>
      <c r="AX11" s="109"/>
      <c r="AY11" s="54"/>
      <c r="AZ11" s="149">
        <f t="shared" si="1"/>
        <v>1</v>
      </c>
      <c r="BA11" s="155" t="str">
        <f>+IF(AZ11="NO PROGRAMADA","NO PROGRAMADA",IF(AZ11=100%,INTRODUCCION!$J$10,IF(AND(AZ11&lt;100%,AZ11&gt;=90%),INTRODUCCION!$J$11,IF(AND(AZ11&lt;90%,AZ11&gt;=70%),INTRODUCCION!$J$12,IF(AZ11&lt;=69%,INTRODUCCION!$J$13,IF(AZ11&gt;100%,INTRODUCCION!$J$14))))))</f>
        <v>Ejecución Óptima</v>
      </c>
      <c r="BB11" s="111">
        <f t="shared" si="0"/>
        <v>1</v>
      </c>
    </row>
    <row r="12" spans="1:54" ht="211.2" customHeight="1" x14ac:dyDescent="0.3">
      <c r="A12" s="194">
        <v>6</v>
      </c>
      <c r="B12" s="98" t="s">
        <v>254</v>
      </c>
      <c r="C12" s="98" t="s">
        <v>255</v>
      </c>
      <c r="D12" s="98" t="s">
        <v>163</v>
      </c>
      <c r="E12" s="146" t="s">
        <v>17</v>
      </c>
      <c r="F12" s="98" t="s">
        <v>18</v>
      </c>
      <c r="G12" s="98" t="s">
        <v>256</v>
      </c>
      <c r="H12" s="98" t="s">
        <v>313</v>
      </c>
      <c r="I12" s="98" t="s">
        <v>12</v>
      </c>
      <c r="J12" s="98" t="s">
        <v>258</v>
      </c>
      <c r="K12" s="195" t="s">
        <v>314</v>
      </c>
      <c r="L12" s="115">
        <v>6</v>
      </c>
      <c r="M12" s="98" t="s">
        <v>315</v>
      </c>
      <c r="N12" s="98" t="s">
        <v>316</v>
      </c>
      <c r="O12" s="98">
        <v>67</v>
      </c>
      <c r="P12" s="98" t="s">
        <v>317</v>
      </c>
      <c r="Q12" s="98" t="s">
        <v>281</v>
      </c>
      <c r="R12" s="98" t="s">
        <v>264</v>
      </c>
      <c r="S12" s="110" t="s">
        <v>293</v>
      </c>
      <c r="T12" s="110" t="s">
        <v>318</v>
      </c>
      <c r="U12" s="110">
        <v>0</v>
      </c>
      <c r="V12" s="196">
        <v>0.08</v>
      </c>
      <c r="W12" s="115">
        <v>10</v>
      </c>
      <c r="X12" s="200">
        <v>20</v>
      </c>
      <c r="Y12" s="98">
        <v>67</v>
      </c>
      <c r="Z12" s="98">
        <v>0</v>
      </c>
      <c r="AA12" s="194">
        <v>14</v>
      </c>
      <c r="AB12" s="194" t="s">
        <v>319</v>
      </c>
      <c r="AC12" s="194" t="s">
        <v>320</v>
      </c>
      <c r="AD12" s="194" t="s">
        <v>321</v>
      </c>
      <c r="AE12" s="194" t="s">
        <v>274</v>
      </c>
      <c r="AF12" s="194" t="s">
        <v>322</v>
      </c>
      <c r="AG12" s="324">
        <v>23</v>
      </c>
      <c r="AH12" s="343" t="s">
        <v>323</v>
      </c>
      <c r="AI12" s="109" t="s">
        <v>324</v>
      </c>
      <c r="AJ12" s="109" t="s">
        <v>325</v>
      </c>
      <c r="AK12" s="109" t="s">
        <v>274</v>
      </c>
      <c r="AL12" s="109" t="s">
        <v>326</v>
      </c>
      <c r="AM12" s="109"/>
      <c r="AN12" s="109"/>
      <c r="AO12" s="109"/>
      <c r="AP12" s="109"/>
      <c r="AQ12" s="109"/>
      <c r="AR12" s="109"/>
      <c r="AS12" s="109"/>
      <c r="AT12" s="109"/>
      <c r="AU12" s="109"/>
      <c r="AV12" s="109"/>
      <c r="AW12" s="109"/>
      <c r="AX12" s="109"/>
      <c r="AY12" s="54"/>
      <c r="AZ12" s="149">
        <f t="shared" si="1"/>
        <v>1.1499999999999999</v>
      </c>
      <c r="BA12" s="155" t="str">
        <f>+IF(AZ12="NO PROGRAMADA","NO PROGRAMADA",IF(AZ12=100%,INTRODUCCION!$J$10,IF(AND(AZ12&lt;100%,AZ12&gt;=90%),INTRODUCCION!$J$11,IF(AND(AZ12&lt;90%,AZ12&gt;=70%),INTRODUCCION!$J$12,IF(AZ12&lt;=69%,INTRODUCCION!$J$13,IF(AZ12&gt;100%,INTRODUCCION!$J$14))))))</f>
        <v>Sobre Ejecución</v>
      </c>
      <c r="BB12" s="111" t="str">
        <f t="shared" si="0"/>
        <v>100%</v>
      </c>
    </row>
    <row r="13" spans="1:54" ht="189.6" customHeight="1" x14ac:dyDescent="0.3">
      <c r="A13" s="194">
        <v>7</v>
      </c>
      <c r="B13" s="98" t="s">
        <v>254</v>
      </c>
      <c r="C13" s="98" t="s">
        <v>255</v>
      </c>
      <c r="D13" s="98" t="s">
        <v>163</v>
      </c>
      <c r="E13" s="146" t="s">
        <v>17</v>
      </c>
      <c r="F13" s="98" t="s">
        <v>18</v>
      </c>
      <c r="G13" s="115" t="s">
        <v>256</v>
      </c>
      <c r="H13" s="98" t="s">
        <v>257</v>
      </c>
      <c r="I13" s="98" t="s">
        <v>12</v>
      </c>
      <c r="J13" s="98" t="s">
        <v>258</v>
      </c>
      <c r="K13" s="204" t="s">
        <v>327</v>
      </c>
      <c r="L13" s="115">
        <v>7</v>
      </c>
      <c r="M13" s="110" t="s">
        <v>328</v>
      </c>
      <c r="N13" s="110" t="s">
        <v>329</v>
      </c>
      <c r="O13" s="110" t="s">
        <v>330</v>
      </c>
      <c r="P13" s="110" t="s">
        <v>331</v>
      </c>
      <c r="Q13" s="110" t="s">
        <v>332</v>
      </c>
      <c r="R13" s="98" t="s">
        <v>264</v>
      </c>
      <c r="S13" s="110" t="s">
        <v>293</v>
      </c>
      <c r="T13" s="110" t="s">
        <v>333</v>
      </c>
      <c r="U13" s="110">
        <v>0</v>
      </c>
      <c r="V13" s="196">
        <v>0.08</v>
      </c>
      <c r="W13" s="119">
        <v>0.1</v>
      </c>
      <c r="X13" s="205">
        <v>0.4</v>
      </c>
      <c r="Y13" s="112">
        <v>0.7</v>
      </c>
      <c r="Z13" s="112">
        <v>1</v>
      </c>
      <c r="AA13" s="223">
        <v>0.1</v>
      </c>
      <c r="AB13" s="206" t="s">
        <v>334</v>
      </c>
      <c r="AC13" s="199" t="s">
        <v>12</v>
      </c>
      <c r="AD13" s="199" t="s">
        <v>268</v>
      </c>
      <c r="AE13" s="194" t="s">
        <v>274</v>
      </c>
      <c r="AF13" s="206" t="s">
        <v>335</v>
      </c>
      <c r="AG13" s="325">
        <v>0.38</v>
      </c>
      <c r="AH13" s="343" t="s">
        <v>1282</v>
      </c>
      <c r="AI13" s="109" t="s">
        <v>1308</v>
      </c>
      <c r="AJ13" s="109" t="s">
        <v>1309</v>
      </c>
      <c r="AK13" s="109" t="s">
        <v>274</v>
      </c>
      <c r="AL13" s="109" t="s">
        <v>1283</v>
      </c>
      <c r="AM13" s="109"/>
      <c r="AN13" s="109"/>
      <c r="AO13" s="109"/>
      <c r="AP13" s="109"/>
      <c r="AQ13" s="109"/>
      <c r="AR13" s="109"/>
      <c r="AS13" s="109"/>
      <c r="AT13" s="109"/>
      <c r="AU13" s="109"/>
      <c r="AV13" s="109"/>
      <c r="AW13" s="109"/>
      <c r="AX13" s="109"/>
      <c r="AY13" s="54"/>
      <c r="AZ13" s="149">
        <f t="shared" si="1"/>
        <v>0.95</v>
      </c>
      <c r="BA13" s="155" t="str">
        <f>+IF(AZ13="NO PROGRAMADA","NO PROGRAMADA",IF(AZ13=100%,INTRODUCCION!$J$10,IF(AND(AZ13&lt;100%,AZ13&gt;=90%),INTRODUCCION!$J$11,IF(AND(AZ13&lt;90%,AZ13&gt;=70%),INTRODUCCION!$J$12,IF(AZ13&lt;=69%,INTRODUCCION!$J$13,IF(AZ13&gt;100%,INTRODUCCION!$J$14))))))</f>
        <v>Ejecución Destacada</v>
      </c>
      <c r="BB13" s="111">
        <f t="shared" si="0"/>
        <v>0.95</v>
      </c>
    </row>
    <row r="14" spans="1:54" ht="165.6" x14ac:dyDescent="0.25">
      <c r="A14" s="194">
        <v>8</v>
      </c>
      <c r="B14" s="98" t="s">
        <v>254</v>
      </c>
      <c r="C14" s="98" t="s">
        <v>255</v>
      </c>
      <c r="D14" s="98" t="s">
        <v>163</v>
      </c>
      <c r="E14" s="146" t="s">
        <v>17</v>
      </c>
      <c r="F14" s="98" t="s">
        <v>18</v>
      </c>
      <c r="G14" s="115" t="s">
        <v>256</v>
      </c>
      <c r="H14" s="98" t="s">
        <v>313</v>
      </c>
      <c r="I14" s="98" t="s">
        <v>12</v>
      </c>
      <c r="J14" s="98" t="s">
        <v>258</v>
      </c>
      <c r="K14" s="195" t="s">
        <v>336</v>
      </c>
      <c r="L14" s="115">
        <v>8</v>
      </c>
      <c r="M14" s="98" t="s">
        <v>337</v>
      </c>
      <c r="N14" s="115" t="s">
        <v>338</v>
      </c>
      <c r="O14" s="138">
        <v>0.74</v>
      </c>
      <c r="P14" s="115" t="s">
        <v>339</v>
      </c>
      <c r="Q14" s="115" t="s">
        <v>263</v>
      </c>
      <c r="R14" s="115" t="s">
        <v>264</v>
      </c>
      <c r="S14" s="110" t="s">
        <v>265</v>
      </c>
      <c r="T14" s="110" t="s">
        <v>340</v>
      </c>
      <c r="U14" s="110">
        <v>0</v>
      </c>
      <c r="V14" s="196">
        <v>0.08</v>
      </c>
      <c r="W14" s="138">
        <v>0.1</v>
      </c>
      <c r="X14" s="202">
        <v>0.2</v>
      </c>
      <c r="Y14" s="101">
        <v>0.4</v>
      </c>
      <c r="Z14" s="101">
        <v>0.74</v>
      </c>
      <c r="AA14" s="223">
        <v>0.1</v>
      </c>
      <c r="AB14" s="272" t="s">
        <v>341</v>
      </c>
      <c r="AC14" s="273" t="s">
        <v>342</v>
      </c>
      <c r="AD14" s="194"/>
      <c r="AE14" s="194" t="s">
        <v>284</v>
      </c>
      <c r="AF14" s="194" t="s">
        <v>343</v>
      </c>
      <c r="AG14" s="323">
        <v>0.2</v>
      </c>
      <c r="AH14" s="343" t="s">
        <v>1284</v>
      </c>
      <c r="AI14" s="109" t="s">
        <v>344</v>
      </c>
      <c r="AJ14" s="109"/>
      <c r="AK14" s="109" t="s">
        <v>274</v>
      </c>
      <c r="AL14" s="109" t="s">
        <v>1285</v>
      </c>
      <c r="AM14" s="109"/>
      <c r="AN14" s="109"/>
      <c r="AO14" s="109"/>
      <c r="AP14" s="109"/>
      <c r="AQ14" s="109"/>
      <c r="AR14" s="109"/>
      <c r="AS14" s="109"/>
      <c r="AT14" s="109"/>
      <c r="AU14" s="109"/>
      <c r="AV14" s="109"/>
      <c r="AW14" s="109"/>
      <c r="AX14" s="109"/>
      <c r="AY14" s="54"/>
      <c r="AZ14" s="149">
        <f t="shared" si="1"/>
        <v>1</v>
      </c>
      <c r="BA14" s="155" t="str">
        <f>+IF(AZ14="NO PROGRAMADA","NO PROGRAMADA",IF(AZ14=100%,INTRODUCCION!$J$10,IF(AND(AZ14&lt;100%,AZ14&gt;=90%),INTRODUCCION!$J$11,IF(AND(AZ14&lt;90%,AZ14&gt;=70%),INTRODUCCION!$J$12,IF(AZ14&lt;=69%,INTRODUCCION!$J$13,IF(AZ14&gt;100%,INTRODUCCION!$J$14))))))</f>
        <v>Ejecución Óptima</v>
      </c>
      <c r="BB14" s="111">
        <f t="shared" si="0"/>
        <v>1</v>
      </c>
    </row>
    <row r="15" spans="1:54" ht="110.4" x14ac:dyDescent="0.3">
      <c r="A15" s="194">
        <v>9</v>
      </c>
      <c r="B15" s="98" t="s">
        <v>254</v>
      </c>
      <c r="C15" s="98" t="s">
        <v>255</v>
      </c>
      <c r="D15" s="98" t="s">
        <v>163</v>
      </c>
      <c r="E15" s="146" t="s">
        <v>17</v>
      </c>
      <c r="F15" s="98" t="s">
        <v>275</v>
      </c>
      <c r="G15" s="115" t="s">
        <v>256</v>
      </c>
      <c r="H15" s="98" t="s">
        <v>345</v>
      </c>
      <c r="I15" s="98" t="s">
        <v>346</v>
      </c>
      <c r="J15" s="98" t="s">
        <v>347</v>
      </c>
      <c r="K15" s="195" t="s">
        <v>348</v>
      </c>
      <c r="L15" s="115">
        <v>9</v>
      </c>
      <c r="M15" s="98" t="s">
        <v>349</v>
      </c>
      <c r="N15" s="98" t="s">
        <v>350</v>
      </c>
      <c r="O15" s="98">
        <v>4</v>
      </c>
      <c r="P15" s="98" t="s">
        <v>351</v>
      </c>
      <c r="Q15" s="98" t="s">
        <v>281</v>
      </c>
      <c r="R15" s="98" t="s">
        <v>264</v>
      </c>
      <c r="S15" s="110" t="s">
        <v>293</v>
      </c>
      <c r="T15" s="110" t="s">
        <v>352</v>
      </c>
      <c r="U15" s="110">
        <v>4</v>
      </c>
      <c r="V15" s="196">
        <v>7.0000000000000007E-2</v>
      </c>
      <c r="W15" s="115">
        <v>1</v>
      </c>
      <c r="X15" s="200">
        <v>2</v>
      </c>
      <c r="Y15" s="98">
        <v>3</v>
      </c>
      <c r="Z15" s="98">
        <v>4</v>
      </c>
      <c r="AA15" s="194">
        <v>1</v>
      </c>
      <c r="AB15" s="207" t="s">
        <v>353</v>
      </c>
      <c r="AC15" s="194"/>
      <c r="AD15" s="194"/>
      <c r="AE15" s="194" t="s">
        <v>284</v>
      </c>
      <c r="AF15" s="194" t="s">
        <v>354</v>
      </c>
      <c r="AG15" s="324">
        <v>2</v>
      </c>
      <c r="AH15" s="343" t="s">
        <v>1286</v>
      </c>
      <c r="AI15" s="109"/>
      <c r="AJ15" s="109"/>
      <c r="AK15" s="109" t="s">
        <v>274</v>
      </c>
      <c r="AL15" s="109" t="s">
        <v>355</v>
      </c>
      <c r="AM15" s="109"/>
      <c r="AN15" s="109"/>
      <c r="AO15" s="109"/>
      <c r="AP15" s="109"/>
      <c r="AQ15" s="109"/>
      <c r="AR15" s="109"/>
      <c r="AS15" s="109"/>
      <c r="AT15" s="109"/>
      <c r="AU15" s="109"/>
      <c r="AV15" s="109"/>
      <c r="AW15" s="109"/>
      <c r="AX15" s="109"/>
      <c r="AY15" s="54"/>
      <c r="AZ15" s="149">
        <f t="shared" si="1"/>
        <v>1</v>
      </c>
      <c r="BA15" s="155" t="str">
        <f>+IF(AZ15="NO PROGRAMADA","NO PROGRAMADA",IF(AZ15=100%,INTRODUCCION!$J$10,IF(AND(AZ15&lt;100%,AZ15&gt;=90%),INTRODUCCION!$J$11,IF(AND(AZ15&lt;90%,AZ15&gt;=70%),INTRODUCCION!$J$12,IF(AZ15&lt;=69%,INTRODUCCION!$J$13,IF(AZ15&gt;100%,INTRODUCCION!$J$14))))))</f>
        <v>Ejecución Óptima</v>
      </c>
      <c r="BB15" s="111">
        <f t="shared" si="0"/>
        <v>1</v>
      </c>
    </row>
    <row r="16" spans="1:54" ht="110.4" x14ac:dyDescent="0.25">
      <c r="A16" s="194">
        <v>10</v>
      </c>
      <c r="B16" s="98" t="s">
        <v>254</v>
      </c>
      <c r="C16" s="98" t="s">
        <v>356</v>
      </c>
      <c r="D16" s="98" t="s">
        <v>163</v>
      </c>
      <c r="E16" s="146" t="s">
        <v>17</v>
      </c>
      <c r="F16" s="98" t="s">
        <v>275</v>
      </c>
      <c r="G16" s="115" t="s">
        <v>256</v>
      </c>
      <c r="H16" s="98" t="s">
        <v>257</v>
      </c>
      <c r="I16" s="98" t="s">
        <v>12</v>
      </c>
      <c r="J16" s="98" t="s">
        <v>258</v>
      </c>
      <c r="K16" s="204" t="s">
        <v>357</v>
      </c>
      <c r="L16" s="115">
        <v>10</v>
      </c>
      <c r="M16" s="115" t="s">
        <v>358</v>
      </c>
      <c r="N16" s="115" t="s">
        <v>359</v>
      </c>
      <c r="O16" s="115">
        <v>1</v>
      </c>
      <c r="P16" s="98" t="s">
        <v>360</v>
      </c>
      <c r="Q16" s="98" t="s">
        <v>281</v>
      </c>
      <c r="R16" s="98" t="s">
        <v>264</v>
      </c>
      <c r="S16" s="110" t="s">
        <v>265</v>
      </c>
      <c r="T16" s="110" t="s">
        <v>361</v>
      </c>
      <c r="U16" s="110">
        <v>0</v>
      </c>
      <c r="V16" s="196">
        <v>0.08</v>
      </c>
      <c r="W16" s="115">
        <v>0</v>
      </c>
      <c r="X16" s="200">
        <v>1</v>
      </c>
      <c r="Y16" s="98" t="s">
        <v>362</v>
      </c>
      <c r="Z16" s="98" t="s">
        <v>362</v>
      </c>
      <c r="AA16" s="194"/>
      <c r="AB16" s="272" t="s">
        <v>363</v>
      </c>
      <c r="AC16" s="272" t="s">
        <v>364</v>
      </c>
      <c r="AD16" s="194" t="s">
        <v>365</v>
      </c>
      <c r="AE16" s="274" t="s">
        <v>284</v>
      </c>
      <c r="AF16" s="194" t="s">
        <v>366</v>
      </c>
      <c r="AG16" s="324">
        <v>1</v>
      </c>
      <c r="AH16" s="343" t="s">
        <v>367</v>
      </c>
      <c r="AI16" s="109" t="s">
        <v>368</v>
      </c>
      <c r="AJ16" s="109" t="s">
        <v>369</v>
      </c>
      <c r="AK16" s="109" t="s">
        <v>274</v>
      </c>
      <c r="AL16" s="109" t="s">
        <v>1287</v>
      </c>
      <c r="AM16" s="109"/>
      <c r="AN16" s="109"/>
      <c r="AO16" s="109"/>
      <c r="AP16" s="109"/>
      <c r="AQ16" s="109"/>
      <c r="AR16" s="109"/>
      <c r="AS16" s="109"/>
      <c r="AT16" s="109"/>
      <c r="AU16" s="109"/>
      <c r="AV16" s="109"/>
      <c r="AW16" s="109"/>
      <c r="AX16" s="109"/>
      <c r="AY16" s="54"/>
      <c r="AZ16" s="149">
        <f t="shared" si="1"/>
        <v>1</v>
      </c>
      <c r="BA16" s="155" t="str">
        <f>+IF(AZ16="NO PROGRAMADA","NO PROGRAMADA",IF(AZ16=100%,INTRODUCCION!$J$10,IF(AND(AZ16&lt;100%,AZ16&gt;=90%),INTRODUCCION!$J$11,IF(AND(AZ16&lt;90%,AZ16&gt;=70%),INTRODUCCION!$J$12,IF(AZ16&lt;=69%,INTRODUCCION!$J$13,IF(AZ16&gt;100%,INTRODUCCION!$J$14))))))</f>
        <v>Ejecución Óptima</v>
      </c>
      <c r="BB16" s="111">
        <f t="shared" si="0"/>
        <v>1</v>
      </c>
    </row>
    <row r="17" spans="1:54" ht="138" x14ac:dyDescent="0.3">
      <c r="A17" s="194">
        <v>11</v>
      </c>
      <c r="B17" s="98" t="s">
        <v>254</v>
      </c>
      <c r="C17" s="98" t="s">
        <v>356</v>
      </c>
      <c r="D17" s="98" t="s">
        <v>163</v>
      </c>
      <c r="E17" s="146" t="s">
        <v>17</v>
      </c>
      <c r="F17" s="98" t="s">
        <v>275</v>
      </c>
      <c r="G17" s="115" t="s">
        <v>256</v>
      </c>
      <c r="H17" s="98" t="s">
        <v>370</v>
      </c>
      <c r="I17" s="98" t="s">
        <v>12</v>
      </c>
      <c r="J17" s="98" t="s">
        <v>258</v>
      </c>
      <c r="K17" s="195" t="s">
        <v>371</v>
      </c>
      <c r="L17" s="115">
        <v>11</v>
      </c>
      <c r="M17" s="98" t="s">
        <v>372</v>
      </c>
      <c r="N17" s="98" t="s">
        <v>373</v>
      </c>
      <c r="O17" s="98">
        <v>16</v>
      </c>
      <c r="P17" s="98" t="s">
        <v>291</v>
      </c>
      <c r="Q17" s="98" t="s">
        <v>281</v>
      </c>
      <c r="R17" s="98" t="s">
        <v>264</v>
      </c>
      <c r="S17" s="208" t="s">
        <v>293</v>
      </c>
      <c r="T17" s="110" t="s">
        <v>374</v>
      </c>
      <c r="U17" s="110">
        <v>0</v>
      </c>
      <c r="V17" s="196">
        <v>7.0000000000000007E-2</v>
      </c>
      <c r="W17" s="115">
        <v>4</v>
      </c>
      <c r="X17" s="200">
        <v>7</v>
      </c>
      <c r="Y17" s="98">
        <v>8</v>
      </c>
      <c r="Z17" s="98">
        <v>16</v>
      </c>
      <c r="AA17" s="194">
        <v>4</v>
      </c>
      <c r="AB17" s="359" t="s">
        <v>375</v>
      </c>
      <c r="AC17" s="194"/>
      <c r="AD17" s="194" t="s">
        <v>365</v>
      </c>
      <c r="AE17" s="194" t="s">
        <v>284</v>
      </c>
      <c r="AF17" s="194" t="s">
        <v>376</v>
      </c>
      <c r="AG17" s="328">
        <v>5</v>
      </c>
      <c r="AH17" s="343" t="s">
        <v>1288</v>
      </c>
      <c r="AI17" s="109" t="s">
        <v>377</v>
      </c>
      <c r="AJ17" s="109" t="s">
        <v>378</v>
      </c>
      <c r="AK17" s="109" t="s">
        <v>274</v>
      </c>
      <c r="AL17" s="109" t="s">
        <v>1289</v>
      </c>
      <c r="AM17" s="109"/>
      <c r="AN17" s="109"/>
      <c r="AO17" s="109"/>
      <c r="AP17" s="109"/>
      <c r="AQ17" s="109"/>
      <c r="AR17" s="109"/>
      <c r="AS17" s="109"/>
      <c r="AT17" s="109"/>
      <c r="AU17" s="109"/>
      <c r="AV17" s="109"/>
      <c r="AW17" s="109"/>
      <c r="AX17" s="109"/>
      <c r="AY17" s="54"/>
      <c r="AZ17" s="149">
        <f t="shared" si="1"/>
        <v>0.7142857142857143</v>
      </c>
      <c r="BA17" s="155" t="str">
        <f>+IF(AZ17="NO PROGRAMADA","NO PROGRAMADA",IF(AZ17=100%,INTRODUCCION!$J$10,IF(AND(AZ17&lt;100%,AZ17&gt;=90%),INTRODUCCION!$J$11,IF(AND(AZ17&lt;90%,AZ17&gt;=70%),INTRODUCCION!$J$12,IF(AZ17&lt;=69%,INTRODUCCION!$J$13,IF(AZ17&gt;100%,INTRODUCCION!$J$14))))))</f>
        <v>Ejecución Media</v>
      </c>
      <c r="BB17" s="111">
        <f t="shared" si="0"/>
        <v>0.7142857142857143</v>
      </c>
    </row>
    <row r="18" spans="1:54" ht="110.4" x14ac:dyDescent="0.3">
      <c r="A18" s="194">
        <v>12</v>
      </c>
      <c r="B18" s="98" t="s">
        <v>254</v>
      </c>
      <c r="C18" s="98" t="s">
        <v>255</v>
      </c>
      <c r="D18" s="98" t="s">
        <v>163</v>
      </c>
      <c r="E18" s="146" t="s">
        <v>17</v>
      </c>
      <c r="F18" s="98" t="s">
        <v>275</v>
      </c>
      <c r="G18" s="115" t="s">
        <v>256</v>
      </c>
      <c r="H18" s="98" t="s">
        <v>313</v>
      </c>
      <c r="I18" s="98" t="s">
        <v>12</v>
      </c>
      <c r="J18" s="98" t="s">
        <v>258</v>
      </c>
      <c r="K18" s="117" t="s">
        <v>379</v>
      </c>
      <c r="L18" s="115">
        <v>12</v>
      </c>
      <c r="M18" s="98" t="s">
        <v>380</v>
      </c>
      <c r="N18" s="115" t="s">
        <v>381</v>
      </c>
      <c r="O18" s="138">
        <v>1</v>
      </c>
      <c r="P18" s="115" t="s">
        <v>382</v>
      </c>
      <c r="Q18" s="115" t="s">
        <v>263</v>
      </c>
      <c r="R18" s="115" t="s">
        <v>264</v>
      </c>
      <c r="S18" s="208" t="s">
        <v>265</v>
      </c>
      <c r="T18" s="110" t="s">
        <v>383</v>
      </c>
      <c r="U18" s="110">
        <v>0</v>
      </c>
      <c r="V18" s="196">
        <v>0.08</v>
      </c>
      <c r="W18" s="138">
        <v>0.25</v>
      </c>
      <c r="X18" s="202">
        <v>0.5</v>
      </c>
      <c r="Y18" s="101">
        <v>0.75</v>
      </c>
      <c r="Z18" s="101">
        <v>1</v>
      </c>
      <c r="AA18" s="223">
        <v>0.25</v>
      </c>
      <c r="AB18" s="229" t="s">
        <v>384</v>
      </c>
      <c r="AC18" s="194" t="s">
        <v>385</v>
      </c>
      <c r="AD18" s="194" t="s">
        <v>12</v>
      </c>
      <c r="AE18" s="194" t="s">
        <v>284</v>
      </c>
      <c r="AF18" s="194" t="s">
        <v>386</v>
      </c>
      <c r="AG18" s="323">
        <v>0.5</v>
      </c>
      <c r="AH18" s="343" t="s">
        <v>387</v>
      </c>
      <c r="AI18" s="109" t="s">
        <v>385</v>
      </c>
      <c r="AJ18" s="109" t="s">
        <v>12</v>
      </c>
      <c r="AK18" s="109" t="s">
        <v>274</v>
      </c>
      <c r="AL18" s="109" t="s">
        <v>1285</v>
      </c>
      <c r="AM18" s="109"/>
      <c r="AN18" s="109"/>
      <c r="AO18" s="109"/>
      <c r="AP18" s="109"/>
      <c r="AQ18" s="109"/>
      <c r="AR18" s="109"/>
      <c r="AS18" s="109"/>
      <c r="AT18" s="109"/>
      <c r="AU18" s="109"/>
      <c r="AV18" s="109"/>
      <c r="AW18" s="109"/>
      <c r="AX18" s="109"/>
      <c r="AY18" s="54"/>
      <c r="AZ18" s="149">
        <f t="shared" si="1"/>
        <v>1</v>
      </c>
      <c r="BA18" s="155" t="str">
        <f>+IF(AZ18="NO PROGRAMADA","NO PROGRAMADA",IF(AZ18=100%,INTRODUCCION!$J$10,IF(AND(AZ18&lt;100%,AZ18&gt;=90%),INTRODUCCION!$J$11,IF(AND(AZ18&lt;90%,AZ18&gt;=70%),INTRODUCCION!$J$12,IF(AZ18&lt;=69%,INTRODUCCION!$J$13,IF(AZ18&gt;100%,INTRODUCCION!$J$14))))))</f>
        <v>Ejecución Óptima</v>
      </c>
      <c r="BB18" s="111">
        <f t="shared" si="0"/>
        <v>1</v>
      </c>
    </row>
    <row r="19" spans="1:54" s="88" customFormat="1" ht="110.4" x14ac:dyDescent="0.3">
      <c r="A19" s="194">
        <v>13</v>
      </c>
      <c r="B19" s="98" t="s">
        <v>388</v>
      </c>
      <c r="C19" s="98" t="s">
        <v>389</v>
      </c>
      <c r="D19" s="98" t="s">
        <v>163</v>
      </c>
      <c r="E19" s="146" t="s">
        <v>17</v>
      </c>
      <c r="F19" s="98" t="s">
        <v>275</v>
      </c>
      <c r="G19" s="98" t="s">
        <v>256</v>
      </c>
      <c r="H19" s="98" t="s">
        <v>257</v>
      </c>
      <c r="I19" s="98" t="s">
        <v>12</v>
      </c>
      <c r="J19" s="98" t="s">
        <v>258</v>
      </c>
      <c r="K19" s="195" t="s">
        <v>390</v>
      </c>
      <c r="L19" s="115">
        <v>13</v>
      </c>
      <c r="M19" s="98" t="s">
        <v>391</v>
      </c>
      <c r="N19" s="98" t="s">
        <v>392</v>
      </c>
      <c r="O19" s="98">
        <v>1</v>
      </c>
      <c r="P19" s="98" t="s">
        <v>393</v>
      </c>
      <c r="Q19" s="98" t="s">
        <v>281</v>
      </c>
      <c r="R19" s="98" t="s">
        <v>264</v>
      </c>
      <c r="S19" s="110" t="s">
        <v>265</v>
      </c>
      <c r="T19" s="110" t="s">
        <v>394</v>
      </c>
      <c r="U19" s="110" t="s">
        <v>395</v>
      </c>
      <c r="V19" s="209">
        <v>7.0000000000000007E-2</v>
      </c>
      <c r="W19" s="115">
        <v>0</v>
      </c>
      <c r="X19" s="200">
        <v>1</v>
      </c>
      <c r="Y19" s="98" t="s">
        <v>362</v>
      </c>
      <c r="Z19" s="98" t="s">
        <v>362</v>
      </c>
      <c r="AA19" s="194"/>
      <c r="AB19" s="194"/>
      <c r="AC19" s="194"/>
      <c r="AD19" s="194"/>
      <c r="AE19" s="194" t="s">
        <v>12</v>
      </c>
      <c r="AF19" s="194" t="s">
        <v>396</v>
      </c>
      <c r="AG19" s="324">
        <v>1</v>
      </c>
      <c r="AH19" s="341" t="s">
        <v>397</v>
      </c>
      <c r="AI19" s="109" t="s">
        <v>385</v>
      </c>
      <c r="AJ19" s="109" t="s">
        <v>12</v>
      </c>
      <c r="AK19" s="109" t="s">
        <v>274</v>
      </c>
      <c r="AL19" s="109" t="s">
        <v>398</v>
      </c>
      <c r="AM19" s="109"/>
      <c r="AN19" s="109"/>
      <c r="AO19" s="109"/>
      <c r="AP19" s="109"/>
      <c r="AQ19" s="109"/>
      <c r="AR19" s="109"/>
      <c r="AS19" s="109"/>
      <c r="AT19" s="109"/>
      <c r="AU19" s="109"/>
      <c r="AV19" s="109"/>
      <c r="AW19" s="109"/>
      <c r="AX19" s="109"/>
      <c r="AY19" s="54"/>
      <c r="AZ19" s="149">
        <f t="shared" si="1"/>
        <v>1</v>
      </c>
      <c r="BA19" s="155" t="str">
        <f>+IF(AZ19="NO PROGRAMADA","NO PROGRAMADA",IF(AZ19=100%,INTRODUCCION!$J$10,IF(AND(AZ19&lt;100%,AZ19&gt;=90%),INTRODUCCION!$J$11,IF(AND(AZ19&lt;90%,AZ19&gt;=70%),INTRODUCCION!$J$12,IF(AZ19&lt;=69%,INTRODUCCION!$J$13,IF(AZ19&gt;100%,INTRODUCCION!$J$14))))))</f>
        <v>Ejecución Óptima</v>
      </c>
      <c r="BB19" s="111">
        <f t="shared" si="0"/>
        <v>1</v>
      </c>
    </row>
    <row r="20" spans="1:54" ht="144" customHeight="1" x14ac:dyDescent="0.3">
      <c r="A20" s="194">
        <v>14</v>
      </c>
      <c r="B20" s="98" t="s">
        <v>254</v>
      </c>
      <c r="C20" s="98" t="s">
        <v>399</v>
      </c>
      <c r="D20" s="98" t="s">
        <v>163</v>
      </c>
      <c r="E20" s="98" t="s">
        <v>9</v>
      </c>
      <c r="F20" s="98" t="s">
        <v>400</v>
      </c>
      <c r="G20" s="98" t="s">
        <v>256</v>
      </c>
      <c r="H20" s="98" t="s">
        <v>345</v>
      </c>
      <c r="I20" s="98" t="s">
        <v>12</v>
      </c>
      <c r="J20" s="98" t="s">
        <v>258</v>
      </c>
      <c r="K20" s="210" t="s">
        <v>401</v>
      </c>
      <c r="L20" s="115">
        <v>14</v>
      </c>
      <c r="M20" s="98" t="s">
        <v>402</v>
      </c>
      <c r="N20" s="99" t="s">
        <v>403</v>
      </c>
      <c r="O20" s="211">
        <v>5</v>
      </c>
      <c r="P20" s="99" t="s">
        <v>404</v>
      </c>
      <c r="Q20" s="99" t="s">
        <v>281</v>
      </c>
      <c r="R20" s="99" t="s">
        <v>264</v>
      </c>
      <c r="S20" s="208" t="s">
        <v>265</v>
      </c>
      <c r="T20" s="110" t="s">
        <v>405</v>
      </c>
      <c r="U20" s="212" t="s">
        <v>325</v>
      </c>
      <c r="V20" s="112">
        <v>0.25</v>
      </c>
      <c r="W20" s="214">
        <v>1</v>
      </c>
      <c r="X20" s="213">
        <v>2</v>
      </c>
      <c r="Y20" s="214">
        <v>3</v>
      </c>
      <c r="Z20" s="214">
        <v>5</v>
      </c>
      <c r="AA20" s="215">
        <v>2</v>
      </c>
      <c r="AB20" s="216" t="s">
        <v>406</v>
      </c>
      <c r="AC20" s="216"/>
      <c r="AD20" s="216"/>
      <c r="AE20" s="216" t="s">
        <v>274</v>
      </c>
      <c r="AF20" s="216" t="s">
        <v>407</v>
      </c>
      <c r="AG20" s="326">
        <v>3</v>
      </c>
      <c r="AH20" s="341" t="s">
        <v>408</v>
      </c>
      <c r="AI20" s="107" t="s">
        <v>385</v>
      </c>
      <c r="AJ20" s="107" t="s">
        <v>12</v>
      </c>
      <c r="AK20" s="109" t="s">
        <v>274</v>
      </c>
      <c r="AL20" s="107" t="s">
        <v>1276</v>
      </c>
      <c r="AM20" s="113"/>
      <c r="AN20" s="107"/>
      <c r="AO20" s="107"/>
      <c r="AP20" s="107"/>
      <c r="AQ20" s="107"/>
      <c r="AR20" s="107"/>
      <c r="AS20" s="113"/>
      <c r="AT20" s="108"/>
      <c r="AU20" s="108"/>
      <c r="AV20" s="108"/>
      <c r="AW20" s="108"/>
      <c r="AX20" s="108"/>
      <c r="AY20" s="114"/>
      <c r="AZ20" s="149">
        <f t="shared" si="1"/>
        <v>1.5</v>
      </c>
      <c r="BA20" s="155" t="str">
        <f>+IF(AZ20="NO PROGRAMADA","NO PROGRAMADA",IF(AZ20=100%,INTRODUCCION!$J$10,IF(AND(AZ20&lt;100%,AZ20&gt;=90%),INTRODUCCION!$J$11,IF(AND(AZ20&lt;90%,AZ20&gt;=70%),INTRODUCCION!$J$12,IF(AZ20&lt;=69%,INTRODUCCION!$J$13,IF(AZ20&gt;100%,INTRODUCCION!$J$14))))))</f>
        <v>Sobre Ejecución</v>
      </c>
      <c r="BB20" s="111" t="str">
        <f t="shared" si="0"/>
        <v>100%</v>
      </c>
    </row>
    <row r="21" spans="1:54" ht="144" customHeight="1" x14ac:dyDescent="0.3">
      <c r="A21" s="194">
        <v>15</v>
      </c>
      <c r="B21" s="98" t="s">
        <v>254</v>
      </c>
      <c r="C21" s="98" t="s">
        <v>399</v>
      </c>
      <c r="D21" s="98" t="s">
        <v>163</v>
      </c>
      <c r="E21" s="98" t="s">
        <v>9</v>
      </c>
      <c r="F21" s="98" t="s">
        <v>400</v>
      </c>
      <c r="G21" s="98" t="s">
        <v>256</v>
      </c>
      <c r="H21" s="98" t="s">
        <v>345</v>
      </c>
      <c r="I21" s="98" t="s">
        <v>12</v>
      </c>
      <c r="J21" s="98" t="s">
        <v>258</v>
      </c>
      <c r="K21" s="210" t="s">
        <v>409</v>
      </c>
      <c r="L21" s="115">
        <v>15</v>
      </c>
      <c r="M21" s="98" t="s">
        <v>410</v>
      </c>
      <c r="N21" s="99" t="s">
        <v>411</v>
      </c>
      <c r="O21" s="211">
        <v>4</v>
      </c>
      <c r="P21" s="99" t="s">
        <v>412</v>
      </c>
      <c r="Q21" s="99" t="s">
        <v>281</v>
      </c>
      <c r="R21" s="99" t="s">
        <v>264</v>
      </c>
      <c r="S21" s="208" t="s">
        <v>265</v>
      </c>
      <c r="T21" s="110" t="s">
        <v>413</v>
      </c>
      <c r="U21" s="212" t="s">
        <v>325</v>
      </c>
      <c r="V21" s="112">
        <v>0.25</v>
      </c>
      <c r="W21" s="214">
        <v>1</v>
      </c>
      <c r="X21" s="213">
        <v>2</v>
      </c>
      <c r="Y21" s="214">
        <v>3</v>
      </c>
      <c r="Z21" s="214">
        <v>4</v>
      </c>
      <c r="AA21" s="217">
        <v>1</v>
      </c>
      <c r="AB21" s="216" t="s">
        <v>1290</v>
      </c>
      <c r="AC21" s="216"/>
      <c r="AD21" s="216"/>
      <c r="AE21" s="216" t="s">
        <v>274</v>
      </c>
      <c r="AF21" s="216" t="s">
        <v>414</v>
      </c>
      <c r="AG21" s="326">
        <v>2</v>
      </c>
      <c r="AH21" s="341" t="s">
        <v>1291</v>
      </c>
      <c r="AI21" s="107" t="s">
        <v>385</v>
      </c>
      <c r="AJ21" s="107" t="s">
        <v>12</v>
      </c>
      <c r="AK21" s="109" t="s">
        <v>274</v>
      </c>
      <c r="AL21" s="107" t="s">
        <v>415</v>
      </c>
      <c r="AM21" s="113"/>
      <c r="AN21" s="107"/>
      <c r="AO21" s="107"/>
      <c r="AP21" s="107"/>
      <c r="AQ21" s="107"/>
      <c r="AR21" s="107"/>
      <c r="AS21" s="113"/>
      <c r="AT21" s="108"/>
      <c r="AU21" s="108"/>
      <c r="AV21" s="108"/>
      <c r="AW21" s="108"/>
      <c r="AX21" s="108"/>
      <c r="AY21" s="114"/>
      <c r="AZ21" s="149">
        <f t="shared" si="1"/>
        <v>1</v>
      </c>
      <c r="BA21" s="155" t="str">
        <f>+IF(AZ21="NO PROGRAMADA","NO PROGRAMADA",IF(AZ21=100%,INTRODUCCION!$J$10,IF(AND(AZ21&lt;100%,AZ21&gt;=90%),INTRODUCCION!$J$11,IF(AND(AZ21&lt;90%,AZ21&gt;=70%),INTRODUCCION!$J$12,IF(AZ21&lt;=69%,INTRODUCCION!$J$13,IF(AZ21&gt;100%,INTRODUCCION!$J$14))))))</f>
        <v>Ejecución Óptima</v>
      </c>
      <c r="BB21" s="111">
        <f t="shared" si="0"/>
        <v>1</v>
      </c>
    </row>
    <row r="22" spans="1:54" ht="162" customHeight="1" x14ac:dyDescent="0.3">
      <c r="A22" s="194">
        <v>16</v>
      </c>
      <c r="B22" s="98" t="s">
        <v>254</v>
      </c>
      <c r="C22" s="98" t="s">
        <v>399</v>
      </c>
      <c r="D22" s="98" t="s">
        <v>163</v>
      </c>
      <c r="E22" s="98" t="s">
        <v>9</v>
      </c>
      <c r="F22" s="98" t="s">
        <v>400</v>
      </c>
      <c r="G22" s="98" t="s">
        <v>256</v>
      </c>
      <c r="H22" s="98" t="s">
        <v>345</v>
      </c>
      <c r="I22" s="98" t="s">
        <v>12</v>
      </c>
      <c r="J22" s="98" t="s">
        <v>258</v>
      </c>
      <c r="K22" s="210" t="s">
        <v>416</v>
      </c>
      <c r="L22" s="115">
        <v>16</v>
      </c>
      <c r="M22" s="98" t="s">
        <v>417</v>
      </c>
      <c r="N22" s="99" t="s">
        <v>418</v>
      </c>
      <c r="O22" s="100">
        <v>0.32</v>
      </c>
      <c r="P22" s="99" t="s">
        <v>419</v>
      </c>
      <c r="Q22" s="99" t="s">
        <v>263</v>
      </c>
      <c r="R22" s="99" t="s">
        <v>420</v>
      </c>
      <c r="S22" s="218" t="s">
        <v>421</v>
      </c>
      <c r="T22" s="110" t="s">
        <v>422</v>
      </c>
      <c r="U22" s="212" t="s">
        <v>423</v>
      </c>
      <c r="V22" s="112">
        <v>0.25</v>
      </c>
      <c r="W22" s="119">
        <v>0.08</v>
      </c>
      <c r="X22" s="205">
        <v>0.16</v>
      </c>
      <c r="Y22" s="112">
        <v>0.24</v>
      </c>
      <c r="Z22" s="112">
        <v>0.32</v>
      </c>
      <c r="AA22" s="219">
        <v>0.16</v>
      </c>
      <c r="AB22" s="216" t="s">
        <v>424</v>
      </c>
      <c r="AC22" s="216"/>
      <c r="AD22" s="216"/>
      <c r="AE22" s="194" t="s">
        <v>274</v>
      </c>
      <c r="AF22" s="220" t="s">
        <v>425</v>
      </c>
      <c r="AG22" s="327">
        <v>0.4375</v>
      </c>
      <c r="AH22" s="341" t="s">
        <v>426</v>
      </c>
      <c r="AI22" s="107" t="s">
        <v>385</v>
      </c>
      <c r="AJ22" s="107" t="s">
        <v>12</v>
      </c>
      <c r="AK22" s="109" t="s">
        <v>274</v>
      </c>
      <c r="AL22" s="107" t="s">
        <v>427</v>
      </c>
      <c r="AM22" s="113"/>
      <c r="AN22" s="107"/>
      <c r="AO22" s="107"/>
      <c r="AP22" s="107"/>
      <c r="AQ22" s="107"/>
      <c r="AR22" s="107"/>
      <c r="AS22" s="113"/>
      <c r="AT22" s="108"/>
      <c r="AU22" s="108"/>
      <c r="AV22" s="108"/>
      <c r="AW22" s="108"/>
      <c r="AX22" s="108"/>
      <c r="AY22" s="114"/>
      <c r="AZ22" s="149">
        <f t="shared" si="1"/>
        <v>2.734375</v>
      </c>
      <c r="BA22" s="155" t="str">
        <f>+IF(AZ22="NO PROGRAMADA","NO PROGRAMADA",IF(AZ22=100%,INTRODUCCION!$J$10,IF(AND(AZ22&lt;100%,AZ22&gt;=90%),INTRODUCCION!$J$11,IF(AND(AZ22&lt;90%,AZ22&gt;=70%),INTRODUCCION!$J$12,IF(AZ22&lt;=69%,INTRODUCCION!$J$13,IF(AZ22&gt;100%,INTRODUCCION!$J$14))))))</f>
        <v>Sobre Ejecución</v>
      </c>
      <c r="BB22" s="111" t="str">
        <f t="shared" si="0"/>
        <v>100%</v>
      </c>
    </row>
    <row r="23" spans="1:54" s="125" customFormat="1" ht="163.5" customHeight="1" x14ac:dyDescent="0.3">
      <c r="A23" s="194">
        <v>17</v>
      </c>
      <c r="B23" s="98" t="s">
        <v>254</v>
      </c>
      <c r="C23" s="98" t="s">
        <v>399</v>
      </c>
      <c r="D23" s="98" t="s">
        <v>163</v>
      </c>
      <c r="E23" s="98" t="s">
        <v>9</v>
      </c>
      <c r="F23" s="98" t="s">
        <v>400</v>
      </c>
      <c r="G23" s="98" t="s">
        <v>256</v>
      </c>
      <c r="H23" s="98" t="s">
        <v>345</v>
      </c>
      <c r="I23" s="98" t="s">
        <v>12</v>
      </c>
      <c r="J23" s="98" t="s">
        <v>258</v>
      </c>
      <c r="K23" s="210" t="s">
        <v>428</v>
      </c>
      <c r="L23" s="115">
        <v>17</v>
      </c>
      <c r="M23" s="98" t="s">
        <v>429</v>
      </c>
      <c r="N23" s="99" t="s">
        <v>430</v>
      </c>
      <c r="O23" s="100">
        <v>0.95</v>
      </c>
      <c r="P23" s="99" t="s">
        <v>431</v>
      </c>
      <c r="Q23" s="194" t="s">
        <v>263</v>
      </c>
      <c r="R23" s="194" t="s">
        <v>292</v>
      </c>
      <c r="S23" s="208" t="s">
        <v>265</v>
      </c>
      <c r="T23" s="110" t="s">
        <v>432</v>
      </c>
      <c r="U23" s="212" t="s">
        <v>325</v>
      </c>
      <c r="V23" s="112">
        <v>0.25</v>
      </c>
      <c r="W23" s="119">
        <v>0.95</v>
      </c>
      <c r="X23" s="205">
        <v>0.95</v>
      </c>
      <c r="Y23" s="112">
        <v>0.95</v>
      </c>
      <c r="Z23" s="112">
        <v>0.95</v>
      </c>
      <c r="AA23" s="275">
        <v>1</v>
      </c>
      <c r="AB23" s="220" t="s">
        <v>433</v>
      </c>
      <c r="AC23" s="220"/>
      <c r="AD23" s="220"/>
      <c r="AE23" s="194" t="s">
        <v>274</v>
      </c>
      <c r="AF23" s="220" t="s">
        <v>434</v>
      </c>
      <c r="AG23" s="327">
        <v>1</v>
      </c>
      <c r="AH23" s="341" t="s">
        <v>1292</v>
      </c>
      <c r="AI23" s="107" t="s">
        <v>385</v>
      </c>
      <c r="AJ23" s="107" t="s">
        <v>12</v>
      </c>
      <c r="AK23" s="109" t="s">
        <v>274</v>
      </c>
      <c r="AL23" s="107" t="s">
        <v>1270</v>
      </c>
      <c r="AM23" s="113"/>
      <c r="AN23" s="107"/>
      <c r="AO23" s="107"/>
      <c r="AP23" s="107"/>
      <c r="AQ23" s="107"/>
      <c r="AR23" s="107"/>
      <c r="AS23" s="113"/>
      <c r="AT23" s="107"/>
      <c r="AU23" s="107"/>
      <c r="AV23" s="107"/>
      <c r="AW23" s="107"/>
      <c r="AX23" s="107"/>
      <c r="AY23" s="116"/>
      <c r="AZ23" s="149">
        <f t="shared" si="1"/>
        <v>1.0526315789473684</v>
      </c>
      <c r="BA23" s="155" t="str">
        <f>+IF(AZ23="NO PROGRAMADA","NO PROGRAMADA",IF(AZ23=100%,INTRODUCCION!$J$10,IF(AND(AZ23&lt;100%,AZ23&gt;=90%),INTRODUCCION!$J$11,IF(AND(AZ23&lt;90%,AZ23&gt;=70%),INTRODUCCION!$J$12,IF(AZ23&lt;=69%,INTRODUCCION!$J$13,IF(AZ23&gt;100%,INTRODUCCION!$J$14))))))</f>
        <v>Sobre Ejecución</v>
      </c>
      <c r="BB23" s="111" t="str">
        <f t="shared" si="0"/>
        <v>100%</v>
      </c>
    </row>
    <row r="24" spans="1:54" ht="206.25" customHeight="1" x14ac:dyDescent="0.3">
      <c r="A24" s="194">
        <v>18</v>
      </c>
      <c r="B24" s="110" t="s">
        <v>254</v>
      </c>
      <c r="C24" s="98" t="s">
        <v>255</v>
      </c>
      <c r="D24" s="110" t="s">
        <v>163</v>
      </c>
      <c r="E24" s="110" t="s">
        <v>26</v>
      </c>
      <c r="F24" s="110" t="s">
        <v>124</v>
      </c>
      <c r="G24" s="110" t="s">
        <v>256</v>
      </c>
      <c r="H24" s="110" t="s">
        <v>370</v>
      </c>
      <c r="I24" s="98" t="s">
        <v>12</v>
      </c>
      <c r="J24" s="110" t="s">
        <v>258</v>
      </c>
      <c r="K24" s="117" t="s">
        <v>435</v>
      </c>
      <c r="L24" s="115">
        <v>18</v>
      </c>
      <c r="M24" s="110" t="s">
        <v>436</v>
      </c>
      <c r="N24" s="110" t="s">
        <v>437</v>
      </c>
      <c r="O24" s="112">
        <v>1</v>
      </c>
      <c r="P24" s="110" t="s">
        <v>438</v>
      </c>
      <c r="Q24" s="118" t="s">
        <v>263</v>
      </c>
      <c r="R24" s="118" t="s">
        <v>420</v>
      </c>
      <c r="S24" s="110" t="s">
        <v>265</v>
      </c>
      <c r="T24" s="110" t="s">
        <v>439</v>
      </c>
      <c r="U24" s="112">
        <v>1</v>
      </c>
      <c r="V24" s="112">
        <v>1</v>
      </c>
      <c r="W24" s="119">
        <v>1</v>
      </c>
      <c r="X24" s="205">
        <v>1</v>
      </c>
      <c r="Y24" s="112">
        <v>1</v>
      </c>
      <c r="Z24" s="112">
        <v>1</v>
      </c>
      <c r="AA24" s="119">
        <v>1</v>
      </c>
      <c r="AB24" s="276" t="s">
        <v>440</v>
      </c>
      <c r="AC24" s="118" t="s">
        <v>272</v>
      </c>
      <c r="AD24" s="118" t="s">
        <v>272</v>
      </c>
      <c r="AE24" s="118" t="s">
        <v>284</v>
      </c>
      <c r="AF24" s="118" t="s">
        <v>1293</v>
      </c>
      <c r="AG24" s="325">
        <v>1</v>
      </c>
      <c r="AH24" s="351" t="s">
        <v>441</v>
      </c>
      <c r="AI24" s="277" t="s">
        <v>272</v>
      </c>
      <c r="AJ24" s="277" t="s">
        <v>272</v>
      </c>
      <c r="AK24" s="109" t="s">
        <v>274</v>
      </c>
      <c r="AL24" s="277" t="s">
        <v>442</v>
      </c>
      <c r="AM24" s="277"/>
      <c r="AN24" s="277"/>
      <c r="AO24" s="277"/>
      <c r="AP24" s="277"/>
      <c r="AQ24" s="277"/>
      <c r="AR24" s="277"/>
      <c r="AS24" s="277"/>
      <c r="AT24" s="277"/>
      <c r="AU24" s="277"/>
      <c r="AV24" s="277"/>
      <c r="AW24" s="277"/>
      <c r="AX24" s="277"/>
      <c r="AY24" s="81"/>
      <c r="AZ24" s="149">
        <f t="shared" si="1"/>
        <v>1</v>
      </c>
      <c r="BA24" s="155" t="str">
        <f>+IF(AZ24="NO PROGRAMADA","NO PROGRAMADA",IF(AZ24=100%,INTRODUCCION!$J$10,IF(AND(AZ24&lt;100%,AZ24&gt;=90%),INTRODUCCION!$J$11,IF(AND(AZ24&lt;90%,AZ24&gt;=70%),INTRODUCCION!$J$12,IF(AZ24&lt;=69%,INTRODUCCION!$J$13,IF(AZ24&gt;100%,INTRODUCCION!$J$14))))))</f>
        <v>Ejecución Óptima</v>
      </c>
      <c r="BB24" s="111">
        <f t="shared" si="0"/>
        <v>1</v>
      </c>
    </row>
    <row r="25" spans="1:54" ht="110.4" x14ac:dyDescent="0.25">
      <c r="A25" s="194">
        <v>19</v>
      </c>
      <c r="B25" s="98" t="s">
        <v>254</v>
      </c>
      <c r="C25" s="98" t="s">
        <v>255</v>
      </c>
      <c r="D25" s="98" t="s">
        <v>163</v>
      </c>
      <c r="E25" s="98" t="s">
        <v>34</v>
      </c>
      <c r="F25" s="98" t="s">
        <v>129</v>
      </c>
      <c r="G25" s="98" t="s">
        <v>256</v>
      </c>
      <c r="H25" s="98" t="s">
        <v>443</v>
      </c>
      <c r="I25" s="98" t="s">
        <v>346</v>
      </c>
      <c r="J25" s="98" t="s">
        <v>347</v>
      </c>
      <c r="K25" s="210" t="s">
        <v>444</v>
      </c>
      <c r="L25" s="115">
        <v>19</v>
      </c>
      <c r="M25" s="110" t="s">
        <v>445</v>
      </c>
      <c r="N25" s="118" t="s">
        <v>446</v>
      </c>
      <c r="O25" s="99">
        <v>3</v>
      </c>
      <c r="P25" s="110" t="s">
        <v>447</v>
      </c>
      <c r="Q25" s="99" t="s">
        <v>281</v>
      </c>
      <c r="R25" s="99" t="s">
        <v>264</v>
      </c>
      <c r="S25" s="208" t="s">
        <v>293</v>
      </c>
      <c r="T25" s="208" t="s">
        <v>448</v>
      </c>
      <c r="U25" s="208" t="s">
        <v>325</v>
      </c>
      <c r="V25" s="100">
        <v>0.3</v>
      </c>
      <c r="W25" s="279">
        <v>0</v>
      </c>
      <c r="X25" s="221">
        <v>1</v>
      </c>
      <c r="Y25" s="211">
        <v>2</v>
      </c>
      <c r="Z25" s="211">
        <v>3</v>
      </c>
      <c r="AA25" s="118"/>
      <c r="AB25" s="278" t="s">
        <v>449</v>
      </c>
      <c r="AC25" s="118" t="s">
        <v>272</v>
      </c>
      <c r="AD25" s="118" t="s">
        <v>273</v>
      </c>
      <c r="AE25" s="194" t="s">
        <v>274</v>
      </c>
      <c r="AF25" s="118" t="s">
        <v>396</v>
      </c>
      <c r="AG25" s="328">
        <v>1</v>
      </c>
      <c r="AH25" s="351" t="s">
        <v>450</v>
      </c>
      <c r="AI25" s="277" t="s">
        <v>272</v>
      </c>
      <c r="AJ25" s="277" t="s">
        <v>273</v>
      </c>
      <c r="AK25" s="109" t="s">
        <v>274</v>
      </c>
      <c r="AL25" s="277" t="s">
        <v>451</v>
      </c>
      <c r="AM25" s="277"/>
      <c r="AN25" s="277"/>
      <c r="AO25" s="277"/>
      <c r="AP25" s="277"/>
      <c r="AQ25" s="277"/>
      <c r="AR25" s="277"/>
      <c r="AS25" s="277"/>
      <c r="AT25" s="277"/>
      <c r="AU25" s="277"/>
      <c r="AV25" s="277"/>
      <c r="AW25" s="277"/>
      <c r="AX25" s="277"/>
      <c r="AY25" s="81"/>
      <c r="AZ25" s="149">
        <f t="shared" si="1"/>
        <v>1</v>
      </c>
      <c r="BA25" s="155" t="str">
        <f>+IF(AZ25="NO PROGRAMADA","NO PROGRAMADA",IF(AZ25=100%,INTRODUCCION!$J$10,IF(AND(AZ25&lt;100%,AZ25&gt;=90%),INTRODUCCION!$J$11,IF(AND(AZ25&lt;90%,AZ25&gt;=70%),INTRODUCCION!$J$12,IF(AZ25&lt;=69%,INTRODUCCION!$J$13,IF(AZ25&gt;100%,INTRODUCCION!$J$14))))))</f>
        <v>Ejecución Óptima</v>
      </c>
      <c r="BB25" s="111">
        <f t="shared" si="0"/>
        <v>1</v>
      </c>
    </row>
    <row r="26" spans="1:54" ht="110.4" x14ac:dyDescent="0.3">
      <c r="A26" s="194">
        <v>20</v>
      </c>
      <c r="B26" s="98" t="s">
        <v>254</v>
      </c>
      <c r="C26" s="98" t="s">
        <v>255</v>
      </c>
      <c r="D26" s="98" t="s">
        <v>163</v>
      </c>
      <c r="E26" s="98" t="s">
        <v>34</v>
      </c>
      <c r="F26" s="98" t="s">
        <v>129</v>
      </c>
      <c r="G26" s="98" t="s">
        <v>256</v>
      </c>
      <c r="H26" s="98" t="s">
        <v>370</v>
      </c>
      <c r="I26" s="98" t="s">
        <v>346</v>
      </c>
      <c r="J26" s="115" t="s">
        <v>347</v>
      </c>
      <c r="K26" s="222" t="s">
        <v>452</v>
      </c>
      <c r="L26" s="118">
        <v>20</v>
      </c>
      <c r="M26" s="118" t="s">
        <v>453</v>
      </c>
      <c r="N26" s="118" t="s">
        <v>454</v>
      </c>
      <c r="O26" s="223">
        <v>1</v>
      </c>
      <c r="P26" s="110" t="s">
        <v>455</v>
      </c>
      <c r="Q26" s="99" t="s">
        <v>263</v>
      </c>
      <c r="R26" s="194" t="s">
        <v>420</v>
      </c>
      <c r="S26" s="218" t="s">
        <v>293</v>
      </c>
      <c r="T26" s="208" t="s">
        <v>456</v>
      </c>
      <c r="U26" s="208" t="s">
        <v>325</v>
      </c>
      <c r="V26" s="100">
        <v>0.5</v>
      </c>
      <c r="W26" s="223">
        <v>1</v>
      </c>
      <c r="X26" s="224">
        <v>1</v>
      </c>
      <c r="Y26" s="100">
        <v>1</v>
      </c>
      <c r="Z26" s="100">
        <v>1</v>
      </c>
      <c r="AA26" s="223">
        <v>1</v>
      </c>
      <c r="AB26" s="280" t="s">
        <v>457</v>
      </c>
      <c r="AC26" s="118" t="s">
        <v>272</v>
      </c>
      <c r="AD26" s="118" t="s">
        <v>273</v>
      </c>
      <c r="AE26" s="194" t="s">
        <v>274</v>
      </c>
      <c r="AF26" s="118" t="s">
        <v>458</v>
      </c>
      <c r="AG26" s="327">
        <v>1</v>
      </c>
      <c r="AH26" s="351" t="s">
        <v>459</v>
      </c>
      <c r="AI26" s="277" t="s">
        <v>272</v>
      </c>
      <c r="AJ26" s="277" t="s">
        <v>273</v>
      </c>
      <c r="AK26" s="109" t="s">
        <v>274</v>
      </c>
      <c r="AL26" s="103" t="s">
        <v>460</v>
      </c>
      <c r="AM26" s="277"/>
      <c r="AN26" s="277"/>
      <c r="AO26" s="277"/>
      <c r="AP26" s="277"/>
      <c r="AQ26" s="277"/>
      <c r="AR26" s="277"/>
      <c r="AS26" s="277"/>
      <c r="AT26" s="277"/>
      <c r="AU26" s="277"/>
      <c r="AV26" s="277"/>
      <c r="AW26" s="277"/>
      <c r="AX26" s="277"/>
      <c r="AY26" s="81"/>
      <c r="AZ26" s="149">
        <f t="shared" si="1"/>
        <v>1</v>
      </c>
      <c r="BA26" s="155" t="str">
        <f>+IF(AZ26="NO PROGRAMADA","NO PROGRAMADA",IF(AZ26=100%,INTRODUCCION!$J$10,IF(AND(AZ26&lt;100%,AZ26&gt;=90%),INTRODUCCION!$J$11,IF(AND(AZ26&lt;90%,AZ26&gt;=70%),INTRODUCCION!$J$12,IF(AZ26&lt;=69%,INTRODUCCION!$J$13,IF(AZ26&gt;100%,INTRODUCCION!$J$14))))))</f>
        <v>Ejecución Óptima</v>
      </c>
      <c r="BB26" s="111">
        <f t="shared" si="0"/>
        <v>1</v>
      </c>
    </row>
    <row r="27" spans="1:54" ht="110.4" x14ac:dyDescent="0.25">
      <c r="A27" s="194">
        <v>21</v>
      </c>
      <c r="B27" s="98" t="s">
        <v>254</v>
      </c>
      <c r="C27" s="98" t="s">
        <v>255</v>
      </c>
      <c r="D27" s="98" t="s">
        <v>163</v>
      </c>
      <c r="E27" s="98" t="s">
        <v>34</v>
      </c>
      <c r="F27" s="98" t="s">
        <v>129</v>
      </c>
      <c r="G27" s="98" t="s">
        <v>256</v>
      </c>
      <c r="H27" s="98" t="s">
        <v>345</v>
      </c>
      <c r="I27" s="98" t="s">
        <v>346</v>
      </c>
      <c r="J27" s="98" t="s">
        <v>347</v>
      </c>
      <c r="K27" s="210" t="s">
        <v>461</v>
      </c>
      <c r="L27" s="115">
        <v>21</v>
      </c>
      <c r="M27" s="110" t="s">
        <v>462</v>
      </c>
      <c r="N27" s="118" t="s">
        <v>463</v>
      </c>
      <c r="O27" s="99">
        <v>3</v>
      </c>
      <c r="P27" s="110" t="s">
        <v>464</v>
      </c>
      <c r="Q27" s="99" t="s">
        <v>281</v>
      </c>
      <c r="R27" s="99" t="s">
        <v>264</v>
      </c>
      <c r="S27" s="208" t="s">
        <v>265</v>
      </c>
      <c r="T27" s="208" t="s">
        <v>465</v>
      </c>
      <c r="U27" s="208" t="s">
        <v>325</v>
      </c>
      <c r="V27" s="100">
        <v>0.2</v>
      </c>
      <c r="W27" s="279">
        <v>0</v>
      </c>
      <c r="X27" s="221">
        <v>1</v>
      </c>
      <c r="Y27" s="211">
        <v>2</v>
      </c>
      <c r="Z27" s="211">
        <v>3</v>
      </c>
      <c r="AA27" s="279">
        <v>0</v>
      </c>
      <c r="AB27" s="281" t="s">
        <v>466</v>
      </c>
      <c r="AC27" s="118" t="s">
        <v>272</v>
      </c>
      <c r="AD27" s="118" t="s">
        <v>273</v>
      </c>
      <c r="AE27" s="118" t="s">
        <v>12</v>
      </c>
      <c r="AF27" s="118" t="s">
        <v>396</v>
      </c>
      <c r="AG27" s="328">
        <v>1</v>
      </c>
      <c r="AH27" s="351" t="s">
        <v>467</v>
      </c>
      <c r="AI27" s="277" t="s">
        <v>272</v>
      </c>
      <c r="AJ27" s="277" t="s">
        <v>273</v>
      </c>
      <c r="AK27" s="109" t="s">
        <v>274</v>
      </c>
      <c r="AL27" s="277" t="s">
        <v>1271</v>
      </c>
      <c r="AM27" s="277"/>
      <c r="AN27" s="277"/>
      <c r="AO27" s="277"/>
      <c r="AP27" s="277"/>
      <c r="AQ27" s="277"/>
      <c r="AR27" s="277"/>
      <c r="AS27" s="277"/>
      <c r="AT27" s="277"/>
      <c r="AU27" s="277"/>
      <c r="AV27" s="277"/>
      <c r="AW27" s="277"/>
      <c r="AX27" s="277"/>
      <c r="AY27" s="81"/>
      <c r="AZ27" s="149">
        <f t="shared" si="1"/>
        <v>1</v>
      </c>
      <c r="BA27" s="155" t="str">
        <f>+IF(AZ27="NO PROGRAMADA","NO PROGRAMADA",IF(AZ27=100%,INTRODUCCION!$J$10,IF(AND(AZ27&lt;100%,AZ27&gt;=90%),INTRODUCCION!$J$11,IF(AND(AZ27&lt;90%,AZ27&gt;=70%),INTRODUCCION!$J$12,IF(AZ27&lt;=69%,INTRODUCCION!$J$13,IF(AZ27&gt;100%,INTRODUCCION!$J$14))))))</f>
        <v>Ejecución Óptima</v>
      </c>
      <c r="BB27" s="111">
        <f t="shared" si="0"/>
        <v>1</v>
      </c>
    </row>
    <row r="28" spans="1:54" ht="165.6" x14ac:dyDescent="0.3">
      <c r="A28" s="194">
        <v>22</v>
      </c>
      <c r="B28" s="225" t="s">
        <v>468</v>
      </c>
      <c r="C28" s="225" t="s">
        <v>469</v>
      </c>
      <c r="D28" s="110" t="s">
        <v>163</v>
      </c>
      <c r="E28" s="110" t="s">
        <v>137</v>
      </c>
      <c r="F28" s="110" t="s">
        <v>65</v>
      </c>
      <c r="G28" s="110" t="s">
        <v>256</v>
      </c>
      <c r="H28" s="110" t="s">
        <v>470</v>
      </c>
      <c r="I28" s="98" t="s">
        <v>12</v>
      </c>
      <c r="J28" s="110" t="s">
        <v>471</v>
      </c>
      <c r="K28" s="117" t="s">
        <v>472</v>
      </c>
      <c r="L28" s="115">
        <v>22</v>
      </c>
      <c r="M28" s="110" t="s">
        <v>473</v>
      </c>
      <c r="N28" s="118" t="s">
        <v>474</v>
      </c>
      <c r="O28" s="208">
        <v>27</v>
      </c>
      <c r="P28" s="110" t="s">
        <v>475</v>
      </c>
      <c r="Q28" s="110" t="s">
        <v>281</v>
      </c>
      <c r="R28" s="110" t="s">
        <v>264</v>
      </c>
      <c r="S28" s="208" t="s">
        <v>265</v>
      </c>
      <c r="T28" s="208" t="s">
        <v>475</v>
      </c>
      <c r="U28" s="110">
        <v>3</v>
      </c>
      <c r="V28" s="112">
        <v>0.5</v>
      </c>
      <c r="W28" s="118">
        <v>6</v>
      </c>
      <c r="X28" s="197">
        <v>13</v>
      </c>
      <c r="Y28" s="110">
        <v>20</v>
      </c>
      <c r="Z28" s="110">
        <v>27</v>
      </c>
      <c r="AA28" s="194">
        <v>6</v>
      </c>
      <c r="AB28" s="194" t="s">
        <v>476</v>
      </c>
      <c r="AC28" s="194" t="s">
        <v>477</v>
      </c>
      <c r="AD28" s="194" t="s">
        <v>478</v>
      </c>
      <c r="AE28" s="194" t="s">
        <v>274</v>
      </c>
      <c r="AF28" s="194" t="s">
        <v>479</v>
      </c>
      <c r="AG28" s="329">
        <v>13</v>
      </c>
      <c r="AH28" s="343" t="s">
        <v>480</v>
      </c>
      <c r="AI28" s="109" t="s">
        <v>481</v>
      </c>
      <c r="AJ28" s="109" t="s">
        <v>478</v>
      </c>
      <c r="AK28" s="109" t="s">
        <v>274</v>
      </c>
      <c r="AL28" s="109" t="s">
        <v>482</v>
      </c>
      <c r="AM28" s="109"/>
      <c r="AN28" s="109"/>
      <c r="AO28" s="109"/>
      <c r="AP28" s="109"/>
      <c r="AQ28" s="109"/>
      <c r="AR28" s="109"/>
      <c r="AS28" s="109"/>
      <c r="AT28" s="109"/>
      <c r="AU28" s="109"/>
      <c r="AV28" s="109"/>
      <c r="AW28" s="109"/>
      <c r="AX28" s="109"/>
      <c r="AY28" s="54"/>
      <c r="AZ28" s="149">
        <f t="shared" si="1"/>
        <v>1</v>
      </c>
      <c r="BA28" s="155" t="str">
        <f>+IF(AZ28="NO PROGRAMADA","NO PROGRAMADA",IF(AZ28=100%,INTRODUCCION!$J$10,IF(AND(AZ28&lt;100%,AZ28&gt;=90%),INTRODUCCION!$J$11,IF(AND(AZ28&lt;90%,AZ28&gt;=70%),INTRODUCCION!$J$12,IF(AZ28&lt;=69%,INTRODUCCION!$J$13,IF(AZ28&gt;100%,INTRODUCCION!$J$14))))))</f>
        <v>Ejecución Óptima</v>
      </c>
      <c r="BB28" s="111">
        <f t="shared" si="0"/>
        <v>1</v>
      </c>
    </row>
    <row r="29" spans="1:54" ht="110.4" x14ac:dyDescent="0.3">
      <c r="A29" s="194">
        <v>23</v>
      </c>
      <c r="B29" s="225" t="s">
        <v>468</v>
      </c>
      <c r="C29" s="225" t="s">
        <v>469</v>
      </c>
      <c r="D29" s="110" t="s">
        <v>163</v>
      </c>
      <c r="E29" s="110" t="s">
        <v>137</v>
      </c>
      <c r="F29" s="110" t="s">
        <v>65</v>
      </c>
      <c r="G29" s="110" t="s">
        <v>256</v>
      </c>
      <c r="H29" s="110" t="s">
        <v>470</v>
      </c>
      <c r="I29" s="98" t="s">
        <v>12</v>
      </c>
      <c r="J29" s="110" t="s">
        <v>471</v>
      </c>
      <c r="K29" s="117" t="s">
        <v>483</v>
      </c>
      <c r="L29" s="115">
        <v>23</v>
      </c>
      <c r="M29" s="110" t="s">
        <v>484</v>
      </c>
      <c r="N29" s="118" t="s">
        <v>485</v>
      </c>
      <c r="O29" s="110">
        <v>12</v>
      </c>
      <c r="P29" s="110" t="s">
        <v>486</v>
      </c>
      <c r="Q29" s="110" t="s">
        <v>281</v>
      </c>
      <c r="R29" s="110" t="s">
        <v>264</v>
      </c>
      <c r="S29" s="208" t="s">
        <v>265</v>
      </c>
      <c r="T29" s="208" t="s">
        <v>487</v>
      </c>
      <c r="U29" s="110">
        <v>5</v>
      </c>
      <c r="V29" s="100">
        <v>0.2</v>
      </c>
      <c r="W29" s="118">
        <v>3</v>
      </c>
      <c r="X29" s="197">
        <v>6</v>
      </c>
      <c r="Y29" s="110">
        <v>9</v>
      </c>
      <c r="Z29" s="110">
        <v>12</v>
      </c>
      <c r="AA29" s="118">
        <v>3</v>
      </c>
      <c r="AB29" s="118" t="s">
        <v>488</v>
      </c>
      <c r="AC29" s="194" t="s">
        <v>477</v>
      </c>
      <c r="AD29" s="194" t="s">
        <v>478</v>
      </c>
      <c r="AE29" s="118" t="s">
        <v>274</v>
      </c>
      <c r="AF29" s="118" t="s">
        <v>489</v>
      </c>
      <c r="AG29" s="329">
        <v>6</v>
      </c>
      <c r="AH29" s="351" t="s">
        <v>490</v>
      </c>
      <c r="AI29" s="277" t="s">
        <v>481</v>
      </c>
      <c r="AJ29" s="277" t="s">
        <v>478</v>
      </c>
      <c r="AK29" s="109" t="s">
        <v>274</v>
      </c>
      <c r="AL29" s="277" t="s">
        <v>491</v>
      </c>
      <c r="AM29" s="277"/>
      <c r="AN29" s="277"/>
      <c r="AO29" s="277"/>
      <c r="AP29" s="277"/>
      <c r="AQ29" s="277"/>
      <c r="AR29" s="277"/>
      <c r="AS29" s="277"/>
      <c r="AT29" s="277"/>
      <c r="AU29" s="277"/>
      <c r="AV29" s="277"/>
      <c r="AW29" s="277"/>
      <c r="AX29" s="277"/>
      <c r="AY29" s="81"/>
      <c r="AZ29" s="149">
        <f t="shared" si="1"/>
        <v>1</v>
      </c>
      <c r="BA29" s="155" t="str">
        <f>+IF(AZ29="NO PROGRAMADA","NO PROGRAMADA",IF(AZ29=100%,INTRODUCCION!$J$10,IF(AND(AZ29&lt;100%,AZ29&gt;=90%),INTRODUCCION!$J$11,IF(AND(AZ29&lt;90%,AZ29&gt;=70%),INTRODUCCION!$J$12,IF(AZ29&lt;=69%,INTRODUCCION!$J$13,IF(AZ29&gt;100%,INTRODUCCION!$J$14))))))</f>
        <v>Ejecución Óptima</v>
      </c>
      <c r="BB29" s="111">
        <f t="shared" si="0"/>
        <v>1</v>
      </c>
    </row>
    <row r="30" spans="1:54" ht="128.25" customHeight="1" x14ac:dyDescent="0.3">
      <c r="A30" s="194">
        <v>24</v>
      </c>
      <c r="B30" s="225" t="s">
        <v>468</v>
      </c>
      <c r="C30" s="225" t="s">
        <v>469</v>
      </c>
      <c r="D30" s="110" t="s">
        <v>163</v>
      </c>
      <c r="E30" s="110" t="s">
        <v>137</v>
      </c>
      <c r="F30" s="110" t="s">
        <v>65</v>
      </c>
      <c r="G30" s="110" t="s">
        <v>256</v>
      </c>
      <c r="H30" s="110" t="s">
        <v>470</v>
      </c>
      <c r="I30" s="98" t="s">
        <v>12</v>
      </c>
      <c r="J30" s="110" t="s">
        <v>471</v>
      </c>
      <c r="K30" s="117" t="s">
        <v>492</v>
      </c>
      <c r="L30" s="115">
        <v>24</v>
      </c>
      <c r="M30" s="110" t="s">
        <v>493</v>
      </c>
      <c r="N30" s="118" t="s">
        <v>494</v>
      </c>
      <c r="O30" s="110">
        <v>10</v>
      </c>
      <c r="P30" s="110" t="s">
        <v>495</v>
      </c>
      <c r="Q30" s="110" t="s">
        <v>281</v>
      </c>
      <c r="R30" s="110" t="s">
        <v>264</v>
      </c>
      <c r="S30" s="208" t="s">
        <v>265</v>
      </c>
      <c r="T30" s="208" t="s">
        <v>496</v>
      </c>
      <c r="U30" s="110">
        <v>1</v>
      </c>
      <c r="V30" s="100">
        <v>0.3</v>
      </c>
      <c r="W30" s="118">
        <v>3</v>
      </c>
      <c r="X30" s="197">
        <v>7</v>
      </c>
      <c r="Y30" s="110">
        <v>10</v>
      </c>
      <c r="Z30" s="110">
        <v>0</v>
      </c>
      <c r="AA30" s="118">
        <v>3</v>
      </c>
      <c r="AB30" s="118" t="s">
        <v>497</v>
      </c>
      <c r="AC30" s="194" t="s">
        <v>477</v>
      </c>
      <c r="AD30" s="194" t="s">
        <v>478</v>
      </c>
      <c r="AE30" s="118" t="s">
        <v>274</v>
      </c>
      <c r="AF30" s="118" t="s">
        <v>498</v>
      </c>
      <c r="AG30" s="329">
        <v>7</v>
      </c>
      <c r="AH30" s="351" t="s">
        <v>499</v>
      </c>
      <c r="AI30" s="277" t="s">
        <v>481</v>
      </c>
      <c r="AJ30" s="277" t="s">
        <v>478</v>
      </c>
      <c r="AK30" s="109" t="s">
        <v>274</v>
      </c>
      <c r="AL30" s="277" t="s">
        <v>500</v>
      </c>
      <c r="AM30" s="277"/>
      <c r="AN30" s="277"/>
      <c r="AO30" s="277"/>
      <c r="AP30" s="277"/>
      <c r="AQ30" s="277"/>
      <c r="AR30" s="277"/>
      <c r="AS30" s="277"/>
      <c r="AT30" s="277"/>
      <c r="AU30" s="277"/>
      <c r="AV30" s="277"/>
      <c r="AW30" s="277"/>
      <c r="AX30" s="277"/>
      <c r="AY30" s="81"/>
      <c r="AZ30" s="149">
        <f t="shared" si="1"/>
        <v>1</v>
      </c>
      <c r="BA30" s="155" t="str">
        <f>+IF(AZ30="NO PROGRAMADA","NO PROGRAMADA",IF(AZ30=100%,INTRODUCCION!$J$10,IF(AND(AZ30&lt;100%,AZ30&gt;=90%),INTRODUCCION!$J$11,IF(AND(AZ30&lt;90%,AZ30&gt;=70%),INTRODUCCION!$J$12,IF(AZ30&lt;=69%,INTRODUCCION!$J$13,IF(AZ30&gt;100%,INTRODUCCION!$J$14))))))</f>
        <v>Ejecución Óptima</v>
      </c>
      <c r="BB30" s="111">
        <f t="shared" si="0"/>
        <v>1</v>
      </c>
    </row>
    <row r="31" spans="1:54" ht="144" customHeight="1" x14ac:dyDescent="0.3">
      <c r="A31" s="194">
        <v>25</v>
      </c>
      <c r="B31" s="98" t="s">
        <v>501</v>
      </c>
      <c r="C31" s="98" t="s">
        <v>502</v>
      </c>
      <c r="D31" s="98" t="s">
        <v>163</v>
      </c>
      <c r="E31" s="115" t="s">
        <v>138</v>
      </c>
      <c r="F31" s="115" t="s">
        <v>72</v>
      </c>
      <c r="G31" s="115" t="s">
        <v>503</v>
      </c>
      <c r="H31" s="115" t="s">
        <v>504</v>
      </c>
      <c r="I31" s="115" t="s">
        <v>505</v>
      </c>
      <c r="J31" s="115" t="s">
        <v>347</v>
      </c>
      <c r="K31" s="226" t="s">
        <v>506</v>
      </c>
      <c r="L31" s="115">
        <v>25</v>
      </c>
      <c r="M31" s="115" t="s">
        <v>507</v>
      </c>
      <c r="N31" s="194" t="s">
        <v>508</v>
      </c>
      <c r="O31" s="223">
        <v>1</v>
      </c>
      <c r="P31" s="194" t="s">
        <v>509</v>
      </c>
      <c r="Q31" s="194" t="s">
        <v>263</v>
      </c>
      <c r="R31" s="194" t="s">
        <v>264</v>
      </c>
      <c r="S31" s="118" t="s">
        <v>265</v>
      </c>
      <c r="T31" s="118" t="s">
        <v>509</v>
      </c>
      <c r="U31" s="118">
        <v>0</v>
      </c>
      <c r="V31" s="223">
        <v>0.17</v>
      </c>
      <c r="W31" s="223">
        <v>0.25</v>
      </c>
      <c r="X31" s="224">
        <v>0.5</v>
      </c>
      <c r="Y31" s="223">
        <v>0.75</v>
      </c>
      <c r="Z31" s="223">
        <v>1</v>
      </c>
      <c r="AA31" s="138">
        <v>0</v>
      </c>
      <c r="AB31" s="282" t="s">
        <v>510</v>
      </c>
      <c r="AC31" s="194" t="s">
        <v>12</v>
      </c>
      <c r="AD31" s="194" t="s">
        <v>12</v>
      </c>
      <c r="AE31" s="194" t="s">
        <v>274</v>
      </c>
      <c r="AF31" s="227" t="s">
        <v>511</v>
      </c>
      <c r="AG31" s="327">
        <v>0.5</v>
      </c>
      <c r="AH31" s="341" t="s">
        <v>1294</v>
      </c>
      <c r="AI31" s="107" t="s">
        <v>385</v>
      </c>
      <c r="AJ31" s="107" t="s">
        <v>385</v>
      </c>
      <c r="AK31" s="109" t="s">
        <v>274</v>
      </c>
      <c r="AL31" s="107" t="s">
        <v>512</v>
      </c>
      <c r="AM31" s="113"/>
      <c r="AN31" s="107"/>
      <c r="AO31" s="107"/>
      <c r="AP31" s="107"/>
      <c r="AQ31" s="107"/>
      <c r="AR31" s="107"/>
      <c r="AS31" s="113"/>
      <c r="AT31" s="108"/>
      <c r="AU31" s="108"/>
      <c r="AV31" s="108"/>
      <c r="AW31" s="108"/>
      <c r="AX31" s="108"/>
      <c r="AY31" s="114"/>
      <c r="AZ31" s="149">
        <f t="shared" si="1"/>
        <v>1</v>
      </c>
      <c r="BA31" s="155" t="str">
        <f>+IF(AZ31="NO PROGRAMADA","NO PROGRAMADA",IF(AZ31=100%,INTRODUCCION!$J$10,IF(AND(AZ31&lt;100%,AZ31&gt;=90%),INTRODUCCION!$J$11,IF(AND(AZ31&lt;90%,AZ31&gt;=70%),INTRODUCCION!$J$12,IF(AZ31&lt;=69%,INTRODUCCION!$J$13,IF(AZ31&gt;100%,INTRODUCCION!$J$14))))))</f>
        <v>Ejecución Óptima</v>
      </c>
      <c r="BB31" s="111">
        <f t="shared" si="0"/>
        <v>1</v>
      </c>
    </row>
    <row r="32" spans="1:54" ht="144" customHeight="1" x14ac:dyDescent="0.3">
      <c r="A32" s="194">
        <v>26</v>
      </c>
      <c r="B32" s="98" t="s">
        <v>501</v>
      </c>
      <c r="C32" s="98" t="s">
        <v>513</v>
      </c>
      <c r="D32" s="98" t="s">
        <v>163</v>
      </c>
      <c r="E32" s="115" t="s">
        <v>138</v>
      </c>
      <c r="F32" s="115" t="s">
        <v>72</v>
      </c>
      <c r="G32" s="115" t="s">
        <v>503</v>
      </c>
      <c r="H32" s="115" t="s">
        <v>257</v>
      </c>
      <c r="I32" s="115" t="s">
        <v>12</v>
      </c>
      <c r="J32" s="115" t="s">
        <v>471</v>
      </c>
      <c r="K32" s="226" t="s">
        <v>514</v>
      </c>
      <c r="L32" s="115">
        <v>26</v>
      </c>
      <c r="M32" s="115" t="s">
        <v>515</v>
      </c>
      <c r="N32" s="194" t="s">
        <v>516</v>
      </c>
      <c r="O32" s="223">
        <v>1</v>
      </c>
      <c r="P32" s="194" t="s">
        <v>517</v>
      </c>
      <c r="Q32" s="194" t="s">
        <v>263</v>
      </c>
      <c r="R32" s="194" t="s">
        <v>264</v>
      </c>
      <c r="S32" s="118" t="s">
        <v>265</v>
      </c>
      <c r="T32" s="118" t="s">
        <v>518</v>
      </c>
      <c r="U32" s="118">
        <v>0</v>
      </c>
      <c r="V32" s="223">
        <v>0.17</v>
      </c>
      <c r="W32" s="223">
        <v>0.2</v>
      </c>
      <c r="X32" s="224">
        <v>0.6</v>
      </c>
      <c r="Y32" s="223">
        <v>1</v>
      </c>
      <c r="Z32" s="223"/>
      <c r="AA32" s="283">
        <v>0.3</v>
      </c>
      <c r="AB32" s="253" t="s">
        <v>519</v>
      </c>
      <c r="AC32" s="194" t="s">
        <v>12</v>
      </c>
      <c r="AD32" s="194" t="s">
        <v>12</v>
      </c>
      <c r="AE32" s="194" t="s">
        <v>274</v>
      </c>
      <c r="AF32" s="227" t="s">
        <v>520</v>
      </c>
      <c r="AG32" s="327">
        <v>0.6</v>
      </c>
      <c r="AH32" s="341" t="s">
        <v>1295</v>
      </c>
      <c r="AI32" s="107" t="s">
        <v>385</v>
      </c>
      <c r="AJ32" s="107" t="s">
        <v>385</v>
      </c>
      <c r="AK32" s="109" t="s">
        <v>274</v>
      </c>
      <c r="AL32" s="107" t="s">
        <v>1296</v>
      </c>
      <c r="AM32" s="113"/>
      <c r="AN32" s="107"/>
      <c r="AO32" s="107"/>
      <c r="AP32" s="107"/>
      <c r="AQ32" s="107"/>
      <c r="AR32" s="107"/>
      <c r="AS32" s="113"/>
      <c r="AT32" s="108"/>
      <c r="AU32" s="108"/>
      <c r="AV32" s="108"/>
      <c r="AW32" s="108"/>
      <c r="AX32" s="108"/>
      <c r="AY32" s="114"/>
      <c r="AZ32" s="149">
        <f t="shared" si="1"/>
        <v>1</v>
      </c>
      <c r="BA32" s="155" t="str">
        <f>+IF(AZ32="NO PROGRAMADA","NO PROGRAMADA",IF(AZ32=100%,INTRODUCCION!$J$10,IF(AND(AZ32&lt;100%,AZ32&gt;=90%),INTRODUCCION!$J$11,IF(AND(AZ32&lt;90%,AZ32&gt;=70%),INTRODUCCION!$J$12,IF(AZ32&lt;=69%,INTRODUCCION!$J$13,IF(AZ32&gt;100%,INTRODUCCION!$J$14))))))</f>
        <v>Ejecución Óptima</v>
      </c>
      <c r="BB32" s="111">
        <f t="shared" si="0"/>
        <v>1</v>
      </c>
    </row>
    <row r="33" spans="1:55" ht="144" customHeight="1" x14ac:dyDescent="0.3">
      <c r="A33" s="194">
        <v>27</v>
      </c>
      <c r="B33" s="98" t="s">
        <v>501</v>
      </c>
      <c r="C33" s="98" t="s">
        <v>513</v>
      </c>
      <c r="D33" s="98" t="s">
        <v>163</v>
      </c>
      <c r="E33" s="115" t="s">
        <v>138</v>
      </c>
      <c r="F33" s="115" t="s">
        <v>72</v>
      </c>
      <c r="G33" s="115" t="s">
        <v>503</v>
      </c>
      <c r="H33" s="115" t="s">
        <v>257</v>
      </c>
      <c r="I33" s="115" t="s">
        <v>12</v>
      </c>
      <c r="J33" s="115" t="s">
        <v>304</v>
      </c>
      <c r="K33" s="226" t="s">
        <v>521</v>
      </c>
      <c r="L33" s="115">
        <v>27</v>
      </c>
      <c r="M33" s="115" t="s">
        <v>522</v>
      </c>
      <c r="N33" s="194" t="s">
        <v>523</v>
      </c>
      <c r="O33" s="223">
        <v>1</v>
      </c>
      <c r="P33" s="194" t="s">
        <v>524</v>
      </c>
      <c r="Q33" s="194" t="s">
        <v>263</v>
      </c>
      <c r="R33" s="194" t="s">
        <v>264</v>
      </c>
      <c r="S33" s="118" t="s">
        <v>265</v>
      </c>
      <c r="T33" s="333" t="s">
        <v>525</v>
      </c>
      <c r="U33" s="220">
        <v>0</v>
      </c>
      <c r="V33" s="223">
        <v>0.17</v>
      </c>
      <c r="W33" s="223">
        <v>0.5</v>
      </c>
      <c r="X33" s="224">
        <v>1</v>
      </c>
      <c r="Y33" s="223"/>
      <c r="Z33" s="223"/>
      <c r="AA33" s="283">
        <v>0.5</v>
      </c>
      <c r="AB33" s="253" t="s">
        <v>526</v>
      </c>
      <c r="AC33" s="194" t="s">
        <v>12</v>
      </c>
      <c r="AD33" s="194" t="s">
        <v>12</v>
      </c>
      <c r="AE33" s="216" t="s">
        <v>274</v>
      </c>
      <c r="AF33" s="227" t="s">
        <v>527</v>
      </c>
      <c r="AG33" s="327">
        <v>0.9</v>
      </c>
      <c r="AH33" s="341" t="s">
        <v>1297</v>
      </c>
      <c r="AI33" s="107" t="s">
        <v>1298</v>
      </c>
      <c r="AJ33" s="107" t="s">
        <v>1299</v>
      </c>
      <c r="AK33" s="109" t="s">
        <v>274</v>
      </c>
      <c r="AL33" s="103" t="s">
        <v>1310</v>
      </c>
      <c r="AM33" s="113"/>
      <c r="AN33" s="107"/>
      <c r="AO33" s="107"/>
      <c r="AP33" s="107"/>
      <c r="AQ33" s="107"/>
      <c r="AR33" s="107"/>
      <c r="AS33" s="113"/>
      <c r="AT33" s="108"/>
      <c r="AU33" s="108"/>
      <c r="AV33" s="108"/>
      <c r="AW33" s="108"/>
      <c r="AX33" s="108"/>
      <c r="AY33" s="114"/>
      <c r="AZ33" s="149">
        <f t="shared" si="1"/>
        <v>0.9</v>
      </c>
      <c r="BA33" s="155" t="str">
        <f>+IF(AZ33="NO PROGRAMADA","NO PROGRAMADA",IF(AZ33=100%,INTRODUCCION!$J$10,IF(AND(AZ33&lt;100%,AZ33&gt;=90%),INTRODUCCION!$J$11,IF(AND(AZ33&lt;90%,AZ33&gt;=70%),INTRODUCCION!$J$12,IF(AZ33&lt;=69%,INTRODUCCION!$J$13,IF(AZ33&gt;100%,INTRODUCCION!$J$14))))))</f>
        <v>Ejecución Destacada</v>
      </c>
      <c r="BB33" s="111">
        <f t="shared" si="0"/>
        <v>0.9</v>
      </c>
      <c r="BC33" s="103" t="s">
        <v>528</v>
      </c>
    </row>
    <row r="34" spans="1:55" ht="189" customHeight="1" x14ac:dyDescent="0.3">
      <c r="A34" s="194">
        <v>28</v>
      </c>
      <c r="B34" s="110" t="s">
        <v>501</v>
      </c>
      <c r="C34" s="110" t="s">
        <v>529</v>
      </c>
      <c r="D34" s="110" t="s">
        <v>163</v>
      </c>
      <c r="E34" s="118" t="s">
        <v>138</v>
      </c>
      <c r="F34" s="118" t="s">
        <v>85</v>
      </c>
      <c r="G34" s="118" t="s">
        <v>503</v>
      </c>
      <c r="H34" s="118" t="s">
        <v>257</v>
      </c>
      <c r="I34" s="115" t="s">
        <v>12</v>
      </c>
      <c r="J34" s="118" t="s">
        <v>304</v>
      </c>
      <c r="K34" s="142" t="s">
        <v>530</v>
      </c>
      <c r="L34" s="115">
        <v>28</v>
      </c>
      <c r="M34" s="118" t="s">
        <v>531</v>
      </c>
      <c r="N34" s="118" t="s">
        <v>532</v>
      </c>
      <c r="O34" s="119">
        <v>1</v>
      </c>
      <c r="P34" s="194" t="s">
        <v>533</v>
      </c>
      <c r="Q34" s="118" t="s">
        <v>263</v>
      </c>
      <c r="R34" s="118" t="s">
        <v>264</v>
      </c>
      <c r="S34" s="118" t="s">
        <v>265</v>
      </c>
      <c r="T34" s="118" t="s">
        <v>534</v>
      </c>
      <c r="U34" s="118">
        <v>0</v>
      </c>
      <c r="V34" s="119">
        <v>0.16</v>
      </c>
      <c r="W34" s="119">
        <v>0.2</v>
      </c>
      <c r="X34" s="205">
        <v>0.6</v>
      </c>
      <c r="Y34" s="119">
        <v>1</v>
      </c>
      <c r="Z34" s="119"/>
      <c r="AA34" s="283">
        <v>0.2</v>
      </c>
      <c r="AB34" s="253" t="s">
        <v>535</v>
      </c>
      <c r="AC34" s="194" t="s">
        <v>12</v>
      </c>
      <c r="AD34" s="194" t="s">
        <v>12</v>
      </c>
      <c r="AE34" s="194" t="s">
        <v>274</v>
      </c>
      <c r="AF34" s="229" t="s">
        <v>536</v>
      </c>
      <c r="AG34" s="325">
        <v>0.55000000000000004</v>
      </c>
      <c r="AH34" s="343" t="s">
        <v>537</v>
      </c>
      <c r="AI34" s="107" t="s">
        <v>538</v>
      </c>
      <c r="AJ34" s="109" t="s">
        <v>539</v>
      </c>
      <c r="AK34" s="109" t="s">
        <v>274</v>
      </c>
      <c r="AL34" s="109" t="s">
        <v>540</v>
      </c>
      <c r="AM34" s="109"/>
      <c r="AN34" s="109"/>
      <c r="AO34" s="109"/>
      <c r="AP34" s="109"/>
      <c r="AQ34" s="109"/>
      <c r="AR34" s="109"/>
      <c r="AS34" s="109"/>
      <c r="AT34" s="109"/>
      <c r="AU34" s="109"/>
      <c r="AV34" s="109"/>
      <c r="AW34" s="109"/>
      <c r="AX34" s="109"/>
      <c r="AY34" s="109"/>
      <c r="AZ34" s="149">
        <f t="shared" si="1"/>
        <v>0.91666666666666674</v>
      </c>
      <c r="BA34" s="155" t="str">
        <f>+IF(AZ34="NO PROGRAMADA","NO PROGRAMADA",IF(AZ34=100%,INTRODUCCION!$J$10,IF(AND(AZ34&lt;100%,AZ34&gt;=90%),INTRODUCCION!$J$11,IF(AND(AZ34&lt;90%,AZ34&gt;=70%),INTRODUCCION!$J$12,IF(AZ34&lt;=69%,INTRODUCCION!$J$13,IF(AZ34&gt;100%,INTRODUCCION!$J$14))))))</f>
        <v>Ejecución Destacada</v>
      </c>
      <c r="BB34" s="111">
        <f t="shared" si="0"/>
        <v>0.91666666666666674</v>
      </c>
    </row>
    <row r="35" spans="1:55" ht="154.5" customHeight="1" x14ac:dyDescent="0.3">
      <c r="A35" s="194">
        <v>29</v>
      </c>
      <c r="B35" s="98" t="s">
        <v>501</v>
      </c>
      <c r="C35" s="98" t="s">
        <v>541</v>
      </c>
      <c r="D35" s="98" t="s">
        <v>163</v>
      </c>
      <c r="E35" s="115" t="s">
        <v>138</v>
      </c>
      <c r="F35" s="115" t="s">
        <v>85</v>
      </c>
      <c r="G35" s="115" t="s">
        <v>503</v>
      </c>
      <c r="H35" s="115" t="s">
        <v>542</v>
      </c>
      <c r="I35" s="115" t="s">
        <v>12</v>
      </c>
      <c r="J35" s="115" t="s">
        <v>471</v>
      </c>
      <c r="K35" s="226" t="s">
        <v>543</v>
      </c>
      <c r="L35" s="115">
        <v>29</v>
      </c>
      <c r="M35" s="115" t="s">
        <v>544</v>
      </c>
      <c r="N35" s="194" t="s">
        <v>545</v>
      </c>
      <c r="O35" s="223">
        <v>1</v>
      </c>
      <c r="P35" s="194" t="s">
        <v>546</v>
      </c>
      <c r="Q35" s="194" t="s">
        <v>263</v>
      </c>
      <c r="R35" s="194" t="s">
        <v>264</v>
      </c>
      <c r="S35" s="228" t="s">
        <v>265</v>
      </c>
      <c r="T35" s="228" t="s">
        <v>547</v>
      </c>
      <c r="U35" s="228">
        <v>0</v>
      </c>
      <c r="V35" s="223">
        <v>0.16</v>
      </c>
      <c r="W35" s="223">
        <v>0.25</v>
      </c>
      <c r="X35" s="224">
        <v>0.5</v>
      </c>
      <c r="Y35" s="223">
        <v>0.75</v>
      </c>
      <c r="Z35" s="223">
        <v>1</v>
      </c>
      <c r="AA35" s="283">
        <v>0.25</v>
      </c>
      <c r="AB35" s="253" t="s">
        <v>548</v>
      </c>
      <c r="AC35" s="194" t="s">
        <v>12</v>
      </c>
      <c r="AD35" s="194" t="s">
        <v>12</v>
      </c>
      <c r="AE35" s="194" t="s">
        <v>12</v>
      </c>
      <c r="AF35" s="229" t="s">
        <v>549</v>
      </c>
      <c r="AG35" s="327">
        <v>0.5</v>
      </c>
      <c r="AH35" s="343" t="s">
        <v>1300</v>
      </c>
      <c r="AI35" s="109" t="s">
        <v>550</v>
      </c>
      <c r="AJ35" s="109" t="s">
        <v>551</v>
      </c>
      <c r="AK35" s="109" t="s">
        <v>274</v>
      </c>
      <c r="AL35" s="109" t="s">
        <v>552</v>
      </c>
      <c r="AM35" s="109"/>
      <c r="AN35" s="109"/>
      <c r="AO35" s="109"/>
      <c r="AP35" s="109"/>
      <c r="AQ35" s="109"/>
      <c r="AR35" s="109"/>
      <c r="AS35" s="109"/>
      <c r="AT35" s="109"/>
      <c r="AU35" s="109"/>
      <c r="AV35" s="109"/>
      <c r="AW35" s="109"/>
      <c r="AX35" s="109"/>
      <c r="AY35" s="54"/>
      <c r="AZ35" s="149">
        <f t="shared" si="1"/>
        <v>1</v>
      </c>
      <c r="BA35" s="155" t="str">
        <f>+IF(AZ35="NO PROGRAMADA","NO PROGRAMADA",IF(AZ35=100%,INTRODUCCION!$J$10,IF(AND(AZ35&lt;100%,AZ35&gt;=90%),INTRODUCCION!$J$11,IF(AND(AZ35&lt;90%,AZ35&gt;=70%),INTRODUCCION!$J$12,IF(AZ35&lt;=69%,INTRODUCCION!$J$13,IF(AZ35&gt;100%,INTRODUCCION!$J$14))))))</f>
        <v>Ejecución Óptima</v>
      </c>
      <c r="BB35" s="111">
        <f t="shared" si="0"/>
        <v>1</v>
      </c>
    </row>
    <row r="36" spans="1:55" ht="220.8" x14ac:dyDescent="0.3">
      <c r="A36" s="194">
        <v>30</v>
      </c>
      <c r="B36" s="110" t="s">
        <v>501</v>
      </c>
      <c r="C36" s="110" t="s">
        <v>553</v>
      </c>
      <c r="D36" s="110" t="s">
        <v>163</v>
      </c>
      <c r="E36" s="118" t="s">
        <v>138</v>
      </c>
      <c r="F36" s="118" t="s">
        <v>85</v>
      </c>
      <c r="G36" s="118" t="s">
        <v>503</v>
      </c>
      <c r="H36" s="118" t="s">
        <v>257</v>
      </c>
      <c r="I36" s="115" t="s">
        <v>12</v>
      </c>
      <c r="J36" s="118" t="s">
        <v>287</v>
      </c>
      <c r="K36" s="142" t="s">
        <v>554</v>
      </c>
      <c r="L36" s="115">
        <v>30</v>
      </c>
      <c r="M36" s="118" t="s">
        <v>555</v>
      </c>
      <c r="N36" s="118" t="s">
        <v>556</v>
      </c>
      <c r="O36" s="119">
        <v>1</v>
      </c>
      <c r="P36" s="118" t="s">
        <v>557</v>
      </c>
      <c r="Q36" s="118" t="s">
        <v>263</v>
      </c>
      <c r="R36" s="118" t="s">
        <v>264</v>
      </c>
      <c r="S36" s="118" t="s">
        <v>265</v>
      </c>
      <c r="T36" s="220" t="s">
        <v>558</v>
      </c>
      <c r="U36" s="220">
        <v>0</v>
      </c>
      <c r="V36" s="119">
        <v>0.17</v>
      </c>
      <c r="W36" s="119">
        <v>0</v>
      </c>
      <c r="X36" s="205">
        <v>0.2</v>
      </c>
      <c r="Y36" s="119">
        <v>0.6</v>
      </c>
      <c r="Z36" s="119">
        <v>1</v>
      </c>
      <c r="AA36" s="283">
        <v>0.1</v>
      </c>
      <c r="AB36" s="253" t="s">
        <v>559</v>
      </c>
      <c r="AC36" s="194" t="s">
        <v>12</v>
      </c>
      <c r="AD36" s="194" t="s">
        <v>12</v>
      </c>
      <c r="AE36" s="194" t="s">
        <v>12</v>
      </c>
      <c r="AF36" s="229" t="s">
        <v>560</v>
      </c>
      <c r="AG36" s="325">
        <v>0.2</v>
      </c>
      <c r="AH36" s="343" t="s">
        <v>561</v>
      </c>
      <c r="AI36" s="109" t="s">
        <v>385</v>
      </c>
      <c r="AJ36" s="109" t="s">
        <v>385</v>
      </c>
      <c r="AK36" s="109" t="s">
        <v>274</v>
      </c>
      <c r="AL36" s="109" t="s">
        <v>1301</v>
      </c>
      <c r="AM36" s="109"/>
      <c r="AN36" s="109"/>
      <c r="AO36" s="109"/>
      <c r="AP36" s="109"/>
      <c r="AQ36" s="109"/>
      <c r="AR36" s="109"/>
      <c r="AS36" s="109"/>
      <c r="AT36" s="109"/>
      <c r="AU36" s="109"/>
      <c r="AV36" s="109"/>
      <c r="AW36" s="109"/>
      <c r="AX36" s="109"/>
      <c r="AY36" s="54"/>
      <c r="AZ36" s="149">
        <f t="shared" si="1"/>
        <v>1</v>
      </c>
      <c r="BA36" s="155" t="str">
        <f>+IF(AZ36="NO PROGRAMADA","NO PROGRAMADA",IF(AZ36=100%,INTRODUCCION!$J$10,IF(AND(AZ36&lt;100%,AZ36&gt;=90%),INTRODUCCION!$J$11,IF(AND(AZ36&lt;90%,AZ36&gt;=70%),INTRODUCCION!$J$12,IF(AZ36&lt;=69%,INTRODUCCION!$J$13,IF(AZ36&gt;100%,INTRODUCCION!$J$14))))))</f>
        <v>Ejecución Óptima</v>
      </c>
      <c r="BB36" s="111">
        <f t="shared" si="0"/>
        <v>1</v>
      </c>
    </row>
    <row r="37" spans="1:55" ht="234.6" x14ac:dyDescent="0.3">
      <c r="A37" s="194">
        <v>31</v>
      </c>
      <c r="B37" s="230" t="s">
        <v>468</v>
      </c>
      <c r="C37" s="230" t="s">
        <v>562</v>
      </c>
      <c r="D37" s="98" t="s">
        <v>33</v>
      </c>
      <c r="E37" s="98" t="s">
        <v>33</v>
      </c>
      <c r="F37" s="98" t="s">
        <v>92</v>
      </c>
      <c r="G37" s="98" t="s">
        <v>563</v>
      </c>
      <c r="H37" s="98" t="s">
        <v>257</v>
      </c>
      <c r="I37" s="98" t="s">
        <v>12</v>
      </c>
      <c r="J37" s="98" t="s">
        <v>471</v>
      </c>
      <c r="K37" s="210" t="s">
        <v>564</v>
      </c>
      <c r="L37" s="115">
        <v>31</v>
      </c>
      <c r="M37" s="98" t="s">
        <v>565</v>
      </c>
      <c r="N37" s="194" t="s">
        <v>566</v>
      </c>
      <c r="O37" s="100">
        <v>1</v>
      </c>
      <c r="P37" s="99" t="s">
        <v>567</v>
      </c>
      <c r="Q37" s="194" t="s">
        <v>263</v>
      </c>
      <c r="R37" s="194" t="s">
        <v>264</v>
      </c>
      <c r="S37" s="110" t="s">
        <v>265</v>
      </c>
      <c r="T37" s="110" t="s">
        <v>568</v>
      </c>
      <c r="U37" s="208" t="s">
        <v>325</v>
      </c>
      <c r="V37" s="100">
        <v>0.2</v>
      </c>
      <c r="W37" s="223">
        <v>0</v>
      </c>
      <c r="X37" s="224">
        <v>0.3</v>
      </c>
      <c r="Y37" s="100">
        <v>0.7</v>
      </c>
      <c r="Z37" s="100">
        <v>1</v>
      </c>
      <c r="AA37" s="194">
        <v>0</v>
      </c>
      <c r="AB37" s="194" t="s">
        <v>569</v>
      </c>
      <c r="AC37" s="194" t="s">
        <v>570</v>
      </c>
      <c r="AD37" s="194" t="s">
        <v>12</v>
      </c>
      <c r="AE37" s="194" t="s">
        <v>12</v>
      </c>
      <c r="AF37" s="194" t="s">
        <v>571</v>
      </c>
      <c r="AG37" s="327">
        <v>0.3</v>
      </c>
      <c r="AH37" s="343" t="s">
        <v>1302</v>
      </c>
      <c r="AI37" s="109" t="s">
        <v>572</v>
      </c>
      <c r="AJ37" s="109" t="s">
        <v>12</v>
      </c>
      <c r="AK37" s="109" t="s">
        <v>274</v>
      </c>
      <c r="AL37" s="109" t="s">
        <v>573</v>
      </c>
      <c r="AM37" s="109"/>
      <c r="AN37" s="109"/>
      <c r="AO37" s="109"/>
      <c r="AP37" s="109"/>
      <c r="AQ37" s="109"/>
      <c r="AR37" s="109"/>
      <c r="AS37" s="109"/>
      <c r="AT37" s="109"/>
      <c r="AU37" s="109"/>
      <c r="AV37" s="109"/>
      <c r="AW37" s="109"/>
      <c r="AX37" s="109"/>
      <c r="AY37" s="54"/>
      <c r="AZ37" s="149">
        <f t="shared" si="1"/>
        <v>1</v>
      </c>
      <c r="BA37" s="155" t="str">
        <f>+IF(AZ37="NO PROGRAMADA","NO PROGRAMADA",IF(AZ37=100%,INTRODUCCION!$J$10,IF(AND(AZ37&lt;100%,AZ37&gt;=90%),INTRODUCCION!$J$11,IF(AND(AZ37&lt;90%,AZ37&gt;=70%),INTRODUCCION!$J$12,IF(AZ37&lt;=69%,INTRODUCCION!$J$13,IF(AZ37&gt;100%,INTRODUCCION!$J$14))))))</f>
        <v>Ejecución Óptima</v>
      </c>
      <c r="BB37" s="111">
        <f t="shared" ref="BB37:BB40" si="2">+IF(X37=0,"NO PROGRAMADA",IF(AG37/X37&gt;100%,"100%",AG37/X37))</f>
        <v>1</v>
      </c>
    </row>
    <row r="38" spans="1:55" ht="128.25" customHeight="1" x14ac:dyDescent="0.3">
      <c r="A38" s="194">
        <v>32</v>
      </c>
      <c r="B38" s="230" t="s">
        <v>468</v>
      </c>
      <c r="C38" s="230" t="s">
        <v>562</v>
      </c>
      <c r="D38" s="98" t="s">
        <v>33</v>
      </c>
      <c r="E38" s="98" t="s">
        <v>33</v>
      </c>
      <c r="F38" s="98" t="s">
        <v>92</v>
      </c>
      <c r="G38" s="98" t="s">
        <v>563</v>
      </c>
      <c r="H38" s="98" t="s">
        <v>257</v>
      </c>
      <c r="I38" s="98" t="s">
        <v>12</v>
      </c>
      <c r="J38" s="98" t="s">
        <v>471</v>
      </c>
      <c r="K38" s="210" t="s">
        <v>574</v>
      </c>
      <c r="L38" s="115">
        <v>32</v>
      </c>
      <c r="M38" s="98" t="s">
        <v>575</v>
      </c>
      <c r="N38" s="99" t="s">
        <v>576</v>
      </c>
      <c r="O38" s="99">
        <v>309</v>
      </c>
      <c r="P38" s="99" t="s">
        <v>577</v>
      </c>
      <c r="Q38" s="99" t="s">
        <v>281</v>
      </c>
      <c r="R38" s="99" t="s">
        <v>264</v>
      </c>
      <c r="S38" s="110" t="s">
        <v>293</v>
      </c>
      <c r="T38" s="110" t="s">
        <v>578</v>
      </c>
      <c r="U38" s="208" t="s">
        <v>325</v>
      </c>
      <c r="V38" s="100">
        <v>0.4</v>
      </c>
      <c r="W38" s="223">
        <v>0</v>
      </c>
      <c r="X38" s="236">
        <v>100</v>
      </c>
      <c r="Y38" s="99">
        <v>200</v>
      </c>
      <c r="Z38" s="99">
        <v>309</v>
      </c>
      <c r="AA38" s="194">
        <v>0</v>
      </c>
      <c r="AB38" s="194" t="s">
        <v>579</v>
      </c>
      <c r="AC38" s="194" t="s">
        <v>12</v>
      </c>
      <c r="AD38" s="194" t="s">
        <v>12</v>
      </c>
      <c r="AE38" s="194" t="s">
        <v>12</v>
      </c>
      <c r="AF38" s="194" t="s">
        <v>580</v>
      </c>
      <c r="AG38" s="328">
        <v>113</v>
      </c>
      <c r="AH38" s="343" t="s">
        <v>1303</v>
      </c>
      <c r="AI38" s="109" t="s">
        <v>572</v>
      </c>
      <c r="AJ38" s="109" t="s">
        <v>12</v>
      </c>
      <c r="AK38" s="109" t="s">
        <v>274</v>
      </c>
      <c r="AL38" s="109" t="s">
        <v>1304</v>
      </c>
      <c r="AM38" s="109"/>
      <c r="AN38" s="109"/>
      <c r="AO38" s="109"/>
      <c r="AP38" s="109"/>
      <c r="AQ38" s="109"/>
      <c r="AR38" s="109"/>
      <c r="AS38" s="109"/>
      <c r="AT38" s="109"/>
      <c r="AU38" s="109"/>
      <c r="AV38" s="109"/>
      <c r="AW38" s="109"/>
      <c r="AX38" s="109"/>
      <c r="AY38" s="54"/>
      <c r="AZ38" s="149">
        <f t="shared" si="1"/>
        <v>1.1299999999999999</v>
      </c>
      <c r="BA38" s="155" t="str">
        <f>+IF(AZ38="NO PROGRAMADA","NO PROGRAMADA",IF(AZ38=100%,INTRODUCCION!$J$10,IF(AND(AZ38&lt;100%,AZ38&gt;=90%),INTRODUCCION!$J$11,IF(AND(AZ38&lt;90%,AZ38&gt;=70%),INTRODUCCION!$J$12,IF(AZ38&lt;=69%,INTRODUCCION!$J$13,IF(AZ38&gt;100%,INTRODUCCION!$J$14))))))</f>
        <v>Sobre Ejecución</v>
      </c>
      <c r="BB38" s="111" t="str">
        <f t="shared" si="2"/>
        <v>100%</v>
      </c>
    </row>
    <row r="39" spans="1:55" ht="128.25" customHeight="1" x14ac:dyDescent="0.3">
      <c r="A39" s="194">
        <v>33</v>
      </c>
      <c r="B39" s="230" t="s">
        <v>468</v>
      </c>
      <c r="C39" s="230" t="s">
        <v>562</v>
      </c>
      <c r="D39" s="98" t="s">
        <v>33</v>
      </c>
      <c r="E39" s="98" t="s">
        <v>33</v>
      </c>
      <c r="F39" s="98" t="s">
        <v>92</v>
      </c>
      <c r="G39" s="98" t="s">
        <v>563</v>
      </c>
      <c r="H39" s="98" t="s">
        <v>313</v>
      </c>
      <c r="I39" s="98" t="s">
        <v>12</v>
      </c>
      <c r="J39" s="98" t="s">
        <v>258</v>
      </c>
      <c r="K39" s="210" t="s">
        <v>581</v>
      </c>
      <c r="L39" s="115">
        <v>33</v>
      </c>
      <c r="M39" s="98" t="s">
        <v>582</v>
      </c>
      <c r="N39" s="194" t="s">
        <v>583</v>
      </c>
      <c r="O39" s="223">
        <v>1</v>
      </c>
      <c r="P39" s="194" t="s">
        <v>584</v>
      </c>
      <c r="Q39" s="194" t="s">
        <v>263</v>
      </c>
      <c r="R39" s="194" t="s">
        <v>264</v>
      </c>
      <c r="S39" s="110" t="s">
        <v>265</v>
      </c>
      <c r="T39" s="110" t="s">
        <v>568</v>
      </c>
      <c r="U39" s="208" t="s">
        <v>325</v>
      </c>
      <c r="V39" s="100">
        <v>0.2</v>
      </c>
      <c r="W39" s="223">
        <v>0</v>
      </c>
      <c r="X39" s="224">
        <v>0.3</v>
      </c>
      <c r="Y39" s="100">
        <v>0.6</v>
      </c>
      <c r="Z39" s="100">
        <v>1</v>
      </c>
      <c r="AA39" s="194">
        <v>0</v>
      </c>
      <c r="AB39" s="194" t="s">
        <v>585</v>
      </c>
      <c r="AC39" s="194" t="s">
        <v>570</v>
      </c>
      <c r="AD39" s="194" t="s">
        <v>12</v>
      </c>
      <c r="AE39" s="194" t="s">
        <v>12</v>
      </c>
      <c r="AF39" s="194" t="s">
        <v>586</v>
      </c>
      <c r="AG39" s="327">
        <v>0.3</v>
      </c>
      <c r="AH39" s="343" t="s">
        <v>1305</v>
      </c>
      <c r="AI39" s="109" t="s">
        <v>572</v>
      </c>
      <c r="AJ39" s="109" t="s">
        <v>12</v>
      </c>
      <c r="AK39" s="109" t="s">
        <v>274</v>
      </c>
      <c r="AL39" s="109" t="s">
        <v>587</v>
      </c>
      <c r="AM39" s="109"/>
      <c r="AN39" s="109"/>
      <c r="AO39" s="109"/>
      <c r="AP39" s="109"/>
      <c r="AQ39" s="109"/>
      <c r="AR39" s="109"/>
      <c r="AS39" s="109"/>
      <c r="AT39" s="109"/>
      <c r="AU39" s="109"/>
      <c r="AV39" s="109"/>
      <c r="AW39" s="109"/>
      <c r="AX39" s="109"/>
      <c r="AY39" s="54"/>
      <c r="AZ39" s="149">
        <f t="shared" si="1"/>
        <v>1</v>
      </c>
      <c r="BA39" s="155" t="str">
        <f>+IF(AZ39="NO PROGRAMADA","NO PROGRAMADA",IF(AZ39=100%,INTRODUCCION!$J$10,IF(AND(AZ39&lt;100%,AZ39&gt;=90%),INTRODUCCION!$J$11,IF(AND(AZ39&lt;90%,AZ39&gt;=70%),INTRODUCCION!$J$12,IF(AZ39&lt;=69%,INTRODUCCION!$J$13,IF(AZ39&gt;100%,INTRODUCCION!$J$14))))))</f>
        <v>Ejecución Óptima</v>
      </c>
      <c r="BB39" s="111">
        <f>+IF(X39=0,"NO PROGRAMADA",IF(AG39/X39&gt;100%,"100%",AG39/X39))</f>
        <v>1</v>
      </c>
    </row>
    <row r="40" spans="1:55" ht="219.75" customHeight="1" x14ac:dyDescent="0.3">
      <c r="A40" s="194">
        <v>34</v>
      </c>
      <c r="B40" s="230" t="s">
        <v>468</v>
      </c>
      <c r="C40" s="230" t="s">
        <v>562</v>
      </c>
      <c r="D40" s="98" t="s">
        <v>33</v>
      </c>
      <c r="E40" s="98" t="s">
        <v>33</v>
      </c>
      <c r="F40" s="98" t="s">
        <v>92</v>
      </c>
      <c r="G40" s="98" t="s">
        <v>588</v>
      </c>
      <c r="H40" s="98" t="s">
        <v>313</v>
      </c>
      <c r="I40" s="98" t="s">
        <v>12</v>
      </c>
      <c r="J40" s="98" t="s">
        <v>258</v>
      </c>
      <c r="K40" s="210" t="s">
        <v>1306</v>
      </c>
      <c r="L40" s="115">
        <v>34</v>
      </c>
      <c r="M40" s="98" t="s">
        <v>589</v>
      </c>
      <c r="N40" s="194" t="s">
        <v>590</v>
      </c>
      <c r="O40" s="223">
        <v>1</v>
      </c>
      <c r="P40" s="194" t="s">
        <v>591</v>
      </c>
      <c r="Q40" s="194" t="s">
        <v>263</v>
      </c>
      <c r="R40" s="194" t="s">
        <v>264</v>
      </c>
      <c r="S40" s="110" t="s">
        <v>265</v>
      </c>
      <c r="T40" s="110" t="s">
        <v>568</v>
      </c>
      <c r="U40" s="208" t="s">
        <v>325</v>
      </c>
      <c r="V40" s="100">
        <v>0.2</v>
      </c>
      <c r="W40" s="223">
        <v>0</v>
      </c>
      <c r="X40" s="224">
        <v>0.4</v>
      </c>
      <c r="Y40" s="100">
        <v>0.8</v>
      </c>
      <c r="Z40" s="100">
        <v>1</v>
      </c>
      <c r="AA40" s="194">
        <v>0</v>
      </c>
      <c r="AB40" s="194" t="s">
        <v>592</v>
      </c>
      <c r="AC40" s="194" t="s">
        <v>570</v>
      </c>
      <c r="AD40" s="194" t="s">
        <v>12</v>
      </c>
      <c r="AE40" s="194" t="s">
        <v>12</v>
      </c>
      <c r="AF40" s="194" t="s">
        <v>586</v>
      </c>
      <c r="AG40" s="327">
        <v>0.4</v>
      </c>
      <c r="AH40" s="343" t="s">
        <v>593</v>
      </c>
      <c r="AI40" s="109" t="s">
        <v>594</v>
      </c>
      <c r="AJ40" s="109" t="s">
        <v>12</v>
      </c>
      <c r="AK40" s="109" t="s">
        <v>274</v>
      </c>
      <c r="AL40" s="330" t="s">
        <v>587</v>
      </c>
      <c r="AM40" s="109"/>
      <c r="AN40" s="109"/>
      <c r="AO40" s="109"/>
      <c r="AP40" s="109"/>
      <c r="AQ40" s="109"/>
      <c r="AR40" s="109"/>
      <c r="AS40" s="109"/>
      <c r="AT40" s="109"/>
      <c r="AU40" s="109"/>
      <c r="AV40" s="109"/>
      <c r="AW40" s="109"/>
      <c r="AX40" s="109"/>
      <c r="AY40" s="54"/>
      <c r="AZ40" s="149">
        <f t="shared" si="1"/>
        <v>1</v>
      </c>
      <c r="BA40" s="155" t="str">
        <f>+IF(AZ40="NO PROGRAMADA","NO PROGRAMADA",IF(AZ40=100%,INTRODUCCION!$J$10,IF(AND(AZ40&lt;100%,AZ40&gt;=90%),INTRODUCCION!$J$11,IF(AND(AZ40&lt;90%,AZ40&gt;=70%),INTRODUCCION!$J$12,IF(AZ40&lt;=69%,INTRODUCCION!$J$13,IF(AZ40&gt;100%,INTRODUCCION!$J$14))))))</f>
        <v>Ejecución Óptima</v>
      </c>
      <c r="BB40" s="111">
        <f t="shared" si="2"/>
        <v>1</v>
      </c>
    </row>
    <row r="41" spans="1:55" ht="240" customHeight="1" x14ac:dyDescent="0.3">
      <c r="A41" s="194">
        <v>35</v>
      </c>
      <c r="B41" s="98" t="s">
        <v>595</v>
      </c>
      <c r="C41" s="98" t="s">
        <v>596</v>
      </c>
      <c r="D41" s="98" t="s">
        <v>33</v>
      </c>
      <c r="E41" s="98" t="s">
        <v>64</v>
      </c>
      <c r="F41" s="98" t="s">
        <v>92</v>
      </c>
      <c r="G41" s="98" t="s">
        <v>597</v>
      </c>
      <c r="H41" s="98" t="s">
        <v>257</v>
      </c>
      <c r="I41" s="98" t="s">
        <v>12</v>
      </c>
      <c r="J41" s="98" t="s">
        <v>304</v>
      </c>
      <c r="K41" s="226" t="s">
        <v>598</v>
      </c>
      <c r="L41" s="115">
        <v>35</v>
      </c>
      <c r="M41" s="98" t="s">
        <v>599</v>
      </c>
      <c r="N41" s="99" t="s">
        <v>600</v>
      </c>
      <c r="O41" s="99">
        <v>450</v>
      </c>
      <c r="P41" s="99" t="s">
        <v>601</v>
      </c>
      <c r="Q41" s="99" t="s">
        <v>281</v>
      </c>
      <c r="R41" s="99" t="s">
        <v>264</v>
      </c>
      <c r="S41" s="110" t="s">
        <v>265</v>
      </c>
      <c r="T41" s="110" t="s">
        <v>578</v>
      </c>
      <c r="U41" s="208" t="s">
        <v>325</v>
      </c>
      <c r="V41" s="100">
        <v>0.3</v>
      </c>
      <c r="W41" s="115">
        <v>0</v>
      </c>
      <c r="X41" s="314">
        <v>142</v>
      </c>
      <c r="Y41" s="231">
        <v>297</v>
      </c>
      <c r="Z41" s="231">
        <v>450</v>
      </c>
      <c r="AA41" s="284">
        <v>17</v>
      </c>
      <c r="AB41" s="285" t="s">
        <v>602</v>
      </c>
      <c r="AC41" s="284" t="s">
        <v>603</v>
      </c>
      <c r="AD41" s="284" t="s">
        <v>268</v>
      </c>
      <c r="AE41" s="194" t="s">
        <v>284</v>
      </c>
      <c r="AF41" s="194" t="s">
        <v>604</v>
      </c>
      <c r="AG41" s="328">
        <v>142</v>
      </c>
      <c r="AH41" s="343" t="s">
        <v>605</v>
      </c>
      <c r="AI41" s="109" t="s">
        <v>606</v>
      </c>
      <c r="AJ41" s="109"/>
      <c r="AK41" s="109" t="s">
        <v>274</v>
      </c>
      <c r="AL41" s="109" t="s">
        <v>607</v>
      </c>
      <c r="AM41" s="109"/>
      <c r="AN41" s="109"/>
      <c r="AO41" s="109"/>
      <c r="AP41" s="109"/>
      <c r="AQ41" s="109"/>
      <c r="AR41" s="109"/>
      <c r="AS41" s="109"/>
      <c r="AT41" s="109"/>
      <c r="AU41" s="109"/>
      <c r="AV41" s="109"/>
      <c r="AW41" s="109"/>
      <c r="AX41" s="109"/>
      <c r="AY41" s="54"/>
      <c r="AZ41" s="149">
        <f t="shared" si="1"/>
        <v>1</v>
      </c>
      <c r="BA41" s="155" t="str">
        <f>+IF(AZ41="NO PROGRAMADA","NO PROGRAMADA",IF(AZ41=100%,INTRODUCCION!$J$10,IF(AND(AZ41&lt;100%,AZ41&gt;=90%),INTRODUCCION!$J$11,IF(AND(AZ41&lt;90%,AZ41&gt;=70%),INTRODUCCION!$J$12,IF(AZ41&lt;=69%,INTRODUCCION!$J$13,IF(AZ41&gt;100%,INTRODUCCION!$J$14))))))</f>
        <v>Ejecución Óptima</v>
      </c>
      <c r="BB41" s="111">
        <f t="shared" ref="BB41:BB72" si="3">+IF(X41=0,"NO PROGRAMADA",IF(AG41/X41&gt;100%,"100%",AG41/X41))</f>
        <v>1</v>
      </c>
    </row>
    <row r="42" spans="1:55" ht="262.2" x14ac:dyDescent="0.3">
      <c r="A42" s="194">
        <v>36</v>
      </c>
      <c r="B42" s="98" t="s">
        <v>595</v>
      </c>
      <c r="C42" s="98" t="s">
        <v>608</v>
      </c>
      <c r="D42" s="98" t="s">
        <v>33</v>
      </c>
      <c r="E42" s="98" t="s">
        <v>64</v>
      </c>
      <c r="F42" s="98" t="s">
        <v>92</v>
      </c>
      <c r="G42" s="98" t="s">
        <v>597</v>
      </c>
      <c r="H42" s="98" t="s">
        <v>257</v>
      </c>
      <c r="I42" s="98" t="s">
        <v>12</v>
      </c>
      <c r="J42" s="98" t="s">
        <v>304</v>
      </c>
      <c r="K42" s="210" t="s">
        <v>609</v>
      </c>
      <c r="L42" s="115">
        <v>36</v>
      </c>
      <c r="M42" s="98" t="s">
        <v>610</v>
      </c>
      <c r="N42" s="99" t="s">
        <v>611</v>
      </c>
      <c r="O42" s="99">
        <v>23</v>
      </c>
      <c r="P42" s="99" t="s">
        <v>612</v>
      </c>
      <c r="Q42" s="99" t="s">
        <v>281</v>
      </c>
      <c r="R42" s="99" t="s">
        <v>264</v>
      </c>
      <c r="S42" s="110" t="s">
        <v>265</v>
      </c>
      <c r="T42" s="110" t="s">
        <v>578</v>
      </c>
      <c r="U42" s="208" t="s">
        <v>325</v>
      </c>
      <c r="V42" s="100">
        <v>0.2</v>
      </c>
      <c r="W42" s="288">
        <v>0</v>
      </c>
      <c r="X42" s="315">
        <v>10</v>
      </c>
      <c r="Y42" s="232">
        <v>18</v>
      </c>
      <c r="Z42" s="232">
        <v>23</v>
      </c>
      <c r="AA42" s="286">
        <v>10</v>
      </c>
      <c r="AB42" s="287" t="s">
        <v>613</v>
      </c>
      <c r="AC42" s="286" t="s">
        <v>603</v>
      </c>
      <c r="AD42" s="286" t="s">
        <v>268</v>
      </c>
      <c r="AE42" s="194" t="s">
        <v>274</v>
      </c>
      <c r="AF42" s="203" t="s">
        <v>614</v>
      </c>
      <c r="AG42" s="328">
        <v>10</v>
      </c>
      <c r="AH42" s="343" t="s">
        <v>615</v>
      </c>
      <c r="AI42" s="109" t="s">
        <v>606</v>
      </c>
      <c r="AJ42" s="109"/>
      <c r="AK42" s="109" t="s">
        <v>274</v>
      </c>
      <c r="AL42" s="109" t="s">
        <v>616</v>
      </c>
      <c r="AM42" s="109"/>
      <c r="AN42" s="109"/>
      <c r="AO42" s="109"/>
      <c r="AP42" s="109"/>
      <c r="AQ42" s="109"/>
      <c r="AR42" s="109"/>
      <c r="AS42" s="109"/>
      <c r="AT42" s="109"/>
      <c r="AU42" s="109"/>
      <c r="AV42" s="109"/>
      <c r="AW42" s="109"/>
      <c r="AX42" s="109"/>
      <c r="AY42" s="54"/>
      <c r="AZ42" s="149">
        <f t="shared" si="1"/>
        <v>1</v>
      </c>
      <c r="BA42" s="155" t="str">
        <f>+IF(AZ42="NO PROGRAMADA","NO PROGRAMADA",IF(AZ42=100%,INTRODUCCION!$J$10,IF(AND(AZ42&lt;100%,AZ42&gt;=90%),INTRODUCCION!$J$11,IF(AND(AZ42&lt;90%,AZ42&gt;=70%),INTRODUCCION!$J$12,IF(AZ42&lt;=69%,INTRODUCCION!$J$13,IF(AZ42&gt;100%,INTRODUCCION!$J$14))))))</f>
        <v>Ejecución Óptima</v>
      </c>
      <c r="BB42" s="111">
        <f t="shared" si="3"/>
        <v>1</v>
      </c>
    </row>
    <row r="43" spans="1:55" ht="276" customHeight="1" x14ac:dyDescent="0.3">
      <c r="A43" s="194">
        <v>37</v>
      </c>
      <c r="B43" s="98" t="s">
        <v>595</v>
      </c>
      <c r="C43" s="98" t="s">
        <v>617</v>
      </c>
      <c r="D43" s="98" t="s">
        <v>33</v>
      </c>
      <c r="E43" s="98" t="s">
        <v>64</v>
      </c>
      <c r="F43" s="98" t="s">
        <v>92</v>
      </c>
      <c r="G43" s="98" t="s">
        <v>597</v>
      </c>
      <c r="H43" s="98" t="s">
        <v>257</v>
      </c>
      <c r="I43" s="98" t="s">
        <v>12</v>
      </c>
      <c r="J43" s="98" t="s">
        <v>304</v>
      </c>
      <c r="K43" s="210" t="s">
        <v>618</v>
      </c>
      <c r="L43" s="115">
        <v>37</v>
      </c>
      <c r="M43" s="98" t="s">
        <v>619</v>
      </c>
      <c r="N43" s="99" t="s">
        <v>620</v>
      </c>
      <c r="O43" s="99">
        <v>1</v>
      </c>
      <c r="P43" s="99" t="s">
        <v>621</v>
      </c>
      <c r="Q43" s="99" t="s">
        <v>281</v>
      </c>
      <c r="R43" s="99" t="s">
        <v>264</v>
      </c>
      <c r="S43" s="110" t="s">
        <v>265</v>
      </c>
      <c r="T43" s="118" t="s">
        <v>622</v>
      </c>
      <c r="U43" s="208" t="s">
        <v>325</v>
      </c>
      <c r="V43" s="100">
        <v>0.1</v>
      </c>
      <c r="W43" s="288">
        <v>0</v>
      </c>
      <c r="X43" s="315">
        <v>0</v>
      </c>
      <c r="Y43" s="232" t="s">
        <v>623</v>
      </c>
      <c r="Z43" s="232">
        <v>1</v>
      </c>
      <c r="AA43" s="286">
        <v>0</v>
      </c>
      <c r="AB43" s="287" t="s">
        <v>624</v>
      </c>
      <c r="AC43" s="286" t="s">
        <v>603</v>
      </c>
      <c r="AD43" s="286" t="s">
        <v>268</v>
      </c>
      <c r="AE43" s="194" t="s">
        <v>12</v>
      </c>
      <c r="AF43" s="207" t="s">
        <v>625</v>
      </c>
      <c r="AG43" s="328">
        <v>0</v>
      </c>
      <c r="AH43" s="343" t="s">
        <v>626</v>
      </c>
      <c r="AI43" s="109" t="s">
        <v>606</v>
      </c>
      <c r="AJ43" s="109"/>
      <c r="AK43" s="109" t="s">
        <v>274</v>
      </c>
      <c r="AL43" s="109" t="s">
        <v>627</v>
      </c>
      <c r="AM43" s="109"/>
      <c r="AN43" s="109"/>
      <c r="AO43" s="109"/>
      <c r="AP43" s="109"/>
      <c r="AQ43" s="109"/>
      <c r="AR43" s="109"/>
      <c r="AS43" s="109"/>
      <c r="AT43" s="109"/>
      <c r="AU43" s="109"/>
      <c r="AV43" s="109"/>
      <c r="AW43" s="109"/>
      <c r="AX43" s="109"/>
      <c r="AY43" s="54"/>
      <c r="AZ43" s="149" t="str">
        <f t="shared" si="1"/>
        <v>NO PROGRAMADA</v>
      </c>
      <c r="BA43" s="155" t="str">
        <f>+IF(AZ43="NO PROGRAMADA","NO PROGRAMADA",IF(AZ43=100%,INTRODUCCION!$J$10,IF(AND(AZ43&lt;100%,AZ43&gt;=90%),INTRODUCCION!$J$11,IF(AND(AZ43&lt;90%,AZ43&gt;=70%),INTRODUCCION!$J$12,IF(AZ43&lt;=69%,INTRODUCCION!$J$13,IF(AZ43&gt;100%,INTRODUCCION!$J$14))))))</f>
        <v>NO PROGRAMADA</v>
      </c>
      <c r="BB43" s="111" t="str">
        <f t="shared" si="3"/>
        <v>NO PROGRAMADA</v>
      </c>
    </row>
    <row r="44" spans="1:55" ht="303.60000000000002" x14ac:dyDescent="0.3">
      <c r="A44" s="194">
        <v>38</v>
      </c>
      <c r="B44" s="230" t="s">
        <v>468</v>
      </c>
      <c r="C44" s="230" t="s">
        <v>628</v>
      </c>
      <c r="D44" s="98" t="s">
        <v>33</v>
      </c>
      <c r="E44" s="98" t="s">
        <v>64</v>
      </c>
      <c r="F44" s="98" t="s">
        <v>92</v>
      </c>
      <c r="G44" s="98" t="s">
        <v>588</v>
      </c>
      <c r="H44" s="98" t="s">
        <v>629</v>
      </c>
      <c r="I44" s="98" t="s">
        <v>12</v>
      </c>
      <c r="J44" s="98" t="s">
        <v>304</v>
      </c>
      <c r="K44" s="210" t="s">
        <v>630</v>
      </c>
      <c r="L44" s="115">
        <v>38</v>
      </c>
      <c r="M44" s="98" t="s">
        <v>631</v>
      </c>
      <c r="N44" s="99" t="s">
        <v>632</v>
      </c>
      <c r="O44" s="99">
        <v>1</v>
      </c>
      <c r="P44" s="99" t="s">
        <v>633</v>
      </c>
      <c r="Q44" s="99" t="s">
        <v>281</v>
      </c>
      <c r="R44" s="99" t="s">
        <v>264</v>
      </c>
      <c r="S44" s="110" t="s">
        <v>265</v>
      </c>
      <c r="T44" s="118" t="s">
        <v>622</v>
      </c>
      <c r="U44" s="208" t="s">
        <v>325</v>
      </c>
      <c r="V44" s="100">
        <v>0.1</v>
      </c>
      <c r="W44" s="288">
        <v>0</v>
      </c>
      <c r="X44" s="316">
        <v>1</v>
      </c>
      <c r="Y44" s="233">
        <v>0</v>
      </c>
      <c r="Z44" s="233">
        <v>0</v>
      </c>
      <c r="AA44" s="194">
        <v>0</v>
      </c>
      <c r="AB44" s="206" t="s">
        <v>634</v>
      </c>
      <c r="AC44" s="194" t="s">
        <v>603</v>
      </c>
      <c r="AD44" s="194" t="s">
        <v>12</v>
      </c>
      <c r="AE44" s="194" t="s">
        <v>274</v>
      </c>
      <c r="AF44" s="207" t="s">
        <v>635</v>
      </c>
      <c r="AG44" s="328">
        <v>1</v>
      </c>
      <c r="AH44" s="343" t="s">
        <v>636</v>
      </c>
      <c r="AI44" s="109" t="s">
        <v>606</v>
      </c>
      <c r="AJ44" s="109"/>
      <c r="AK44" s="109" t="s">
        <v>274</v>
      </c>
      <c r="AL44" s="109" t="s">
        <v>637</v>
      </c>
      <c r="AM44" s="109"/>
      <c r="AN44" s="109"/>
      <c r="AO44" s="109"/>
      <c r="AP44" s="109"/>
      <c r="AQ44" s="109"/>
      <c r="AR44" s="109"/>
      <c r="AS44" s="109"/>
      <c r="AT44" s="109"/>
      <c r="AU44" s="109"/>
      <c r="AV44" s="109"/>
      <c r="AW44" s="109"/>
      <c r="AX44" s="109"/>
      <c r="AY44" s="54"/>
      <c r="AZ44" s="149">
        <f t="shared" si="1"/>
        <v>1</v>
      </c>
      <c r="BA44" s="155" t="str">
        <f>+IF(AZ44="NO PROGRAMADA","NO PROGRAMADA",IF(AZ44=100%,INTRODUCCION!$J$10,IF(AND(AZ44&lt;100%,AZ44&gt;=90%),INTRODUCCION!$J$11,IF(AND(AZ44&lt;90%,AZ44&gt;=70%),INTRODUCCION!$J$12,IF(AZ44&lt;=69%,INTRODUCCION!$J$13,IF(AZ44&gt;100%,INTRODUCCION!$J$14))))))</f>
        <v>Ejecución Óptima</v>
      </c>
      <c r="BB44" s="111">
        <f t="shared" si="3"/>
        <v>1</v>
      </c>
    </row>
    <row r="45" spans="1:55" ht="128.25" customHeight="1" x14ac:dyDescent="0.3">
      <c r="A45" s="194">
        <v>39</v>
      </c>
      <c r="B45" s="230" t="s">
        <v>468</v>
      </c>
      <c r="C45" s="230" t="s">
        <v>628</v>
      </c>
      <c r="D45" s="98" t="s">
        <v>33</v>
      </c>
      <c r="E45" s="98" t="s">
        <v>64</v>
      </c>
      <c r="F45" s="98" t="s">
        <v>92</v>
      </c>
      <c r="G45" s="98" t="s">
        <v>588</v>
      </c>
      <c r="H45" s="98" t="s">
        <v>629</v>
      </c>
      <c r="I45" s="98" t="s">
        <v>12</v>
      </c>
      <c r="J45" s="98" t="s">
        <v>304</v>
      </c>
      <c r="K45" s="210" t="s">
        <v>638</v>
      </c>
      <c r="L45" s="115">
        <v>39</v>
      </c>
      <c r="M45" s="98" t="s">
        <v>639</v>
      </c>
      <c r="N45" s="99" t="s">
        <v>640</v>
      </c>
      <c r="O45" s="99">
        <v>19</v>
      </c>
      <c r="P45" s="99" t="s">
        <v>641</v>
      </c>
      <c r="Q45" s="99" t="s">
        <v>281</v>
      </c>
      <c r="R45" s="99" t="s">
        <v>264</v>
      </c>
      <c r="S45" s="110" t="s">
        <v>265</v>
      </c>
      <c r="T45" s="110" t="s">
        <v>578</v>
      </c>
      <c r="U45" s="208" t="s">
        <v>325</v>
      </c>
      <c r="V45" s="100">
        <v>0.3</v>
      </c>
      <c r="W45" s="288">
        <v>0</v>
      </c>
      <c r="X45" s="316">
        <v>4</v>
      </c>
      <c r="Y45" s="233">
        <v>12</v>
      </c>
      <c r="Z45" s="233">
        <v>19</v>
      </c>
      <c r="AA45" s="194">
        <v>0</v>
      </c>
      <c r="AB45" s="194" t="s">
        <v>642</v>
      </c>
      <c r="AC45" s="194"/>
      <c r="AD45" s="194"/>
      <c r="AE45" s="194" t="s">
        <v>12</v>
      </c>
      <c r="AF45" s="207" t="s">
        <v>643</v>
      </c>
      <c r="AG45" s="328">
        <v>4</v>
      </c>
      <c r="AH45" s="343" t="s">
        <v>644</v>
      </c>
      <c r="AI45" s="109" t="s">
        <v>606</v>
      </c>
      <c r="AJ45" s="109"/>
      <c r="AK45" s="109" t="s">
        <v>274</v>
      </c>
      <c r="AL45" s="109" t="s">
        <v>645</v>
      </c>
      <c r="AM45" s="109"/>
      <c r="AN45" s="109"/>
      <c r="AO45" s="109"/>
      <c r="AP45" s="109"/>
      <c r="AQ45" s="109"/>
      <c r="AR45" s="109"/>
      <c r="AS45" s="109"/>
      <c r="AT45" s="109"/>
      <c r="AU45" s="109"/>
      <c r="AV45" s="109"/>
      <c r="AW45" s="109"/>
      <c r="AX45" s="109"/>
      <c r="AY45" s="54"/>
      <c r="AZ45" s="149">
        <f t="shared" si="1"/>
        <v>1</v>
      </c>
      <c r="BA45" s="155" t="str">
        <f>+IF(AZ45="NO PROGRAMADA","NO PROGRAMADA",IF(AZ45=100%,INTRODUCCION!$J$10,IF(AND(AZ45&lt;100%,AZ45&gt;=90%),INTRODUCCION!$J$11,IF(AND(AZ45&lt;90%,AZ45&gt;=70%),INTRODUCCION!$J$12,IF(AZ45&lt;=69%,INTRODUCCION!$J$13,IF(AZ45&gt;100%,INTRODUCCION!$J$14))))))</f>
        <v>Ejecución Óptima</v>
      </c>
      <c r="BB45" s="111">
        <f t="shared" si="3"/>
        <v>1</v>
      </c>
    </row>
    <row r="46" spans="1:55" ht="211.8" customHeight="1" x14ac:dyDescent="0.3">
      <c r="A46" s="194">
        <v>40</v>
      </c>
      <c r="B46" s="230" t="s">
        <v>468</v>
      </c>
      <c r="C46" s="230" t="s">
        <v>646</v>
      </c>
      <c r="D46" s="98" t="s">
        <v>33</v>
      </c>
      <c r="E46" s="98" t="s">
        <v>71</v>
      </c>
      <c r="F46" s="98" t="s">
        <v>92</v>
      </c>
      <c r="G46" s="98" t="s">
        <v>588</v>
      </c>
      <c r="H46" s="98" t="s">
        <v>257</v>
      </c>
      <c r="I46" s="98" t="s">
        <v>12</v>
      </c>
      <c r="J46" s="98" t="s">
        <v>304</v>
      </c>
      <c r="K46" s="210" t="s">
        <v>647</v>
      </c>
      <c r="L46" s="115">
        <v>40</v>
      </c>
      <c r="M46" s="98" t="s">
        <v>648</v>
      </c>
      <c r="N46" s="99" t="s">
        <v>649</v>
      </c>
      <c r="O46" s="194">
        <v>20</v>
      </c>
      <c r="P46" s="99" t="s">
        <v>641</v>
      </c>
      <c r="Q46" s="99" t="s">
        <v>281</v>
      </c>
      <c r="R46" s="99" t="s">
        <v>264</v>
      </c>
      <c r="S46" s="110" t="s">
        <v>265</v>
      </c>
      <c r="T46" s="110" t="s">
        <v>578</v>
      </c>
      <c r="U46" s="208" t="s">
        <v>325</v>
      </c>
      <c r="V46" s="100">
        <v>0.5</v>
      </c>
      <c r="W46" s="288">
        <v>0</v>
      </c>
      <c r="X46" s="316">
        <v>0</v>
      </c>
      <c r="Y46" s="233">
        <v>0</v>
      </c>
      <c r="Z46" s="233">
        <v>20</v>
      </c>
      <c r="AA46" s="194"/>
      <c r="AB46" s="194" t="s">
        <v>650</v>
      </c>
      <c r="AC46" s="194" t="s">
        <v>570</v>
      </c>
      <c r="AD46" s="194" t="s">
        <v>12</v>
      </c>
      <c r="AE46" s="194" t="s">
        <v>12</v>
      </c>
      <c r="AF46" s="194" t="s">
        <v>643</v>
      </c>
      <c r="AG46" s="328"/>
      <c r="AH46" s="352" t="s">
        <v>651</v>
      </c>
      <c r="AI46" s="109" t="s">
        <v>652</v>
      </c>
      <c r="AJ46" s="109" t="s">
        <v>268</v>
      </c>
      <c r="AK46" s="109" t="s">
        <v>274</v>
      </c>
      <c r="AL46" s="109" t="s">
        <v>653</v>
      </c>
      <c r="AM46" s="109"/>
      <c r="AN46" s="109"/>
      <c r="AO46" s="109"/>
      <c r="AP46" s="109"/>
      <c r="AQ46" s="109"/>
      <c r="AR46" s="109"/>
      <c r="AS46" s="109"/>
      <c r="AT46" s="109"/>
      <c r="AU46" s="109"/>
      <c r="AV46" s="109"/>
      <c r="AW46" s="109"/>
      <c r="AX46" s="109"/>
      <c r="AY46" s="54"/>
      <c r="AZ46" s="149" t="str">
        <f t="shared" si="1"/>
        <v>NO PROGRAMADA</v>
      </c>
      <c r="BA46" s="155" t="str">
        <f>+IF(AZ46="NO PROGRAMADA","NO PROGRAMADA",IF(AZ46=100%,INTRODUCCION!$J$10,IF(AND(AZ46&lt;100%,AZ46&gt;=90%),INTRODUCCION!$J$11,IF(AND(AZ46&lt;90%,AZ46&gt;=70%),INTRODUCCION!$J$12,IF(AZ46&lt;=69%,INTRODUCCION!$J$13,IF(AZ46&gt;100%,INTRODUCCION!$J$14))))))</f>
        <v>NO PROGRAMADA</v>
      </c>
      <c r="BB46" s="111" t="str">
        <f t="shared" si="3"/>
        <v>NO PROGRAMADA</v>
      </c>
    </row>
    <row r="47" spans="1:55" ht="135.6" customHeight="1" x14ac:dyDescent="0.3">
      <c r="A47" s="194">
        <v>41</v>
      </c>
      <c r="B47" s="230" t="s">
        <v>468</v>
      </c>
      <c r="C47" s="230" t="s">
        <v>654</v>
      </c>
      <c r="D47" s="98" t="s">
        <v>33</v>
      </c>
      <c r="E47" s="98" t="s">
        <v>71</v>
      </c>
      <c r="F47" s="98" t="s">
        <v>92</v>
      </c>
      <c r="G47" s="98" t="s">
        <v>655</v>
      </c>
      <c r="H47" s="98" t="s">
        <v>257</v>
      </c>
      <c r="I47" s="98" t="s">
        <v>12</v>
      </c>
      <c r="J47" s="98" t="s">
        <v>471</v>
      </c>
      <c r="K47" s="226" t="s">
        <v>656</v>
      </c>
      <c r="L47" s="115">
        <v>41</v>
      </c>
      <c r="M47" s="98" t="s">
        <v>657</v>
      </c>
      <c r="N47" s="99" t="s">
        <v>658</v>
      </c>
      <c r="O47" s="99">
        <v>1</v>
      </c>
      <c r="P47" s="99" t="s">
        <v>659</v>
      </c>
      <c r="Q47" s="99" t="s">
        <v>281</v>
      </c>
      <c r="R47" s="99" t="s">
        <v>264</v>
      </c>
      <c r="S47" s="110" t="s">
        <v>265</v>
      </c>
      <c r="T47" s="118" t="s">
        <v>622</v>
      </c>
      <c r="U47" s="208" t="s">
        <v>325</v>
      </c>
      <c r="V47" s="100">
        <v>0.5</v>
      </c>
      <c r="W47" s="288">
        <v>0</v>
      </c>
      <c r="X47" s="316">
        <v>0</v>
      </c>
      <c r="Y47" s="233">
        <v>0</v>
      </c>
      <c r="Z47" s="233">
        <v>1</v>
      </c>
      <c r="AA47" s="194"/>
      <c r="AB47" s="194" t="s">
        <v>660</v>
      </c>
      <c r="AC47" s="194" t="s">
        <v>661</v>
      </c>
      <c r="AD47" s="194" t="s">
        <v>662</v>
      </c>
      <c r="AE47" s="194" t="s">
        <v>12</v>
      </c>
      <c r="AF47" s="194" t="s">
        <v>663</v>
      </c>
      <c r="AG47" s="328"/>
      <c r="AH47" s="343" t="s">
        <v>664</v>
      </c>
      <c r="AI47" s="109" t="s">
        <v>665</v>
      </c>
      <c r="AJ47" s="109"/>
      <c r="AK47" s="109" t="s">
        <v>274</v>
      </c>
      <c r="AL47" s="109" t="s">
        <v>666</v>
      </c>
      <c r="AM47" s="109"/>
      <c r="AN47" s="109"/>
      <c r="AO47" s="109"/>
      <c r="AP47" s="109"/>
      <c r="AQ47" s="109"/>
      <c r="AR47" s="109"/>
      <c r="AS47" s="109"/>
      <c r="AT47" s="109"/>
      <c r="AU47" s="109"/>
      <c r="AV47" s="109"/>
      <c r="AW47" s="109"/>
      <c r="AX47" s="109"/>
      <c r="AY47" s="54"/>
      <c r="AZ47" s="149" t="str">
        <f t="shared" si="1"/>
        <v>NO PROGRAMADA</v>
      </c>
      <c r="BA47" s="155" t="str">
        <f>+IF(AZ47="NO PROGRAMADA","NO PROGRAMADA",IF(AZ47=100%,INTRODUCCION!$J$10,IF(AND(AZ47&lt;100%,AZ47&gt;=90%),INTRODUCCION!$J$11,IF(AND(AZ47&lt;90%,AZ47&gt;=70%),INTRODUCCION!$J$12,IF(AZ47&lt;=69%,INTRODUCCION!$J$13,IF(AZ47&gt;100%,INTRODUCCION!$J$14))))))</f>
        <v>NO PROGRAMADA</v>
      </c>
      <c r="BB47" s="111" t="str">
        <f t="shared" si="3"/>
        <v>NO PROGRAMADA</v>
      </c>
    </row>
    <row r="48" spans="1:55" ht="342" customHeight="1" x14ac:dyDescent="0.3">
      <c r="A48" s="194">
        <v>42</v>
      </c>
      <c r="B48" s="98" t="s">
        <v>667</v>
      </c>
      <c r="C48" s="98" t="s">
        <v>668</v>
      </c>
      <c r="D48" s="98" t="s">
        <v>139</v>
      </c>
      <c r="E48" s="98" t="s">
        <v>139</v>
      </c>
      <c r="F48" s="98" t="s">
        <v>97</v>
      </c>
      <c r="G48" s="98" t="s">
        <v>669</v>
      </c>
      <c r="H48" s="98" t="s">
        <v>257</v>
      </c>
      <c r="I48" s="110" t="s">
        <v>12</v>
      </c>
      <c r="J48" s="98" t="s">
        <v>304</v>
      </c>
      <c r="K48" s="210" t="s">
        <v>670</v>
      </c>
      <c r="L48" s="115">
        <v>42</v>
      </c>
      <c r="M48" s="98" t="s">
        <v>671</v>
      </c>
      <c r="N48" s="115" t="s">
        <v>672</v>
      </c>
      <c r="O48" s="138">
        <v>1</v>
      </c>
      <c r="P48" s="115" t="s">
        <v>673</v>
      </c>
      <c r="Q48" s="115" t="s">
        <v>263</v>
      </c>
      <c r="R48" s="115" t="s">
        <v>420</v>
      </c>
      <c r="S48" s="110" t="s">
        <v>293</v>
      </c>
      <c r="T48" s="110" t="s">
        <v>674</v>
      </c>
      <c r="U48" s="110" t="s">
        <v>675</v>
      </c>
      <c r="V48" s="101">
        <v>0.33</v>
      </c>
      <c r="W48" s="138">
        <v>1</v>
      </c>
      <c r="X48" s="202">
        <v>1</v>
      </c>
      <c r="Y48" s="101">
        <v>1</v>
      </c>
      <c r="Z48" s="101">
        <v>1</v>
      </c>
      <c r="AA48" s="119"/>
      <c r="AB48" s="118" t="s">
        <v>676</v>
      </c>
      <c r="AC48" s="118" t="s">
        <v>325</v>
      </c>
      <c r="AD48" s="118" t="s">
        <v>325</v>
      </c>
      <c r="AE48" s="118" t="s">
        <v>274</v>
      </c>
      <c r="AF48" s="118" t="s">
        <v>677</v>
      </c>
      <c r="AG48" s="323">
        <v>1</v>
      </c>
      <c r="AH48" s="353" t="s">
        <v>678</v>
      </c>
      <c r="AI48" s="307" t="s">
        <v>679</v>
      </c>
      <c r="AJ48" s="307" t="s">
        <v>12</v>
      </c>
      <c r="AK48" s="109" t="s">
        <v>274</v>
      </c>
      <c r="AL48" s="300" t="s">
        <v>680</v>
      </c>
      <c r="AM48" s="300"/>
      <c r="AN48" s="300"/>
      <c r="AO48" s="300"/>
      <c r="AP48" s="300"/>
      <c r="AQ48" s="300"/>
      <c r="AR48" s="300"/>
      <c r="AS48" s="300"/>
      <c r="AT48" s="300"/>
      <c r="AU48" s="300"/>
      <c r="AV48" s="300"/>
      <c r="AW48" s="300"/>
      <c r="AX48" s="300"/>
      <c r="AY48" s="301">
        <f>+AA48/W48</f>
        <v>0</v>
      </c>
      <c r="AZ48" s="149">
        <f t="shared" si="1"/>
        <v>1</v>
      </c>
      <c r="BA48" s="302" t="str">
        <f>+IF(AZ48="NO PROGRAMADA","NO PROGRAMADA",IF(AZ48=100%,INTRODUCCION!$J$10,IF(AND(AZ48&lt;100%,AZ48&gt;=90%),INTRODUCCION!$J$11,IF(AND(AZ48&lt;90%,AZ48&gt;=70%),INTRODUCCION!$J$12,IF(AZ48&lt;=69%,INTRODUCCION!$J$13,IF(AZ48&gt;100%,INTRODUCCION!$J$14))))))</f>
        <v>Ejecución Óptima</v>
      </c>
      <c r="BB48" s="111">
        <f t="shared" si="3"/>
        <v>1</v>
      </c>
    </row>
    <row r="49" spans="1:54" ht="221.25" customHeight="1" x14ac:dyDescent="0.3">
      <c r="A49" s="194">
        <v>43</v>
      </c>
      <c r="B49" s="98" t="s">
        <v>667</v>
      </c>
      <c r="C49" s="98" t="s">
        <v>668</v>
      </c>
      <c r="D49" s="98" t="s">
        <v>139</v>
      </c>
      <c r="E49" s="98" t="s">
        <v>139</v>
      </c>
      <c r="F49" s="98" t="s">
        <v>97</v>
      </c>
      <c r="G49" s="98" t="s">
        <v>669</v>
      </c>
      <c r="H49" s="98" t="s">
        <v>257</v>
      </c>
      <c r="I49" s="110" t="s">
        <v>12</v>
      </c>
      <c r="J49" s="98" t="s">
        <v>304</v>
      </c>
      <c r="K49" s="210" t="s">
        <v>681</v>
      </c>
      <c r="L49" s="115">
        <v>93</v>
      </c>
      <c r="M49" s="98" t="s">
        <v>682</v>
      </c>
      <c r="N49" s="115" t="s">
        <v>683</v>
      </c>
      <c r="O49" s="115">
        <v>20</v>
      </c>
      <c r="P49" s="115" t="s">
        <v>684</v>
      </c>
      <c r="Q49" s="115" t="s">
        <v>281</v>
      </c>
      <c r="R49" s="115" t="s">
        <v>264</v>
      </c>
      <c r="S49" s="110" t="s">
        <v>293</v>
      </c>
      <c r="T49" s="110" t="s">
        <v>685</v>
      </c>
      <c r="U49" s="110" t="s">
        <v>675</v>
      </c>
      <c r="V49" s="101">
        <v>0.33</v>
      </c>
      <c r="W49" s="138"/>
      <c r="X49" s="200">
        <v>5</v>
      </c>
      <c r="Y49" s="115">
        <v>13</v>
      </c>
      <c r="Z49" s="115">
        <v>20</v>
      </c>
      <c r="AA49" s="115"/>
      <c r="AB49" s="118"/>
      <c r="AC49" s="118"/>
      <c r="AD49" s="118"/>
      <c r="AE49" s="118"/>
      <c r="AF49" s="289"/>
      <c r="AG49" s="324">
        <v>5</v>
      </c>
      <c r="AH49" s="353" t="s">
        <v>686</v>
      </c>
      <c r="AI49" s="307" t="s">
        <v>687</v>
      </c>
      <c r="AJ49" s="307" t="s">
        <v>12</v>
      </c>
      <c r="AK49" s="109" t="s">
        <v>274</v>
      </c>
      <c r="AL49" s="299" t="s">
        <v>688</v>
      </c>
      <c r="AM49" s="299"/>
      <c r="AN49" s="299"/>
      <c r="AO49" s="299"/>
      <c r="AP49" s="299"/>
      <c r="AQ49" s="299"/>
      <c r="AR49" s="299"/>
      <c r="AS49" s="299"/>
      <c r="AT49" s="299"/>
      <c r="AU49" s="299"/>
      <c r="AV49" s="299"/>
      <c r="AW49" s="299"/>
      <c r="AX49" s="299"/>
      <c r="AY49" s="299"/>
      <c r="AZ49" s="149">
        <f t="shared" si="1"/>
        <v>1</v>
      </c>
      <c r="BA49" s="302" t="str">
        <f>+IF(AZ49="NO PROGRAMADA","NO PROGRAMADA",IF(AZ49=100%,INTRODUCCION!$J$10,IF(AND(AZ49&lt;100%,AZ49&gt;=90%),INTRODUCCION!$J$11,IF(AND(AZ49&lt;90%,AZ49&gt;=70%),INTRODUCCION!$J$12,IF(AZ49&lt;=69%,INTRODUCCION!$J$13,IF(AZ49&gt;100%,INTRODUCCION!$J$14))))))</f>
        <v>Ejecución Óptima</v>
      </c>
      <c r="BB49" s="111">
        <f t="shared" si="3"/>
        <v>1</v>
      </c>
    </row>
    <row r="50" spans="1:54" s="88" customFormat="1" ht="155.25" customHeight="1" x14ac:dyDescent="0.3">
      <c r="A50" s="194">
        <v>44</v>
      </c>
      <c r="B50" s="98" t="s">
        <v>667</v>
      </c>
      <c r="C50" s="98" t="s">
        <v>668</v>
      </c>
      <c r="D50" s="98" t="s">
        <v>139</v>
      </c>
      <c r="E50" s="98" t="s">
        <v>139</v>
      </c>
      <c r="F50" s="98" t="s">
        <v>101</v>
      </c>
      <c r="G50" s="98" t="s">
        <v>669</v>
      </c>
      <c r="H50" s="98" t="s">
        <v>257</v>
      </c>
      <c r="I50" s="98" t="s">
        <v>12</v>
      </c>
      <c r="J50" s="98" t="s">
        <v>471</v>
      </c>
      <c r="K50" s="142" t="s">
        <v>689</v>
      </c>
      <c r="L50" s="115">
        <v>43</v>
      </c>
      <c r="M50" s="118" t="s">
        <v>690</v>
      </c>
      <c r="N50" s="98" t="s">
        <v>691</v>
      </c>
      <c r="O50" s="98">
        <v>800</v>
      </c>
      <c r="P50" s="98" t="s">
        <v>692</v>
      </c>
      <c r="Q50" s="98" t="s">
        <v>281</v>
      </c>
      <c r="R50" s="98" t="s">
        <v>264</v>
      </c>
      <c r="S50" s="110" t="s">
        <v>293</v>
      </c>
      <c r="T50" s="110" t="s">
        <v>693</v>
      </c>
      <c r="U50" s="118">
        <v>650</v>
      </c>
      <c r="V50" s="138">
        <v>0.34</v>
      </c>
      <c r="W50" s="115">
        <v>100</v>
      </c>
      <c r="X50" s="200">
        <v>300</v>
      </c>
      <c r="Y50" s="115">
        <v>550</v>
      </c>
      <c r="Z50" s="115">
        <v>800</v>
      </c>
      <c r="AA50" s="118">
        <v>145</v>
      </c>
      <c r="AB50" s="118" t="s">
        <v>694</v>
      </c>
      <c r="AC50" s="118" t="s">
        <v>325</v>
      </c>
      <c r="AD50" s="118" t="s">
        <v>325</v>
      </c>
      <c r="AE50" s="194" t="s">
        <v>274</v>
      </c>
      <c r="AF50" s="115" t="s">
        <v>695</v>
      </c>
      <c r="AG50" s="324">
        <v>435</v>
      </c>
      <c r="AH50" s="354" t="s">
        <v>696</v>
      </c>
      <c r="AI50" s="307" t="s">
        <v>697</v>
      </c>
      <c r="AJ50" s="307" t="s">
        <v>12</v>
      </c>
      <c r="AK50" s="109" t="s">
        <v>274</v>
      </c>
      <c r="AL50" s="303" t="s">
        <v>698</v>
      </c>
      <c r="AM50" s="303"/>
      <c r="AN50" s="303"/>
      <c r="AO50" s="303"/>
      <c r="AP50" s="303"/>
      <c r="AQ50" s="303"/>
      <c r="AR50" s="303"/>
      <c r="AS50" s="303"/>
      <c r="AT50" s="303"/>
      <c r="AU50" s="303"/>
      <c r="AV50" s="303"/>
      <c r="AW50" s="303"/>
      <c r="AX50" s="303"/>
      <c r="AY50" s="304"/>
      <c r="AZ50" s="149">
        <f t="shared" si="1"/>
        <v>1.45</v>
      </c>
      <c r="BA50" s="305" t="str">
        <f>+IF(AZ50="NO PROGRAMADA","NO PROGRAMADA",IF(AZ50=100%,INTRODUCCION!$J$10,IF(AND(AZ50&lt;100%,AZ50&gt;=90%),INTRODUCCION!$J$11,IF(AND(AZ50&lt;90%,AZ50&gt;=70%),INTRODUCCION!$J$12,IF(AZ50&lt;=69%,INTRODUCCION!$J$13,IF(AZ50&gt;100%,INTRODUCCION!$J$14))))))</f>
        <v>Sobre Ejecución</v>
      </c>
      <c r="BB50" s="111" t="str">
        <f t="shared" si="3"/>
        <v>100%</v>
      </c>
    </row>
    <row r="51" spans="1:54" ht="409.6" x14ac:dyDescent="0.3">
      <c r="A51" s="194">
        <v>45</v>
      </c>
      <c r="B51" s="98" t="s">
        <v>667</v>
      </c>
      <c r="C51" s="98" t="s">
        <v>699</v>
      </c>
      <c r="D51" s="98" t="s">
        <v>139</v>
      </c>
      <c r="E51" s="98" t="s">
        <v>140</v>
      </c>
      <c r="F51" s="98" t="s">
        <v>101</v>
      </c>
      <c r="G51" s="98" t="s">
        <v>700</v>
      </c>
      <c r="H51" s="98" t="s">
        <v>345</v>
      </c>
      <c r="I51" s="98" t="s">
        <v>12</v>
      </c>
      <c r="J51" s="98" t="s">
        <v>304</v>
      </c>
      <c r="K51" s="210" t="s">
        <v>701</v>
      </c>
      <c r="L51" s="115">
        <v>44</v>
      </c>
      <c r="M51" s="234" t="s">
        <v>702</v>
      </c>
      <c r="N51" s="235" t="s">
        <v>703</v>
      </c>
      <c r="O51" s="138">
        <v>1</v>
      </c>
      <c r="P51" s="115" t="s">
        <v>704</v>
      </c>
      <c r="Q51" s="115" t="s">
        <v>263</v>
      </c>
      <c r="R51" s="115" t="s">
        <v>264</v>
      </c>
      <c r="S51" s="208" t="s">
        <v>265</v>
      </c>
      <c r="T51" s="208" t="s">
        <v>705</v>
      </c>
      <c r="U51" s="208" t="s">
        <v>675</v>
      </c>
      <c r="V51" s="101">
        <v>0.33</v>
      </c>
      <c r="W51" s="138">
        <v>0.1</v>
      </c>
      <c r="X51" s="202">
        <v>0.4</v>
      </c>
      <c r="Y51" s="101">
        <v>0.7</v>
      </c>
      <c r="Z51" s="101">
        <v>1</v>
      </c>
      <c r="AA51" s="119">
        <v>0.1</v>
      </c>
      <c r="AB51" s="290" t="s">
        <v>706</v>
      </c>
      <c r="AC51" s="118" t="s">
        <v>707</v>
      </c>
      <c r="AD51" s="118" t="s">
        <v>708</v>
      </c>
      <c r="AE51" s="118" t="s">
        <v>709</v>
      </c>
      <c r="AF51" s="118" t="s">
        <v>710</v>
      </c>
      <c r="AG51" s="323">
        <v>0.4</v>
      </c>
      <c r="AH51" s="351" t="s">
        <v>711</v>
      </c>
      <c r="AI51" s="277" t="s">
        <v>572</v>
      </c>
      <c r="AJ51" s="277" t="s">
        <v>712</v>
      </c>
      <c r="AK51" s="109" t="s">
        <v>274</v>
      </c>
      <c r="AL51" s="277" t="s">
        <v>713</v>
      </c>
      <c r="AM51" s="277"/>
      <c r="AN51" s="277"/>
      <c r="AO51" s="277"/>
      <c r="AP51" s="277"/>
      <c r="AQ51" s="277"/>
      <c r="AR51" s="277"/>
      <c r="AS51" s="277"/>
      <c r="AT51" s="277"/>
      <c r="AU51" s="277"/>
      <c r="AV51" s="277"/>
      <c r="AW51" s="277"/>
      <c r="AX51" s="277"/>
      <c r="AY51" s="81"/>
      <c r="AZ51" s="149">
        <f t="shared" si="1"/>
        <v>1</v>
      </c>
      <c r="BA51" s="155" t="str">
        <f>+IF(AZ51="NO PROGRAMADA","NO PROGRAMADA",IF(AZ51=100%,INTRODUCCION!$J$10,IF(AND(AZ51&lt;100%,AZ51&gt;=90%),INTRODUCCION!$J$11,IF(AND(AZ51&lt;90%,AZ51&gt;=70%),INTRODUCCION!$J$12,IF(AZ51&lt;=69%,INTRODUCCION!$J$13,IF(AZ51&gt;100%,INTRODUCCION!$J$14))))))</f>
        <v>Ejecución Óptima</v>
      </c>
      <c r="BB51" s="111">
        <f t="shared" si="3"/>
        <v>1</v>
      </c>
    </row>
    <row r="52" spans="1:54" ht="409.6" x14ac:dyDescent="0.3">
      <c r="A52" s="194">
        <v>46</v>
      </c>
      <c r="B52" s="98" t="s">
        <v>667</v>
      </c>
      <c r="C52" s="98" t="s">
        <v>699</v>
      </c>
      <c r="D52" s="98" t="s">
        <v>139</v>
      </c>
      <c r="E52" s="98" t="s">
        <v>140</v>
      </c>
      <c r="F52" s="98" t="s">
        <v>101</v>
      </c>
      <c r="G52" s="98" t="s">
        <v>700</v>
      </c>
      <c r="H52" s="98" t="s">
        <v>345</v>
      </c>
      <c r="I52" s="98" t="s">
        <v>12</v>
      </c>
      <c r="J52" s="98" t="s">
        <v>304</v>
      </c>
      <c r="K52" s="210" t="s">
        <v>714</v>
      </c>
      <c r="L52" s="115">
        <v>45</v>
      </c>
      <c r="M52" s="234" t="s">
        <v>715</v>
      </c>
      <c r="N52" s="235" t="s">
        <v>716</v>
      </c>
      <c r="O52" s="138">
        <v>1</v>
      </c>
      <c r="P52" s="115" t="s">
        <v>717</v>
      </c>
      <c r="Q52" s="115" t="s">
        <v>263</v>
      </c>
      <c r="R52" s="115" t="s">
        <v>264</v>
      </c>
      <c r="S52" s="208" t="s">
        <v>265</v>
      </c>
      <c r="T52" s="208" t="s">
        <v>705</v>
      </c>
      <c r="U52" s="208" t="s">
        <v>675</v>
      </c>
      <c r="V52" s="101">
        <v>0.33</v>
      </c>
      <c r="W52" s="138">
        <v>0.1</v>
      </c>
      <c r="X52" s="202">
        <v>0.4</v>
      </c>
      <c r="Y52" s="101">
        <v>0.7</v>
      </c>
      <c r="Z52" s="101">
        <v>1</v>
      </c>
      <c r="AA52" s="119">
        <v>0.1</v>
      </c>
      <c r="AB52" s="290" t="s">
        <v>718</v>
      </c>
      <c r="AC52" s="118" t="s">
        <v>719</v>
      </c>
      <c r="AD52" s="118" t="s">
        <v>720</v>
      </c>
      <c r="AE52" s="118" t="s">
        <v>709</v>
      </c>
      <c r="AF52" s="118" t="s">
        <v>721</v>
      </c>
      <c r="AG52" s="323">
        <v>0.4</v>
      </c>
      <c r="AH52" s="351" t="s">
        <v>722</v>
      </c>
      <c r="AI52" s="277" t="s">
        <v>572</v>
      </c>
      <c r="AJ52" s="277" t="s">
        <v>712</v>
      </c>
      <c r="AK52" s="109" t="s">
        <v>274</v>
      </c>
      <c r="AL52" s="277" t="s">
        <v>1311</v>
      </c>
      <c r="AM52" s="277"/>
      <c r="AN52" s="277"/>
      <c r="AO52" s="277"/>
      <c r="AP52" s="277"/>
      <c r="AQ52" s="277"/>
      <c r="AR52" s="277"/>
      <c r="AS52" s="277"/>
      <c r="AT52" s="277"/>
      <c r="AU52" s="277"/>
      <c r="AV52" s="277"/>
      <c r="AW52" s="277"/>
      <c r="AX52" s="277"/>
      <c r="AY52" s="81"/>
      <c r="AZ52" s="149">
        <f t="shared" si="1"/>
        <v>1</v>
      </c>
      <c r="BA52" s="155" t="str">
        <f>+IF(AZ52="NO PROGRAMADA","NO PROGRAMADA",IF(AZ52=100%,INTRODUCCION!$J$10,IF(AND(AZ52&lt;100%,AZ52&gt;=90%),INTRODUCCION!$J$11,IF(AND(AZ52&lt;90%,AZ52&gt;=70%),INTRODUCCION!$J$12,IF(AZ52&lt;=69%,INTRODUCCION!$J$13,IF(AZ52&gt;100%,INTRODUCCION!$J$14))))))</f>
        <v>Ejecución Óptima</v>
      </c>
      <c r="BB52" s="111">
        <f t="shared" si="3"/>
        <v>1</v>
      </c>
    </row>
    <row r="53" spans="1:54" ht="258.75" customHeight="1" x14ac:dyDescent="0.3">
      <c r="A53" s="194">
        <v>47</v>
      </c>
      <c r="B53" s="98" t="s">
        <v>667</v>
      </c>
      <c r="C53" s="98" t="s">
        <v>699</v>
      </c>
      <c r="D53" s="98" t="s">
        <v>139</v>
      </c>
      <c r="E53" s="98" t="s">
        <v>140</v>
      </c>
      <c r="F53" s="98" t="s">
        <v>101</v>
      </c>
      <c r="G53" s="98" t="s">
        <v>700</v>
      </c>
      <c r="H53" s="98" t="s">
        <v>345</v>
      </c>
      <c r="I53" s="98" t="s">
        <v>12</v>
      </c>
      <c r="J53" s="98" t="s">
        <v>304</v>
      </c>
      <c r="K53" s="210" t="s">
        <v>723</v>
      </c>
      <c r="L53" s="115">
        <v>46</v>
      </c>
      <c r="M53" s="234" t="s">
        <v>724</v>
      </c>
      <c r="N53" s="235" t="s">
        <v>725</v>
      </c>
      <c r="O53" s="138">
        <v>1</v>
      </c>
      <c r="P53" s="115" t="s">
        <v>726</v>
      </c>
      <c r="Q53" s="115" t="s">
        <v>263</v>
      </c>
      <c r="R53" s="115" t="s">
        <v>264</v>
      </c>
      <c r="S53" s="208" t="s">
        <v>265</v>
      </c>
      <c r="T53" s="208" t="s">
        <v>705</v>
      </c>
      <c r="U53" s="208" t="s">
        <v>675</v>
      </c>
      <c r="V53" s="101">
        <v>0.34</v>
      </c>
      <c r="W53" s="138">
        <v>0.1</v>
      </c>
      <c r="X53" s="202">
        <v>0.4</v>
      </c>
      <c r="Y53" s="101">
        <v>0.7</v>
      </c>
      <c r="Z53" s="101">
        <v>1</v>
      </c>
      <c r="AA53" s="291">
        <v>0.06</v>
      </c>
      <c r="AB53" s="290" t="s">
        <v>727</v>
      </c>
      <c r="AC53" s="118" t="s">
        <v>728</v>
      </c>
      <c r="AD53" s="118" t="s">
        <v>729</v>
      </c>
      <c r="AE53" s="118" t="s">
        <v>709</v>
      </c>
      <c r="AF53" s="118" t="s">
        <v>730</v>
      </c>
      <c r="AG53" s="323">
        <v>0.4</v>
      </c>
      <c r="AH53" s="351" t="s">
        <v>731</v>
      </c>
      <c r="AI53" s="277" t="s">
        <v>572</v>
      </c>
      <c r="AJ53" s="277" t="s">
        <v>712</v>
      </c>
      <c r="AK53" s="109" t="s">
        <v>274</v>
      </c>
      <c r="AL53" s="277" t="s">
        <v>732</v>
      </c>
      <c r="AM53" s="277"/>
      <c r="AN53" s="277"/>
      <c r="AO53" s="277"/>
      <c r="AP53" s="277"/>
      <c r="AQ53" s="277"/>
      <c r="AR53" s="277"/>
      <c r="AS53" s="277"/>
      <c r="AT53" s="277"/>
      <c r="AU53" s="277"/>
      <c r="AV53" s="277"/>
      <c r="AW53" s="277"/>
      <c r="AX53" s="277"/>
      <c r="AY53" s="81"/>
      <c r="AZ53" s="149">
        <f t="shared" si="1"/>
        <v>1</v>
      </c>
      <c r="BA53" s="155" t="str">
        <f>+IF(AZ53="NO PROGRAMADA","NO PROGRAMADA",IF(AZ53=100%,INTRODUCCION!$J$10,IF(AND(AZ53&lt;100%,AZ53&gt;=90%),INTRODUCCION!$J$11,IF(AND(AZ53&lt;90%,AZ53&gt;=70%),INTRODUCCION!$J$12,IF(AZ53&lt;=69%,INTRODUCCION!$J$13,IF(AZ53&gt;100%,INTRODUCCION!$J$14))))))</f>
        <v>Ejecución Óptima</v>
      </c>
      <c r="BB53" s="111">
        <f t="shared" si="3"/>
        <v>1</v>
      </c>
    </row>
    <row r="54" spans="1:54" ht="253.5" customHeight="1" x14ac:dyDescent="0.3">
      <c r="A54" s="194">
        <v>48</v>
      </c>
      <c r="B54" s="98" t="s">
        <v>667</v>
      </c>
      <c r="C54" s="98" t="s">
        <v>668</v>
      </c>
      <c r="D54" s="98" t="s">
        <v>139</v>
      </c>
      <c r="E54" s="98" t="s">
        <v>141</v>
      </c>
      <c r="F54" s="98" t="s">
        <v>101</v>
      </c>
      <c r="G54" s="98" t="s">
        <v>733</v>
      </c>
      <c r="H54" s="98" t="s">
        <v>257</v>
      </c>
      <c r="I54" s="98" t="s">
        <v>12</v>
      </c>
      <c r="J54" s="98" t="s">
        <v>304</v>
      </c>
      <c r="K54" s="210" t="s">
        <v>734</v>
      </c>
      <c r="L54" s="115">
        <v>47</v>
      </c>
      <c r="M54" s="98" t="s">
        <v>735</v>
      </c>
      <c r="N54" s="98" t="s">
        <v>736</v>
      </c>
      <c r="O54" s="98">
        <v>4</v>
      </c>
      <c r="P54" s="98" t="s">
        <v>737</v>
      </c>
      <c r="Q54" s="98" t="s">
        <v>281</v>
      </c>
      <c r="R54" s="98" t="s">
        <v>264</v>
      </c>
      <c r="S54" s="208" t="s">
        <v>265</v>
      </c>
      <c r="T54" s="208" t="s">
        <v>738</v>
      </c>
      <c r="U54" s="208" t="s">
        <v>675</v>
      </c>
      <c r="V54" s="101">
        <v>0.33</v>
      </c>
      <c r="W54" s="115">
        <v>1</v>
      </c>
      <c r="X54" s="200">
        <v>2</v>
      </c>
      <c r="Y54" s="98">
        <v>3</v>
      </c>
      <c r="Z54" s="98">
        <v>4</v>
      </c>
      <c r="AA54" s="118">
        <v>1</v>
      </c>
      <c r="AB54" s="118" t="s">
        <v>739</v>
      </c>
      <c r="AC54" s="118" t="s">
        <v>740</v>
      </c>
      <c r="AD54" s="118" t="s">
        <v>325</v>
      </c>
      <c r="AE54" s="118" t="s">
        <v>284</v>
      </c>
      <c r="AF54" s="118" t="s">
        <v>741</v>
      </c>
      <c r="AG54" s="324">
        <v>2</v>
      </c>
      <c r="AH54" s="351" t="s">
        <v>742</v>
      </c>
      <c r="AI54" s="277" t="s">
        <v>325</v>
      </c>
      <c r="AJ54" s="277"/>
      <c r="AK54" s="109" t="s">
        <v>274</v>
      </c>
      <c r="AL54" s="277" t="s">
        <v>743</v>
      </c>
      <c r="AM54" s="277"/>
      <c r="AN54" s="277"/>
      <c r="AO54" s="277"/>
      <c r="AP54" s="277"/>
      <c r="AQ54" s="277"/>
      <c r="AR54" s="277"/>
      <c r="AS54" s="277"/>
      <c r="AT54" s="277"/>
      <c r="AU54" s="277"/>
      <c r="AV54" s="277"/>
      <c r="AW54" s="277"/>
      <c r="AX54" s="277"/>
      <c r="AY54" s="81"/>
      <c r="AZ54" s="149">
        <f t="shared" si="1"/>
        <v>1</v>
      </c>
      <c r="BA54" s="155" t="str">
        <f>+IF(AZ54="NO PROGRAMADA","NO PROGRAMADA",IF(AZ54=100%,INTRODUCCION!$J$10,IF(AND(AZ54&lt;100%,AZ54&gt;=90%),INTRODUCCION!$J$11,IF(AND(AZ54&lt;90%,AZ54&gt;=70%),INTRODUCCION!$J$12,IF(AZ54&lt;=69%,INTRODUCCION!$J$13,IF(AZ54&gt;100%,INTRODUCCION!$J$14))))))</f>
        <v>Ejecución Óptima</v>
      </c>
      <c r="BB54" s="111">
        <f t="shared" si="3"/>
        <v>1</v>
      </c>
    </row>
    <row r="55" spans="1:54" ht="114" customHeight="1" x14ac:dyDescent="0.3">
      <c r="A55" s="194">
        <v>49</v>
      </c>
      <c r="B55" s="98" t="s">
        <v>667</v>
      </c>
      <c r="C55" s="98" t="s">
        <v>668</v>
      </c>
      <c r="D55" s="98" t="s">
        <v>139</v>
      </c>
      <c r="E55" s="98" t="s">
        <v>141</v>
      </c>
      <c r="F55" s="98" t="s">
        <v>101</v>
      </c>
      <c r="G55" s="98" t="s">
        <v>733</v>
      </c>
      <c r="H55" s="98" t="s">
        <v>257</v>
      </c>
      <c r="I55" s="98" t="s">
        <v>12</v>
      </c>
      <c r="J55" s="98" t="s">
        <v>304</v>
      </c>
      <c r="K55" s="210" t="s">
        <v>744</v>
      </c>
      <c r="L55" s="115">
        <v>48</v>
      </c>
      <c r="M55" s="98" t="s">
        <v>745</v>
      </c>
      <c r="N55" s="115" t="s">
        <v>746</v>
      </c>
      <c r="O55" s="138">
        <v>1</v>
      </c>
      <c r="P55" s="115" t="s">
        <v>747</v>
      </c>
      <c r="Q55" s="115" t="s">
        <v>263</v>
      </c>
      <c r="R55" s="115" t="s">
        <v>264</v>
      </c>
      <c r="S55" s="208" t="s">
        <v>265</v>
      </c>
      <c r="T55" s="208" t="s">
        <v>748</v>
      </c>
      <c r="U55" s="208" t="s">
        <v>675</v>
      </c>
      <c r="V55" s="101">
        <v>0.33</v>
      </c>
      <c r="W55" s="138">
        <v>0.15</v>
      </c>
      <c r="X55" s="202">
        <v>0.5</v>
      </c>
      <c r="Y55" s="101">
        <v>0.8</v>
      </c>
      <c r="Z55" s="101">
        <v>1</v>
      </c>
      <c r="AA55" s="119">
        <v>0.15</v>
      </c>
      <c r="AB55" s="118" t="s">
        <v>749</v>
      </c>
      <c r="AC55" s="118" t="s">
        <v>740</v>
      </c>
      <c r="AD55" s="118" t="s">
        <v>325</v>
      </c>
      <c r="AE55" s="118" t="s">
        <v>274</v>
      </c>
      <c r="AF55" s="118" t="s">
        <v>750</v>
      </c>
      <c r="AG55" s="323">
        <v>0.5</v>
      </c>
      <c r="AH55" s="351" t="s">
        <v>751</v>
      </c>
      <c r="AI55" s="277" t="s">
        <v>325</v>
      </c>
      <c r="AJ55" s="277"/>
      <c r="AK55" s="109" t="s">
        <v>274</v>
      </c>
      <c r="AL55" s="277" t="s">
        <v>752</v>
      </c>
      <c r="AM55" s="277"/>
      <c r="AN55" s="277"/>
      <c r="AO55" s="277"/>
      <c r="AP55" s="277"/>
      <c r="AQ55" s="277"/>
      <c r="AR55" s="277"/>
      <c r="AS55" s="277"/>
      <c r="AT55" s="277"/>
      <c r="AU55" s="277"/>
      <c r="AV55" s="277"/>
      <c r="AW55" s="277"/>
      <c r="AX55" s="277"/>
      <c r="AY55" s="81"/>
      <c r="AZ55" s="149">
        <f t="shared" si="1"/>
        <v>1</v>
      </c>
      <c r="BA55" s="155" t="str">
        <f>+IF(AZ55="NO PROGRAMADA","NO PROGRAMADA",IF(AZ55=100%,INTRODUCCION!$J$10,IF(AND(AZ55&lt;100%,AZ55&gt;=90%),INTRODUCCION!$J$11,IF(AND(AZ55&lt;90%,AZ55&gt;=70%),INTRODUCCION!$J$12,IF(AZ55&lt;=69%,INTRODUCCION!$J$13,IF(AZ55&gt;100%,INTRODUCCION!$J$14))))))</f>
        <v>Ejecución Óptima</v>
      </c>
      <c r="BB55" s="111">
        <f t="shared" si="3"/>
        <v>1</v>
      </c>
    </row>
    <row r="56" spans="1:54" ht="99.75" customHeight="1" x14ac:dyDescent="0.3">
      <c r="A56" s="194">
        <v>50</v>
      </c>
      <c r="B56" s="98" t="s">
        <v>667</v>
      </c>
      <c r="C56" s="98" t="s">
        <v>668</v>
      </c>
      <c r="D56" s="98" t="s">
        <v>139</v>
      </c>
      <c r="E56" s="98" t="s">
        <v>141</v>
      </c>
      <c r="F56" s="98" t="s">
        <v>101</v>
      </c>
      <c r="G56" s="98" t="s">
        <v>733</v>
      </c>
      <c r="H56" s="98" t="s">
        <v>257</v>
      </c>
      <c r="I56" s="98" t="s">
        <v>12</v>
      </c>
      <c r="J56" s="98" t="s">
        <v>304</v>
      </c>
      <c r="K56" s="210" t="s">
        <v>753</v>
      </c>
      <c r="L56" s="115">
        <v>49</v>
      </c>
      <c r="M56" s="98" t="s">
        <v>754</v>
      </c>
      <c r="N56" s="98" t="s">
        <v>755</v>
      </c>
      <c r="O56" s="98">
        <v>4</v>
      </c>
      <c r="P56" s="98" t="s">
        <v>756</v>
      </c>
      <c r="Q56" s="98" t="s">
        <v>281</v>
      </c>
      <c r="R56" s="98" t="s">
        <v>264</v>
      </c>
      <c r="S56" s="208" t="s">
        <v>265</v>
      </c>
      <c r="T56" s="208" t="s">
        <v>757</v>
      </c>
      <c r="U56" s="208">
        <v>4</v>
      </c>
      <c r="V56" s="101">
        <v>0.34</v>
      </c>
      <c r="W56" s="115">
        <v>1</v>
      </c>
      <c r="X56" s="200">
        <v>2</v>
      </c>
      <c r="Y56" s="98">
        <v>3</v>
      </c>
      <c r="Z56" s="98">
        <v>4</v>
      </c>
      <c r="AA56" s="118">
        <v>1</v>
      </c>
      <c r="AB56" s="118" t="s">
        <v>758</v>
      </c>
      <c r="AC56" s="118" t="s">
        <v>740</v>
      </c>
      <c r="AD56" s="118" t="s">
        <v>325</v>
      </c>
      <c r="AE56" s="118" t="s">
        <v>274</v>
      </c>
      <c r="AF56" s="118" t="s">
        <v>759</v>
      </c>
      <c r="AG56" s="324">
        <v>2</v>
      </c>
      <c r="AH56" s="351" t="s">
        <v>760</v>
      </c>
      <c r="AI56" s="277" t="s">
        <v>325</v>
      </c>
      <c r="AJ56" s="277"/>
      <c r="AK56" s="109" t="s">
        <v>274</v>
      </c>
      <c r="AL56" s="277" t="s">
        <v>761</v>
      </c>
      <c r="AM56" s="277"/>
      <c r="AN56" s="277"/>
      <c r="AO56" s="277"/>
      <c r="AP56" s="277"/>
      <c r="AQ56" s="277"/>
      <c r="AR56" s="277"/>
      <c r="AS56" s="277"/>
      <c r="AT56" s="277"/>
      <c r="AU56" s="277"/>
      <c r="AV56" s="277"/>
      <c r="AW56" s="277"/>
      <c r="AX56" s="277"/>
      <c r="AY56" s="81"/>
      <c r="AZ56" s="149">
        <f t="shared" si="1"/>
        <v>1</v>
      </c>
      <c r="BA56" s="155" t="str">
        <f>+IF(AZ56="NO PROGRAMADA","NO PROGRAMADA",IF(AZ56=100%,INTRODUCCION!$J$10,IF(AND(AZ56&lt;100%,AZ56&gt;=90%),INTRODUCCION!$J$11,IF(AND(AZ56&lt;90%,AZ56&gt;=70%),INTRODUCCION!$J$12,IF(AZ56&lt;=69%,INTRODUCCION!$J$13,IF(AZ56&gt;100%,INTRODUCCION!$J$14))))))</f>
        <v>Ejecución Óptima</v>
      </c>
      <c r="BB56" s="111">
        <f t="shared" si="3"/>
        <v>1</v>
      </c>
    </row>
    <row r="57" spans="1:54" ht="127.8" customHeight="1" x14ac:dyDescent="0.3">
      <c r="A57" s="194">
        <v>51</v>
      </c>
      <c r="B57" s="98" t="s">
        <v>667</v>
      </c>
      <c r="C57" s="98" t="s">
        <v>668</v>
      </c>
      <c r="D57" s="98" t="s">
        <v>139</v>
      </c>
      <c r="E57" s="98" t="s">
        <v>142</v>
      </c>
      <c r="F57" s="98" t="s">
        <v>97</v>
      </c>
      <c r="G57" s="98" t="s">
        <v>669</v>
      </c>
      <c r="H57" s="98" t="s">
        <v>257</v>
      </c>
      <c r="I57" s="98" t="s">
        <v>12</v>
      </c>
      <c r="J57" s="98" t="s">
        <v>304</v>
      </c>
      <c r="K57" s="210" t="s">
        <v>762</v>
      </c>
      <c r="L57" s="115">
        <v>50</v>
      </c>
      <c r="M57" s="98" t="s">
        <v>763</v>
      </c>
      <c r="N57" s="98" t="s">
        <v>764</v>
      </c>
      <c r="O57" s="101">
        <v>1</v>
      </c>
      <c r="P57" s="98" t="s">
        <v>765</v>
      </c>
      <c r="Q57" s="98" t="s">
        <v>263</v>
      </c>
      <c r="R57" s="115" t="s">
        <v>292</v>
      </c>
      <c r="S57" s="110" t="s">
        <v>293</v>
      </c>
      <c r="T57" s="98" t="s">
        <v>766</v>
      </c>
      <c r="U57" s="110" t="s">
        <v>675</v>
      </c>
      <c r="V57" s="101">
        <v>0.5</v>
      </c>
      <c r="W57" s="138">
        <v>1</v>
      </c>
      <c r="X57" s="202">
        <v>1</v>
      </c>
      <c r="Y57" s="101">
        <v>1</v>
      </c>
      <c r="Z57" s="101">
        <v>1</v>
      </c>
      <c r="AA57" s="119"/>
      <c r="AB57" s="118" t="s">
        <v>767</v>
      </c>
      <c r="AC57" s="118" t="s">
        <v>768</v>
      </c>
      <c r="AD57" s="118" t="s">
        <v>769</v>
      </c>
      <c r="AE57" s="194" t="s">
        <v>274</v>
      </c>
      <c r="AF57" s="115" t="s">
        <v>770</v>
      </c>
      <c r="AG57" s="323">
        <v>0.97499999999999998</v>
      </c>
      <c r="AH57" s="342" t="s">
        <v>771</v>
      </c>
      <c r="AI57" s="277" t="s">
        <v>772</v>
      </c>
      <c r="AJ57" s="277" t="s">
        <v>773</v>
      </c>
      <c r="AK57" s="109" t="s">
        <v>274</v>
      </c>
      <c r="AL57" s="277" t="s">
        <v>774</v>
      </c>
      <c r="AM57" s="277"/>
      <c r="AN57" s="277"/>
      <c r="AO57" s="277"/>
      <c r="AP57" s="277"/>
      <c r="AQ57" s="277"/>
      <c r="AR57" s="277"/>
      <c r="AS57" s="277"/>
      <c r="AT57" s="277"/>
      <c r="AU57" s="277"/>
      <c r="AV57" s="277"/>
      <c r="AW57" s="277"/>
      <c r="AX57" s="277"/>
      <c r="AY57" s="81"/>
      <c r="AZ57" s="149">
        <f t="shared" si="1"/>
        <v>0.97499999999999998</v>
      </c>
      <c r="BA57" s="155" t="str">
        <f>+IF(AZ57="NO PROGRAMADA","NO PROGRAMADA",IF(AZ57=100%,INTRODUCCION!$J$10,IF(AND(AZ57&lt;100%,AZ57&gt;=90%),INTRODUCCION!$J$11,IF(AND(AZ57&lt;90%,AZ57&gt;=70%),INTRODUCCION!$J$12,IF(AZ57&lt;=69%,INTRODUCCION!$J$13,IF(AZ57&gt;100%,INTRODUCCION!$J$14))))))</f>
        <v>Ejecución Destacada</v>
      </c>
      <c r="BB57" s="111">
        <f t="shared" si="3"/>
        <v>0.97499999999999998</v>
      </c>
    </row>
    <row r="58" spans="1:54" ht="145.5" customHeight="1" x14ac:dyDescent="0.3">
      <c r="A58" s="194">
        <v>52</v>
      </c>
      <c r="B58" s="98" t="s">
        <v>667</v>
      </c>
      <c r="C58" s="98" t="s">
        <v>668</v>
      </c>
      <c r="D58" s="98" t="s">
        <v>139</v>
      </c>
      <c r="E58" s="98" t="s">
        <v>142</v>
      </c>
      <c r="F58" s="98" t="s">
        <v>97</v>
      </c>
      <c r="G58" s="98" t="s">
        <v>669</v>
      </c>
      <c r="H58" s="98" t="s">
        <v>257</v>
      </c>
      <c r="I58" s="98" t="s">
        <v>12</v>
      </c>
      <c r="J58" s="98" t="s">
        <v>304</v>
      </c>
      <c r="K58" s="210" t="s">
        <v>775</v>
      </c>
      <c r="L58" s="115">
        <v>51</v>
      </c>
      <c r="M58" s="98" t="s">
        <v>776</v>
      </c>
      <c r="N58" s="98" t="s">
        <v>777</v>
      </c>
      <c r="O58" s="101">
        <v>1</v>
      </c>
      <c r="P58" s="98" t="s">
        <v>778</v>
      </c>
      <c r="Q58" s="98" t="s">
        <v>263</v>
      </c>
      <c r="R58" s="98" t="s">
        <v>420</v>
      </c>
      <c r="S58" s="110" t="s">
        <v>265</v>
      </c>
      <c r="T58" s="110" t="s">
        <v>779</v>
      </c>
      <c r="U58" s="110" t="s">
        <v>675</v>
      </c>
      <c r="V58" s="101">
        <v>0.5</v>
      </c>
      <c r="W58" s="138">
        <v>1</v>
      </c>
      <c r="X58" s="202">
        <v>1</v>
      </c>
      <c r="Y58" s="101">
        <v>1</v>
      </c>
      <c r="Z58" s="101">
        <v>1</v>
      </c>
      <c r="AA58" s="119">
        <v>1</v>
      </c>
      <c r="AB58" s="118" t="s">
        <v>780</v>
      </c>
      <c r="AC58" s="118" t="s">
        <v>781</v>
      </c>
      <c r="AD58" s="118" t="s">
        <v>782</v>
      </c>
      <c r="AE58" s="118" t="s">
        <v>274</v>
      </c>
      <c r="AF58" s="118" t="s">
        <v>783</v>
      </c>
      <c r="AG58" s="323">
        <v>1</v>
      </c>
      <c r="AH58" s="351" t="s">
        <v>784</v>
      </c>
      <c r="AI58" s="277" t="s">
        <v>785</v>
      </c>
      <c r="AJ58" s="277" t="s">
        <v>786</v>
      </c>
      <c r="AK58" s="109" t="s">
        <v>274</v>
      </c>
      <c r="AL58" s="277" t="s">
        <v>787</v>
      </c>
      <c r="AM58" s="277"/>
      <c r="AN58" s="277"/>
      <c r="AO58" s="277"/>
      <c r="AP58" s="277"/>
      <c r="AQ58" s="277"/>
      <c r="AR58" s="277"/>
      <c r="AS58" s="277"/>
      <c r="AT58" s="277"/>
      <c r="AU58" s="277"/>
      <c r="AV58" s="277"/>
      <c r="AW58" s="277"/>
      <c r="AX58" s="277"/>
      <c r="AY58" s="81"/>
      <c r="AZ58" s="149">
        <f t="shared" si="1"/>
        <v>1</v>
      </c>
      <c r="BA58" s="155" t="str">
        <f>+IF(AZ58="NO PROGRAMADA","NO PROGRAMADA",IF(AZ58=100%,INTRODUCCION!$J$10,IF(AND(AZ58&lt;100%,AZ58&gt;=90%),INTRODUCCION!$J$11,IF(AND(AZ58&lt;90%,AZ58&gt;=70%),INTRODUCCION!$J$12,IF(AZ58&lt;=69%,INTRODUCCION!$J$13,IF(AZ58&gt;100%,INTRODUCCION!$J$14))))))</f>
        <v>Ejecución Óptima</v>
      </c>
      <c r="BB58" s="111">
        <f t="shared" si="3"/>
        <v>1</v>
      </c>
    </row>
    <row r="59" spans="1:54" ht="128.25" customHeight="1" x14ac:dyDescent="0.3">
      <c r="A59" s="194">
        <v>53</v>
      </c>
      <c r="B59" s="98" t="s">
        <v>667</v>
      </c>
      <c r="C59" s="98" t="s">
        <v>668</v>
      </c>
      <c r="D59" s="98" t="s">
        <v>139</v>
      </c>
      <c r="E59" s="98" t="s">
        <v>143</v>
      </c>
      <c r="F59" s="98" t="s">
        <v>97</v>
      </c>
      <c r="G59" s="98" t="s">
        <v>669</v>
      </c>
      <c r="H59" s="98" t="s">
        <v>257</v>
      </c>
      <c r="I59" s="98" t="s">
        <v>12</v>
      </c>
      <c r="J59" s="98" t="s">
        <v>304</v>
      </c>
      <c r="K59" s="142" t="s">
        <v>788</v>
      </c>
      <c r="L59" s="115">
        <v>52</v>
      </c>
      <c r="M59" s="118" t="s">
        <v>789</v>
      </c>
      <c r="N59" s="118" t="s">
        <v>790</v>
      </c>
      <c r="O59" s="101">
        <v>1</v>
      </c>
      <c r="P59" s="98" t="s">
        <v>791</v>
      </c>
      <c r="Q59" s="115" t="s">
        <v>263</v>
      </c>
      <c r="R59" s="115" t="s">
        <v>292</v>
      </c>
      <c r="S59" s="110" t="s">
        <v>293</v>
      </c>
      <c r="T59" s="110" t="s">
        <v>792</v>
      </c>
      <c r="U59" s="110" t="s">
        <v>675</v>
      </c>
      <c r="V59" s="138">
        <v>0.5</v>
      </c>
      <c r="W59" s="119">
        <v>1</v>
      </c>
      <c r="X59" s="205">
        <v>1</v>
      </c>
      <c r="Y59" s="119" t="s">
        <v>330</v>
      </c>
      <c r="Z59" s="119" t="s">
        <v>330</v>
      </c>
      <c r="AA59" s="292">
        <v>1.306</v>
      </c>
      <c r="AB59" s="276" t="s">
        <v>793</v>
      </c>
      <c r="AC59" s="118" t="s">
        <v>794</v>
      </c>
      <c r="AD59" s="118" t="s">
        <v>325</v>
      </c>
      <c r="AE59" s="118" t="s">
        <v>274</v>
      </c>
      <c r="AF59" s="118" t="s">
        <v>795</v>
      </c>
      <c r="AG59" s="323">
        <v>1</v>
      </c>
      <c r="AH59" s="351" t="s">
        <v>796</v>
      </c>
      <c r="AI59" s="277" t="s">
        <v>572</v>
      </c>
      <c r="AJ59" s="277" t="s">
        <v>273</v>
      </c>
      <c r="AK59" s="109" t="s">
        <v>274</v>
      </c>
      <c r="AL59" s="277" t="s">
        <v>797</v>
      </c>
      <c r="AM59" s="277"/>
      <c r="AN59" s="277"/>
      <c r="AO59" s="277"/>
      <c r="AP59" s="277"/>
      <c r="AQ59" s="277"/>
      <c r="AR59" s="277"/>
      <c r="AS59" s="277"/>
      <c r="AT59" s="277"/>
      <c r="AU59" s="277"/>
      <c r="AV59" s="277"/>
      <c r="AW59" s="277"/>
      <c r="AX59" s="277"/>
      <c r="AY59" s="81"/>
      <c r="AZ59" s="149">
        <f t="shared" si="1"/>
        <v>1</v>
      </c>
      <c r="BA59" s="334" t="str">
        <f>+IF(AZ59="NO PROGRAMADA","NO PROGRAMADA",IF(AZ59=100%,INTRODUCCION!$J$10,IF(AND(AZ59&lt;100%,AZ59&gt;=90%),INTRODUCCION!$J$11,IF(AND(AZ59&lt;90%,AZ59&gt;=70%),INTRODUCCION!$J$12,IF(AZ59&lt;=69%,INTRODUCCION!$J$13,IF(AZ59&gt;100%,INTRODUCCION!$J$14))))))</f>
        <v>Ejecución Óptima</v>
      </c>
      <c r="BB59" s="111">
        <f t="shared" si="3"/>
        <v>1</v>
      </c>
    </row>
    <row r="60" spans="1:54" ht="99.75" customHeight="1" x14ac:dyDescent="0.3">
      <c r="A60" s="194">
        <v>54</v>
      </c>
      <c r="B60" s="98" t="s">
        <v>667</v>
      </c>
      <c r="C60" s="98" t="s">
        <v>668</v>
      </c>
      <c r="D60" s="98" t="s">
        <v>139</v>
      </c>
      <c r="E60" s="98" t="s">
        <v>143</v>
      </c>
      <c r="F60" s="98" t="s">
        <v>97</v>
      </c>
      <c r="G60" s="98" t="s">
        <v>669</v>
      </c>
      <c r="H60" s="98" t="s">
        <v>257</v>
      </c>
      <c r="I60" s="98" t="s">
        <v>12</v>
      </c>
      <c r="J60" s="98" t="s">
        <v>304</v>
      </c>
      <c r="K60" s="210" t="s">
        <v>798</v>
      </c>
      <c r="L60" s="115">
        <v>53</v>
      </c>
      <c r="M60" s="98" t="s">
        <v>799</v>
      </c>
      <c r="N60" s="115" t="s">
        <v>800</v>
      </c>
      <c r="O60" s="115">
        <v>40</v>
      </c>
      <c r="P60" s="98" t="s">
        <v>801</v>
      </c>
      <c r="Q60" s="115" t="s">
        <v>281</v>
      </c>
      <c r="R60" s="115" t="s">
        <v>264</v>
      </c>
      <c r="S60" s="110" t="s">
        <v>265</v>
      </c>
      <c r="T60" s="110" t="s">
        <v>738</v>
      </c>
      <c r="U60" s="110" t="s">
        <v>675</v>
      </c>
      <c r="V60" s="101">
        <v>0.5</v>
      </c>
      <c r="W60" s="138">
        <v>0</v>
      </c>
      <c r="X60" s="200">
        <v>3</v>
      </c>
      <c r="Y60" s="115">
        <v>13</v>
      </c>
      <c r="Z60" s="115">
        <v>40</v>
      </c>
      <c r="AA60" s="115"/>
      <c r="AB60" s="118" t="s">
        <v>802</v>
      </c>
      <c r="AC60" s="118"/>
      <c r="AD60" s="118"/>
      <c r="AE60" s="118" t="s">
        <v>12</v>
      </c>
      <c r="AF60" s="118" t="s">
        <v>803</v>
      </c>
      <c r="AG60" s="324">
        <v>3</v>
      </c>
      <c r="AH60" s="351" t="s">
        <v>804</v>
      </c>
      <c r="AI60" s="277" t="s">
        <v>572</v>
      </c>
      <c r="AJ60" s="277" t="s">
        <v>273</v>
      </c>
      <c r="AK60" s="109" t="s">
        <v>274</v>
      </c>
      <c r="AL60" s="277" t="s">
        <v>805</v>
      </c>
      <c r="AM60" s="277"/>
      <c r="AN60" s="277"/>
      <c r="AO60" s="277"/>
      <c r="AP60" s="277"/>
      <c r="AQ60" s="277"/>
      <c r="AR60" s="277"/>
      <c r="AS60" s="277"/>
      <c r="AT60" s="277"/>
      <c r="AU60" s="277"/>
      <c r="AV60" s="277"/>
      <c r="AW60" s="277"/>
      <c r="AX60" s="277"/>
      <c r="AY60" s="81"/>
      <c r="AZ60" s="149">
        <f t="shared" si="1"/>
        <v>1</v>
      </c>
      <c r="BA60" s="155" t="str">
        <f>+IF(AZ60="NO PROGRAMADA","NO PROGRAMADA",IF(AZ60=100%,INTRODUCCION!$J$10,IF(AND(AZ60&lt;100%,AZ60&gt;=90%),INTRODUCCION!$J$11,IF(AND(AZ60&lt;90%,AZ60&gt;=70%),INTRODUCCION!$J$12,IF(AZ60&lt;=69%,INTRODUCCION!$J$13,IF(AZ60&gt;100%,INTRODUCCION!$J$14))))))</f>
        <v>Ejecución Óptima</v>
      </c>
      <c r="BB60" s="111">
        <f t="shared" si="3"/>
        <v>1</v>
      </c>
    </row>
    <row r="61" spans="1:54" ht="229.2" customHeight="1" x14ac:dyDescent="0.3">
      <c r="A61" s="194">
        <v>55</v>
      </c>
      <c r="B61" s="203" t="s">
        <v>468</v>
      </c>
      <c r="C61" s="203" t="s">
        <v>654</v>
      </c>
      <c r="D61" s="115" t="s">
        <v>144</v>
      </c>
      <c r="E61" s="115" t="s">
        <v>144</v>
      </c>
      <c r="F61" s="115" t="s">
        <v>78</v>
      </c>
      <c r="G61" s="115" t="s">
        <v>806</v>
      </c>
      <c r="H61" s="115" t="s">
        <v>542</v>
      </c>
      <c r="I61" s="115" t="s">
        <v>807</v>
      </c>
      <c r="J61" s="115" t="s">
        <v>304</v>
      </c>
      <c r="K61" s="226" t="s">
        <v>808</v>
      </c>
      <c r="L61" s="115">
        <v>54</v>
      </c>
      <c r="M61" s="115" t="s">
        <v>809</v>
      </c>
      <c r="N61" s="115" t="s">
        <v>810</v>
      </c>
      <c r="O61" s="138">
        <v>1</v>
      </c>
      <c r="P61" s="115" t="s">
        <v>811</v>
      </c>
      <c r="Q61" s="98" t="s">
        <v>263</v>
      </c>
      <c r="R61" s="115" t="s">
        <v>292</v>
      </c>
      <c r="S61" s="208" t="s">
        <v>293</v>
      </c>
      <c r="T61" s="208" t="s">
        <v>812</v>
      </c>
      <c r="U61" s="208" t="s">
        <v>12</v>
      </c>
      <c r="V61" s="101">
        <v>1</v>
      </c>
      <c r="W61" s="223">
        <v>1</v>
      </c>
      <c r="X61" s="224">
        <v>1</v>
      </c>
      <c r="Y61" s="100">
        <v>1</v>
      </c>
      <c r="Z61" s="100">
        <v>1</v>
      </c>
      <c r="AA61" s="223">
        <v>1</v>
      </c>
      <c r="AB61" s="194" t="s">
        <v>813</v>
      </c>
      <c r="AC61" s="194" t="s">
        <v>272</v>
      </c>
      <c r="AD61" s="194" t="s">
        <v>273</v>
      </c>
      <c r="AE61" s="194" t="s">
        <v>274</v>
      </c>
      <c r="AF61" s="194" t="s">
        <v>814</v>
      </c>
      <c r="AG61" s="323">
        <v>1</v>
      </c>
      <c r="AH61" s="331" t="s">
        <v>815</v>
      </c>
      <c r="AI61" s="109" t="s">
        <v>272</v>
      </c>
      <c r="AJ61" s="109" t="s">
        <v>273</v>
      </c>
      <c r="AK61" s="109" t="s">
        <v>274</v>
      </c>
      <c r="AL61" s="109" t="s">
        <v>1315</v>
      </c>
      <c r="AM61" s="109"/>
      <c r="AN61" s="109"/>
      <c r="AO61" s="109"/>
      <c r="AP61" s="109"/>
      <c r="AQ61" s="109"/>
      <c r="AR61" s="109"/>
      <c r="AS61" s="109"/>
      <c r="AT61" s="109"/>
      <c r="AU61" s="109"/>
      <c r="AV61" s="109"/>
      <c r="AW61" s="109"/>
      <c r="AX61" s="109"/>
      <c r="AY61" s="54"/>
      <c r="AZ61" s="149">
        <f t="shared" si="1"/>
        <v>1</v>
      </c>
      <c r="BA61" s="155" t="str">
        <f>+IF(AZ61="NO PROGRAMADA","NO PROGRAMADA",IF(AZ61=100%,INTRODUCCION!$J$10,IF(AND(AZ61&lt;100%,AZ61&gt;=90%),INTRODUCCION!$J$11,IF(AND(AZ61&lt;90%,AZ61&gt;=70%),INTRODUCCION!$J$12,IF(AZ61&lt;=69%,INTRODUCCION!$J$13,IF(AZ61&gt;100%,INTRODUCCION!$J$14))))))</f>
        <v>Ejecución Óptima</v>
      </c>
      <c r="BB61" s="111">
        <f t="shared" si="3"/>
        <v>1</v>
      </c>
    </row>
    <row r="62" spans="1:54" ht="124.2" x14ac:dyDescent="0.3">
      <c r="A62" s="194">
        <v>56</v>
      </c>
      <c r="B62" s="98" t="s">
        <v>388</v>
      </c>
      <c r="C62" s="98" t="s">
        <v>816</v>
      </c>
      <c r="D62" s="98" t="s">
        <v>144</v>
      </c>
      <c r="E62" s="98" t="s">
        <v>108</v>
      </c>
      <c r="F62" s="98" t="s">
        <v>113</v>
      </c>
      <c r="G62" s="98" t="s">
        <v>806</v>
      </c>
      <c r="H62" s="98" t="s">
        <v>817</v>
      </c>
      <c r="I62" s="98" t="s">
        <v>807</v>
      </c>
      <c r="J62" s="98" t="s">
        <v>347</v>
      </c>
      <c r="K62" s="142" t="s">
        <v>818</v>
      </c>
      <c r="L62" s="115">
        <v>55</v>
      </c>
      <c r="M62" s="98" t="s">
        <v>819</v>
      </c>
      <c r="N62" s="115" t="s">
        <v>820</v>
      </c>
      <c r="O62" s="100">
        <v>1</v>
      </c>
      <c r="P62" s="99" t="s">
        <v>821</v>
      </c>
      <c r="Q62" s="99" t="s">
        <v>263</v>
      </c>
      <c r="R62" s="194" t="s">
        <v>292</v>
      </c>
      <c r="S62" s="218" t="s">
        <v>265</v>
      </c>
      <c r="T62" s="208" t="s">
        <v>822</v>
      </c>
      <c r="U62" s="208">
        <v>242</v>
      </c>
      <c r="V62" s="100">
        <v>0.34</v>
      </c>
      <c r="W62" s="223">
        <v>1</v>
      </c>
      <c r="X62" s="224">
        <v>1</v>
      </c>
      <c r="Y62" s="100">
        <v>1</v>
      </c>
      <c r="Z62" s="100">
        <v>1</v>
      </c>
      <c r="AA62" s="223">
        <v>1</v>
      </c>
      <c r="AB62" s="194" t="s">
        <v>823</v>
      </c>
      <c r="AC62" s="194" t="s">
        <v>824</v>
      </c>
      <c r="AD62" s="194" t="s">
        <v>824</v>
      </c>
      <c r="AE62" s="194" t="s">
        <v>274</v>
      </c>
      <c r="AF62" s="194" t="s">
        <v>825</v>
      </c>
      <c r="AG62" s="327">
        <v>1</v>
      </c>
      <c r="AH62" s="331" t="s">
        <v>826</v>
      </c>
      <c r="AI62" s="109" t="s">
        <v>827</v>
      </c>
      <c r="AJ62" s="109" t="s">
        <v>828</v>
      </c>
      <c r="AK62" s="109" t="s">
        <v>274</v>
      </c>
      <c r="AL62" s="109" t="s">
        <v>829</v>
      </c>
      <c r="AM62" s="109"/>
      <c r="AN62" s="109"/>
      <c r="AO62" s="109"/>
      <c r="AP62" s="109"/>
      <c r="AQ62" s="109"/>
      <c r="AR62" s="109"/>
      <c r="AS62" s="109"/>
      <c r="AT62" s="109"/>
      <c r="AU62" s="109"/>
      <c r="AV62" s="109"/>
      <c r="AW62" s="109"/>
      <c r="AX62" s="109"/>
      <c r="AY62" s="54"/>
      <c r="AZ62" s="149">
        <f t="shared" si="1"/>
        <v>1</v>
      </c>
      <c r="BA62" s="155" t="str">
        <f>+IF(AZ62="NO PROGRAMADA","NO PROGRAMADA",IF(AZ62=100%,INTRODUCCION!$J$10,IF(AND(AZ62&lt;100%,AZ62&gt;=90%),INTRODUCCION!$J$11,IF(AND(AZ62&lt;90%,AZ62&gt;=70%),INTRODUCCION!$J$12,IF(AZ62&lt;=69%,INTRODUCCION!$J$13,IF(AZ62&gt;100%,INTRODUCCION!$J$14))))))</f>
        <v>Ejecución Óptima</v>
      </c>
      <c r="BB62" s="111">
        <f t="shared" si="3"/>
        <v>1</v>
      </c>
    </row>
    <row r="63" spans="1:54" ht="138" x14ac:dyDescent="0.3">
      <c r="A63" s="194">
        <v>57</v>
      </c>
      <c r="B63" s="98" t="s">
        <v>388</v>
      </c>
      <c r="C63" s="98" t="s">
        <v>830</v>
      </c>
      <c r="D63" s="98" t="s">
        <v>144</v>
      </c>
      <c r="E63" s="98" t="s">
        <v>108</v>
      </c>
      <c r="F63" s="98" t="s">
        <v>113</v>
      </c>
      <c r="G63" s="98" t="s">
        <v>806</v>
      </c>
      <c r="H63" s="98" t="s">
        <v>817</v>
      </c>
      <c r="I63" s="98" t="s">
        <v>807</v>
      </c>
      <c r="J63" s="98" t="s">
        <v>347</v>
      </c>
      <c r="K63" s="210" t="s">
        <v>831</v>
      </c>
      <c r="L63" s="115">
        <v>56</v>
      </c>
      <c r="M63" s="115" t="s">
        <v>832</v>
      </c>
      <c r="N63" s="194" t="s">
        <v>833</v>
      </c>
      <c r="O63" s="99">
        <v>2</v>
      </c>
      <c r="P63" s="99" t="s">
        <v>756</v>
      </c>
      <c r="Q63" s="99" t="s">
        <v>281</v>
      </c>
      <c r="R63" s="99" t="s">
        <v>264</v>
      </c>
      <c r="S63" s="218" t="s">
        <v>293</v>
      </c>
      <c r="T63" s="218" t="s">
        <v>834</v>
      </c>
      <c r="U63" s="208" t="s">
        <v>268</v>
      </c>
      <c r="V63" s="100">
        <v>0.33</v>
      </c>
      <c r="W63" s="194">
        <v>1</v>
      </c>
      <c r="X63" s="236">
        <v>2</v>
      </c>
      <c r="Y63" s="99"/>
      <c r="Z63" s="99"/>
      <c r="AA63" s="194">
        <v>1</v>
      </c>
      <c r="AB63" s="194" t="s">
        <v>835</v>
      </c>
      <c r="AC63" s="194" t="s">
        <v>824</v>
      </c>
      <c r="AD63" s="194" t="s">
        <v>824</v>
      </c>
      <c r="AE63" s="194" t="s">
        <v>274</v>
      </c>
      <c r="AF63" s="194" t="s">
        <v>836</v>
      </c>
      <c r="AG63" s="328">
        <v>2</v>
      </c>
      <c r="AH63" s="331" t="s">
        <v>837</v>
      </c>
      <c r="AI63" s="109" t="s">
        <v>824</v>
      </c>
      <c r="AJ63" s="109" t="s">
        <v>824</v>
      </c>
      <c r="AK63" s="109" t="s">
        <v>274</v>
      </c>
      <c r="AL63" s="109" t="s">
        <v>838</v>
      </c>
      <c r="AM63" s="109"/>
      <c r="AN63" s="109"/>
      <c r="AO63" s="109"/>
      <c r="AP63" s="109"/>
      <c r="AQ63" s="109"/>
      <c r="AR63" s="109"/>
      <c r="AS63" s="109"/>
      <c r="AT63" s="109"/>
      <c r="AU63" s="109"/>
      <c r="AV63" s="109"/>
      <c r="AW63" s="109"/>
      <c r="AX63" s="109"/>
      <c r="AY63" s="54"/>
      <c r="AZ63" s="149">
        <f t="shared" si="1"/>
        <v>1</v>
      </c>
      <c r="BA63" s="155" t="str">
        <f>+IF(AZ63="NO PROGRAMADA","NO PROGRAMADA",IF(AZ63=100%,INTRODUCCION!$J$10,IF(AND(AZ63&lt;100%,AZ63&gt;=90%),INTRODUCCION!$J$11,IF(AND(AZ63&lt;90%,AZ63&gt;=70%),INTRODUCCION!$J$12,IF(AZ63&lt;=69%,INTRODUCCION!$J$13,IF(AZ63&gt;100%,INTRODUCCION!$J$14))))))</f>
        <v>Ejecución Óptima</v>
      </c>
      <c r="BB63" s="111">
        <f t="shared" si="3"/>
        <v>1</v>
      </c>
    </row>
    <row r="64" spans="1:54" ht="166.5" customHeight="1" x14ac:dyDescent="0.3">
      <c r="A64" s="194">
        <v>58</v>
      </c>
      <c r="B64" s="98" t="s">
        <v>388</v>
      </c>
      <c r="C64" s="98" t="s">
        <v>816</v>
      </c>
      <c r="D64" s="98" t="s">
        <v>144</v>
      </c>
      <c r="E64" s="98" t="s">
        <v>108</v>
      </c>
      <c r="F64" s="98" t="s">
        <v>113</v>
      </c>
      <c r="G64" s="98" t="s">
        <v>806</v>
      </c>
      <c r="H64" s="98" t="s">
        <v>817</v>
      </c>
      <c r="I64" s="98" t="s">
        <v>807</v>
      </c>
      <c r="J64" s="98" t="s">
        <v>347</v>
      </c>
      <c r="K64" s="210" t="s">
        <v>839</v>
      </c>
      <c r="L64" s="115">
        <v>57</v>
      </c>
      <c r="M64" s="98" t="s">
        <v>840</v>
      </c>
      <c r="N64" s="98" t="s">
        <v>841</v>
      </c>
      <c r="O64" s="99">
        <v>12</v>
      </c>
      <c r="P64" s="99" t="s">
        <v>842</v>
      </c>
      <c r="Q64" s="99" t="s">
        <v>281</v>
      </c>
      <c r="R64" s="99" t="s">
        <v>264</v>
      </c>
      <c r="S64" s="218" t="s">
        <v>293</v>
      </c>
      <c r="T64" s="218" t="s">
        <v>843</v>
      </c>
      <c r="U64" s="208">
        <v>12</v>
      </c>
      <c r="V64" s="100">
        <v>0.33</v>
      </c>
      <c r="W64" s="194">
        <v>3</v>
      </c>
      <c r="X64" s="236">
        <v>6</v>
      </c>
      <c r="Y64" s="99">
        <v>9</v>
      </c>
      <c r="Z64" s="99">
        <v>12</v>
      </c>
      <c r="AA64" s="194">
        <v>3</v>
      </c>
      <c r="AB64" s="194" t="s">
        <v>844</v>
      </c>
      <c r="AC64" s="194" t="s">
        <v>845</v>
      </c>
      <c r="AD64" s="194" t="s">
        <v>846</v>
      </c>
      <c r="AE64" s="194" t="s">
        <v>274</v>
      </c>
      <c r="AF64" s="194" t="s">
        <v>847</v>
      </c>
      <c r="AG64" s="328">
        <v>6</v>
      </c>
      <c r="AH64" s="331" t="s">
        <v>848</v>
      </c>
      <c r="AI64" s="109" t="s">
        <v>824</v>
      </c>
      <c r="AJ64" s="109" t="s">
        <v>824</v>
      </c>
      <c r="AK64" s="109" t="s">
        <v>274</v>
      </c>
      <c r="AL64" s="109" t="s">
        <v>849</v>
      </c>
      <c r="AM64" s="109"/>
      <c r="AN64" s="109"/>
      <c r="AO64" s="109"/>
      <c r="AP64" s="109"/>
      <c r="AQ64" s="109"/>
      <c r="AR64" s="109"/>
      <c r="AS64" s="109"/>
      <c r="AT64" s="109"/>
      <c r="AU64" s="109"/>
      <c r="AV64" s="109"/>
      <c r="AW64" s="109"/>
      <c r="AX64" s="109"/>
      <c r="AY64" s="54"/>
      <c r="AZ64" s="149">
        <f t="shared" si="1"/>
        <v>1</v>
      </c>
      <c r="BA64" s="155" t="str">
        <f>+IF(AZ64="NO PROGRAMADA","NO PROGRAMADA",IF(AZ64=100%,INTRODUCCION!$J$10,IF(AND(AZ64&lt;100%,AZ64&gt;=90%),INTRODUCCION!$J$11,IF(AND(AZ64&lt;90%,AZ64&gt;=70%),INTRODUCCION!$J$12,IF(AZ64&lt;=69%,INTRODUCCION!$J$13,IF(AZ64&gt;100%,INTRODUCCION!$J$14))))))</f>
        <v>Ejecución Óptima</v>
      </c>
      <c r="BB64" s="111">
        <f t="shared" si="3"/>
        <v>1</v>
      </c>
    </row>
    <row r="65" spans="1:54" ht="151.5" customHeight="1" x14ac:dyDescent="0.3">
      <c r="A65" s="194">
        <v>59</v>
      </c>
      <c r="B65" s="98" t="s">
        <v>388</v>
      </c>
      <c r="C65" s="98" t="s">
        <v>816</v>
      </c>
      <c r="D65" s="98" t="s">
        <v>144</v>
      </c>
      <c r="E65" s="98" t="s">
        <v>112</v>
      </c>
      <c r="F65" s="98" t="s">
        <v>113</v>
      </c>
      <c r="G65" s="98" t="s">
        <v>806</v>
      </c>
      <c r="H65" s="98" t="s">
        <v>257</v>
      </c>
      <c r="I65" s="98" t="s">
        <v>850</v>
      </c>
      <c r="J65" s="98" t="s">
        <v>471</v>
      </c>
      <c r="K65" s="210" t="s">
        <v>851</v>
      </c>
      <c r="L65" s="115">
        <v>58</v>
      </c>
      <c r="M65" s="98" t="s">
        <v>852</v>
      </c>
      <c r="N65" s="118" t="s">
        <v>853</v>
      </c>
      <c r="O65" s="99">
        <v>2</v>
      </c>
      <c r="P65" s="99" t="s">
        <v>854</v>
      </c>
      <c r="Q65" s="99" t="s">
        <v>281</v>
      </c>
      <c r="R65" s="99" t="s">
        <v>264</v>
      </c>
      <c r="S65" s="208" t="s">
        <v>293</v>
      </c>
      <c r="T65" s="208" t="s">
        <v>855</v>
      </c>
      <c r="U65" s="110" t="s">
        <v>325</v>
      </c>
      <c r="V65" s="100">
        <v>0.17</v>
      </c>
      <c r="W65" s="311">
        <v>0</v>
      </c>
      <c r="X65" s="237">
        <v>1</v>
      </c>
      <c r="Y65" s="238">
        <v>0</v>
      </c>
      <c r="Z65" s="238">
        <v>2</v>
      </c>
      <c r="AA65" s="194"/>
      <c r="AB65" s="194" t="s">
        <v>856</v>
      </c>
      <c r="AC65" s="194" t="s">
        <v>12</v>
      </c>
      <c r="AD65" s="194" t="s">
        <v>12</v>
      </c>
      <c r="AE65" s="194" t="s">
        <v>274</v>
      </c>
      <c r="AF65" s="194" t="s">
        <v>857</v>
      </c>
      <c r="AG65" s="328">
        <v>1</v>
      </c>
      <c r="AH65" s="343" t="s">
        <v>858</v>
      </c>
      <c r="AI65" s="109" t="s">
        <v>385</v>
      </c>
      <c r="AJ65" s="109" t="s">
        <v>859</v>
      </c>
      <c r="AK65" s="109" t="s">
        <v>274</v>
      </c>
      <c r="AL65" s="109" t="s">
        <v>860</v>
      </c>
      <c r="AM65" s="109"/>
      <c r="AN65" s="109"/>
      <c r="AO65" s="109"/>
      <c r="AP65" s="109"/>
      <c r="AQ65" s="109"/>
      <c r="AR65" s="109"/>
      <c r="AS65" s="109"/>
      <c r="AT65" s="109"/>
      <c r="AU65" s="109"/>
      <c r="AV65" s="109"/>
      <c r="AW65" s="109"/>
      <c r="AX65" s="109"/>
      <c r="AY65" s="54"/>
      <c r="AZ65" s="149">
        <f t="shared" si="1"/>
        <v>1</v>
      </c>
      <c r="BA65" s="155" t="str">
        <f>+IF(AZ65="NO PROGRAMADA","NO PROGRAMADA",IF(AZ65=100%,INTRODUCCION!$J$10,IF(AND(AZ65&lt;100%,AZ65&gt;=90%),INTRODUCCION!$J$11,IF(AND(AZ65&lt;90%,AZ65&gt;=70%),INTRODUCCION!$J$12,IF(AZ65&lt;=69%,INTRODUCCION!$J$13,IF(AZ65&gt;100%,INTRODUCCION!$J$14))))))</f>
        <v>Ejecución Óptima</v>
      </c>
      <c r="BB65" s="111">
        <f t="shared" si="3"/>
        <v>1</v>
      </c>
    </row>
    <row r="66" spans="1:54" ht="99.75" customHeight="1" x14ac:dyDescent="0.3">
      <c r="A66" s="194">
        <v>60</v>
      </c>
      <c r="B66" s="98" t="s">
        <v>388</v>
      </c>
      <c r="C66" s="98" t="s">
        <v>816</v>
      </c>
      <c r="D66" s="98" t="s">
        <v>144</v>
      </c>
      <c r="E66" s="98" t="s">
        <v>112</v>
      </c>
      <c r="F66" s="98" t="s">
        <v>113</v>
      </c>
      <c r="G66" s="98" t="s">
        <v>806</v>
      </c>
      <c r="H66" s="98" t="s">
        <v>817</v>
      </c>
      <c r="I66" s="98" t="s">
        <v>12</v>
      </c>
      <c r="J66" s="98" t="s">
        <v>471</v>
      </c>
      <c r="K66" s="210" t="s">
        <v>861</v>
      </c>
      <c r="L66" s="115">
        <v>59</v>
      </c>
      <c r="M66" s="115" t="s">
        <v>862</v>
      </c>
      <c r="N66" s="99" t="s">
        <v>863</v>
      </c>
      <c r="O66" s="99">
        <v>12</v>
      </c>
      <c r="P66" s="99" t="s">
        <v>842</v>
      </c>
      <c r="Q66" s="99" t="s">
        <v>281</v>
      </c>
      <c r="R66" s="99" t="s">
        <v>264</v>
      </c>
      <c r="S66" s="208" t="s">
        <v>293</v>
      </c>
      <c r="T66" s="208" t="s">
        <v>864</v>
      </c>
      <c r="U66" s="110" t="s">
        <v>325</v>
      </c>
      <c r="V66" s="100">
        <v>0.17</v>
      </c>
      <c r="W66" s="311">
        <v>3</v>
      </c>
      <c r="X66" s="237">
        <v>6</v>
      </c>
      <c r="Y66" s="238">
        <v>9</v>
      </c>
      <c r="Z66" s="238">
        <v>12</v>
      </c>
      <c r="AA66" s="194">
        <v>3</v>
      </c>
      <c r="AB66" s="207" t="s">
        <v>865</v>
      </c>
      <c r="AC66" s="194" t="s">
        <v>866</v>
      </c>
      <c r="AD66" s="194" t="s">
        <v>12</v>
      </c>
      <c r="AE66" s="194" t="s">
        <v>284</v>
      </c>
      <c r="AF66" s="293" t="s">
        <v>867</v>
      </c>
      <c r="AG66" s="328">
        <v>6</v>
      </c>
      <c r="AH66" s="343" t="s">
        <v>868</v>
      </c>
      <c r="AI66" s="109" t="s">
        <v>385</v>
      </c>
      <c r="AJ66" s="109" t="s">
        <v>859</v>
      </c>
      <c r="AK66" s="109" t="s">
        <v>274</v>
      </c>
      <c r="AL66" s="115" t="s">
        <v>869</v>
      </c>
      <c r="AM66" s="109"/>
      <c r="AN66" s="109"/>
      <c r="AO66" s="109"/>
      <c r="AP66" s="109"/>
      <c r="AQ66" s="109"/>
      <c r="AR66" s="109"/>
      <c r="AS66" s="109"/>
      <c r="AT66" s="109"/>
      <c r="AU66" s="109"/>
      <c r="AV66" s="109"/>
      <c r="AW66" s="109"/>
      <c r="AX66" s="109"/>
      <c r="AY66" s="54"/>
      <c r="AZ66" s="149">
        <f t="shared" si="1"/>
        <v>1</v>
      </c>
      <c r="BA66" s="155" t="str">
        <f>+IF(AZ66="NO PROGRAMADA","NO PROGRAMADA",IF(AZ66=100%,INTRODUCCION!$J$10,IF(AND(AZ66&lt;100%,AZ66&gt;=90%),INTRODUCCION!$J$11,IF(AND(AZ66&lt;90%,AZ66&gt;=70%),INTRODUCCION!$J$12,IF(AZ66&lt;=69%,INTRODUCCION!$J$13,IF(AZ66&gt;100%,INTRODUCCION!$J$14))))))</f>
        <v>Ejecución Óptima</v>
      </c>
      <c r="BB66" s="111">
        <f t="shared" si="3"/>
        <v>1</v>
      </c>
    </row>
    <row r="67" spans="1:54" ht="110.4" x14ac:dyDescent="0.3">
      <c r="A67" s="194">
        <v>61</v>
      </c>
      <c r="B67" s="98" t="s">
        <v>388</v>
      </c>
      <c r="C67" s="98" t="s">
        <v>816</v>
      </c>
      <c r="D67" s="98" t="s">
        <v>144</v>
      </c>
      <c r="E67" s="98" t="s">
        <v>112</v>
      </c>
      <c r="F67" s="98" t="s">
        <v>113</v>
      </c>
      <c r="G67" s="98" t="s">
        <v>806</v>
      </c>
      <c r="H67" s="98" t="s">
        <v>817</v>
      </c>
      <c r="I67" s="98" t="s">
        <v>807</v>
      </c>
      <c r="J67" s="98" t="s">
        <v>471</v>
      </c>
      <c r="K67" s="210" t="s">
        <v>870</v>
      </c>
      <c r="L67" s="115">
        <v>60</v>
      </c>
      <c r="M67" s="115" t="s">
        <v>871</v>
      </c>
      <c r="N67" s="194" t="s">
        <v>872</v>
      </c>
      <c r="O67" s="99">
        <v>12</v>
      </c>
      <c r="P67" s="99" t="s">
        <v>873</v>
      </c>
      <c r="Q67" s="99" t="s">
        <v>281</v>
      </c>
      <c r="R67" s="99" t="s">
        <v>264</v>
      </c>
      <c r="S67" s="208" t="s">
        <v>293</v>
      </c>
      <c r="T67" s="208" t="s">
        <v>874</v>
      </c>
      <c r="U67" s="110" t="s">
        <v>325</v>
      </c>
      <c r="V67" s="100">
        <v>0.17</v>
      </c>
      <c r="W67" s="311">
        <v>3</v>
      </c>
      <c r="X67" s="237">
        <v>6</v>
      </c>
      <c r="Y67" s="238">
        <v>9</v>
      </c>
      <c r="Z67" s="238">
        <v>12</v>
      </c>
      <c r="AA67" s="194">
        <v>3</v>
      </c>
      <c r="AB67" s="229" t="s">
        <v>875</v>
      </c>
      <c r="AC67" s="194" t="s">
        <v>866</v>
      </c>
      <c r="AD67" s="194" t="s">
        <v>12</v>
      </c>
      <c r="AE67" s="194" t="s">
        <v>284</v>
      </c>
      <c r="AF67" s="318" t="s">
        <v>876</v>
      </c>
      <c r="AG67" s="328">
        <v>6</v>
      </c>
      <c r="AH67" s="343" t="s">
        <v>877</v>
      </c>
      <c r="AI67" s="109" t="s">
        <v>385</v>
      </c>
      <c r="AJ67" s="109" t="s">
        <v>878</v>
      </c>
      <c r="AK67" s="109" t="s">
        <v>274</v>
      </c>
      <c r="AL67" s="194" t="s">
        <v>879</v>
      </c>
      <c r="AM67" s="109"/>
      <c r="AN67" s="109"/>
      <c r="AO67" s="109"/>
      <c r="AP67" s="109"/>
      <c r="AQ67" s="109"/>
      <c r="AR67" s="109"/>
      <c r="AS67" s="109"/>
      <c r="AT67" s="109"/>
      <c r="AU67" s="109"/>
      <c r="AV67" s="109"/>
      <c r="AW67" s="109"/>
      <c r="AX67" s="109"/>
      <c r="AY67" s="54"/>
      <c r="AZ67" s="149">
        <f t="shared" si="1"/>
        <v>1</v>
      </c>
      <c r="BA67" s="155" t="str">
        <f>+IF(AZ67="NO PROGRAMADA","NO PROGRAMADA",IF(AZ67=100%,INTRODUCCION!$J$10,IF(AND(AZ67&lt;100%,AZ67&gt;=90%),INTRODUCCION!$J$11,IF(AND(AZ67&lt;90%,AZ67&gt;=70%),INTRODUCCION!$J$12,IF(AZ67&lt;=69%,INTRODUCCION!$J$13,IF(AZ67&gt;100%,INTRODUCCION!$J$14))))))</f>
        <v>Ejecución Óptima</v>
      </c>
      <c r="BB67" s="111">
        <f t="shared" si="3"/>
        <v>1</v>
      </c>
    </row>
    <row r="68" spans="1:54" ht="99.75" customHeight="1" x14ac:dyDescent="0.3">
      <c r="A68" s="194">
        <v>62</v>
      </c>
      <c r="B68" s="98" t="s">
        <v>388</v>
      </c>
      <c r="C68" s="98" t="s">
        <v>816</v>
      </c>
      <c r="D68" s="98" t="s">
        <v>144</v>
      </c>
      <c r="E68" s="98" t="s">
        <v>112</v>
      </c>
      <c r="F68" s="98" t="s">
        <v>113</v>
      </c>
      <c r="G68" s="98" t="s">
        <v>806</v>
      </c>
      <c r="H68" s="98" t="s">
        <v>817</v>
      </c>
      <c r="I68" s="98" t="s">
        <v>807</v>
      </c>
      <c r="J68" s="98" t="s">
        <v>471</v>
      </c>
      <c r="K68" s="210" t="s">
        <v>880</v>
      </c>
      <c r="L68" s="115">
        <v>61</v>
      </c>
      <c r="M68" s="115" t="s">
        <v>881</v>
      </c>
      <c r="N68" s="194" t="s">
        <v>882</v>
      </c>
      <c r="O68" s="99">
        <v>12</v>
      </c>
      <c r="P68" s="99" t="s">
        <v>873</v>
      </c>
      <c r="Q68" s="99" t="s">
        <v>281</v>
      </c>
      <c r="R68" s="99" t="s">
        <v>264</v>
      </c>
      <c r="S68" s="208" t="s">
        <v>293</v>
      </c>
      <c r="T68" s="218" t="s">
        <v>874</v>
      </c>
      <c r="U68" s="110" t="s">
        <v>325</v>
      </c>
      <c r="V68" s="100">
        <v>0.17</v>
      </c>
      <c r="W68" s="194">
        <v>3</v>
      </c>
      <c r="X68" s="236">
        <v>6</v>
      </c>
      <c r="Y68" s="99">
        <v>9</v>
      </c>
      <c r="Z68" s="99">
        <v>12</v>
      </c>
      <c r="AA68" s="194">
        <v>3</v>
      </c>
      <c r="AB68" s="271" t="s">
        <v>883</v>
      </c>
      <c r="AC68" s="194" t="s">
        <v>866</v>
      </c>
      <c r="AD68" s="194" t="s">
        <v>12</v>
      </c>
      <c r="AE68" s="194" t="s">
        <v>274</v>
      </c>
      <c r="AF68" s="194" t="s">
        <v>884</v>
      </c>
      <c r="AG68" s="328">
        <v>6</v>
      </c>
      <c r="AH68" s="343" t="s">
        <v>885</v>
      </c>
      <c r="AI68" s="109" t="s">
        <v>385</v>
      </c>
      <c r="AJ68" s="109" t="s">
        <v>878</v>
      </c>
      <c r="AK68" s="109" t="s">
        <v>274</v>
      </c>
      <c r="AL68" s="109" t="s">
        <v>886</v>
      </c>
      <c r="AM68" s="109"/>
      <c r="AN68" s="109"/>
      <c r="AO68" s="109"/>
      <c r="AP68" s="109"/>
      <c r="AQ68" s="109"/>
      <c r="AR68" s="109"/>
      <c r="AS68" s="109"/>
      <c r="AT68" s="109"/>
      <c r="AU68" s="109"/>
      <c r="AV68" s="109"/>
      <c r="AW68" s="109"/>
      <c r="AX68" s="109"/>
      <c r="AY68" s="54"/>
      <c r="AZ68" s="149">
        <f t="shared" si="1"/>
        <v>1</v>
      </c>
      <c r="BA68" s="155" t="str">
        <f>+IF(AZ68="NO PROGRAMADA","NO PROGRAMADA",IF(AZ68=100%,INTRODUCCION!$J$10,IF(AND(AZ68&lt;100%,AZ68&gt;=90%),INTRODUCCION!$J$11,IF(AND(AZ68&lt;90%,AZ68&gt;=70%),INTRODUCCION!$J$12,IF(AZ68&lt;=69%,INTRODUCCION!$J$13,IF(AZ68&gt;100%,INTRODUCCION!$J$14))))))</f>
        <v>Ejecución Óptima</v>
      </c>
      <c r="BB68" s="111">
        <f t="shared" si="3"/>
        <v>1</v>
      </c>
    </row>
    <row r="69" spans="1:54" ht="96.6" x14ac:dyDescent="0.3">
      <c r="A69" s="194">
        <v>63</v>
      </c>
      <c r="B69" s="98" t="s">
        <v>388</v>
      </c>
      <c r="C69" s="98" t="s">
        <v>816</v>
      </c>
      <c r="D69" s="98" t="s">
        <v>144</v>
      </c>
      <c r="E69" s="98" t="s">
        <v>112</v>
      </c>
      <c r="F69" s="98" t="s">
        <v>113</v>
      </c>
      <c r="G69" s="98" t="s">
        <v>806</v>
      </c>
      <c r="H69" s="98" t="s">
        <v>817</v>
      </c>
      <c r="I69" s="98" t="s">
        <v>807</v>
      </c>
      <c r="J69" s="98" t="s">
        <v>471</v>
      </c>
      <c r="K69" s="210" t="s">
        <v>887</v>
      </c>
      <c r="L69" s="115">
        <v>62</v>
      </c>
      <c r="M69" s="98" t="s">
        <v>888</v>
      </c>
      <c r="N69" s="99" t="s">
        <v>889</v>
      </c>
      <c r="O69" s="99">
        <v>2</v>
      </c>
      <c r="P69" s="99" t="s">
        <v>890</v>
      </c>
      <c r="Q69" s="99" t="s">
        <v>281</v>
      </c>
      <c r="R69" s="99" t="s">
        <v>264</v>
      </c>
      <c r="S69" s="208" t="s">
        <v>293</v>
      </c>
      <c r="T69" s="208" t="s">
        <v>864</v>
      </c>
      <c r="U69" s="110" t="s">
        <v>325</v>
      </c>
      <c r="V69" s="100">
        <v>0.16</v>
      </c>
      <c r="W69" s="194">
        <v>0</v>
      </c>
      <c r="X69" s="236">
        <v>1</v>
      </c>
      <c r="Y69" s="99">
        <v>0</v>
      </c>
      <c r="Z69" s="99">
        <v>2</v>
      </c>
      <c r="AA69" s="194"/>
      <c r="AB69" s="194" t="s">
        <v>856</v>
      </c>
      <c r="AC69" s="194" t="s">
        <v>12</v>
      </c>
      <c r="AD69" s="194" t="s">
        <v>12</v>
      </c>
      <c r="AE69" s="194" t="s">
        <v>274</v>
      </c>
      <c r="AF69" s="194" t="s">
        <v>857</v>
      </c>
      <c r="AG69" s="328">
        <v>1</v>
      </c>
      <c r="AH69" s="343" t="s">
        <v>891</v>
      </c>
      <c r="AI69" s="109" t="s">
        <v>385</v>
      </c>
      <c r="AJ69" s="109" t="s">
        <v>878</v>
      </c>
      <c r="AK69" s="109" t="s">
        <v>274</v>
      </c>
      <c r="AL69" s="109" t="s">
        <v>892</v>
      </c>
      <c r="AM69" s="109"/>
      <c r="AN69" s="109"/>
      <c r="AO69" s="109"/>
      <c r="AP69" s="109"/>
      <c r="AQ69" s="109"/>
      <c r="AR69" s="109"/>
      <c r="AS69" s="109"/>
      <c r="AT69" s="109"/>
      <c r="AU69" s="109"/>
      <c r="AV69" s="109"/>
      <c r="AW69" s="109"/>
      <c r="AX69" s="109"/>
      <c r="AY69" s="54"/>
      <c r="AZ69" s="149">
        <f t="shared" si="1"/>
        <v>1</v>
      </c>
      <c r="BA69" s="155" t="str">
        <f>+IF(AZ69="NO PROGRAMADA","NO PROGRAMADA",IF(AZ69=100%,INTRODUCCION!$J$10,IF(AND(AZ69&lt;100%,AZ69&gt;=90%),INTRODUCCION!$J$11,IF(AND(AZ69&lt;90%,AZ69&gt;=70%),INTRODUCCION!$J$12,IF(AZ69&lt;=69%,INTRODUCCION!$J$13,IF(AZ69&gt;100%,INTRODUCCION!$J$14))))))</f>
        <v>Ejecución Óptima</v>
      </c>
      <c r="BB69" s="111">
        <f t="shared" si="3"/>
        <v>1</v>
      </c>
    </row>
    <row r="70" spans="1:54" ht="142.5" customHeight="1" x14ac:dyDescent="0.3">
      <c r="A70" s="194">
        <v>64</v>
      </c>
      <c r="B70" s="98" t="s">
        <v>388</v>
      </c>
      <c r="C70" s="98" t="s">
        <v>830</v>
      </c>
      <c r="D70" s="98" t="s">
        <v>144</v>
      </c>
      <c r="E70" s="98" t="s">
        <v>112</v>
      </c>
      <c r="F70" s="98" t="s">
        <v>113</v>
      </c>
      <c r="G70" s="98" t="s">
        <v>806</v>
      </c>
      <c r="H70" s="98" t="s">
        <v>817</v>
      </c>
      <c r="I70" s="98" t="s">
        <v>807</v>
      </c>
      <c r="J70" s="98" t="s">
        <v>347</v>
      </c>
      <c r="K70" s="226" t="s">
        <v>893</v>
      </c>
      <c r="L70" s="115">
        <v>63</v>
      </c>
      <c r="M70" s="118" t="s">
        <v>894</v>
      </c>
      <c r="N70" s="99" t="s">
        <v>895</v>
      </c>
      <c r="O70" s="99">
        <v>2</v>
      </c>
      <c r="P70" s="99" t="s">
        <v>896</v>
      </c>
      <c r="Q70" s="99" t="s">
        <v>281</v>
      </c>
      <c r="R70" s="99" t="s">
        <v>264</v>
      </c>
      <c r="S70" s="218" t="s">
        <v>293</v>
      </c>
      <c r="T70" s="208" t="s">
        <v>897</v>
      </c>
      <c r="U70" s="110" t="s">
        <v>325</v>
      </c>
      <c r="V70" s="100">
        <v>0.16</v>
      </c>
      <c r="W70" s="194"/>
      <c r="X70" s="236">
        <v>1</v>
      </c>
      <c r="Y70" s="99"/>
      <c r="Z70" s="99">
        <v>2</v>
      </c>
      <c r="AA70" s="194"/>
      <c r="AB70" s="194" t="s">
        <v>856</v>
      </c>
      <c r="AC70" s="194" t="s">
        <v>12</v>
      </c>
      <c r="AD70" s="194" t="s">
        <v>12</v>
      </c>
      <c r="AE70" s="194" t="s">
        <v>274</v>
      </c>
      <c r="AF70" s="194" t="s">
        <v>857</v>
      </c>
      <c r="AG70" s="328">
        <v>1</v>
      </c>
      <c r="AH70" s="343" t="s">
        <v>898</v>
      </c>
      <c r="AI70" s="109" t="s">
        <v>385</v>
      </c>
      <c r="AJ70" s="109" t="s">
        <v>878</v>
      </c>
      <c r="AK70" s="109" t="s">
        <v>274</v>
      </c>
      <c r="AL70" s="109" t="s">
        <v>899</v>
      </c>
      <c r="AM70" s="109"/>
      <c r="AN70" s="109"/>
      <c r="AO70" s="109"/>
      <c r="AP70" s="109"/>
      <c r="AQ70" s="109"/>
      <c r="AR70" s="109"/>
      <c r="AS70" s="109"/>
      <c r="AT70" s="109"/>
      <c r="AU70" s="109"/>
      <c r="AV70" s="109"/>
      <c r="AW70" s="109"/>
      <c r="AX70" s="109"/>
      <c r="AY70" s="54"/>
      <c r="AZ70" s="149">
        <f t="shared" si="1"/>
        <v>1</v>
      </c>
      <c r="BA70" s="155" t="str">
        <f>+IF(AZ70="NO PROGRAMADA","NO PROGRAMADA",IF(AZ70=100%,INTRODUCCION!$J$10,IF(AND(AZ70&lt;100%,AZ70&gt;=90%),INTRODUCCION!$J$11,IF(AND(AZ70&lt;90%,AZ70&gt;=70%),INTRODUCCION!$J$12,IF(AZ70&lt;=69%,INTRODUCCION!$J$13,IF(AZ70&gt;100%,INTRODUCCION!$J$14))))))</f>
        <v>Ejecución Óptima</v>
      </c>
      <c r="BB70" s="111">
        <f t="shared" si="3"/>
        <v>1</v>
      </c>
    </row>
    <row r="71" spans="1:54" ht="121.2" customHeight="1" x14ac:dyDescent="0.3">
      <c r="A71" s="194">
        <v>65</v>
      </c>
      <c r="B71" s="98" t="s">
        <v>388</v>
      </c>
      <c r="C71" s="98" t="s">
        <v>900</v>
      </c>
      <c r="D71" s="98" t="s">
        <v>144</v>
      </c>
      <c r="E71" s="98" t="s">
        <v>145</v>
      </c>
      <c r="F71" s="98" t="s">
        <v>78</v>
      </c>
      <c r="G71" s="98" t="s">
        <v>806</v>
      </c>
      <c r="H71" s="98" t="s">
        <v>257</v>
      </c>
      <c r="I71" s="98" t="s">
        <v>505</v>
      </c>
      <c r="J71" s="98" t="s">
        <v>347</v>
      </c>
      <c r="K71" s="210" t="s">
        <v>901</v>
      </c>
      <c r="L71" s="115">
        <v>64</v>
      </c>
      <c r="M71" s="98" t="s">
        <v>902</v>
      </c>
      <c r="N71" s="194" t="s">
        <v>903</v>
      </c>
      <c r="O71" s="101">
        <v>1</v>
      </c>
      <c r="P71" s="99" t="s">
        <v>904</v>
      </c>
      <c r="Q71" s="194" t="s">
        <v>263</v>
      </c>
      <c r="R71" s="194" t="s">
        <v>264</v>
      </c>
      <c r="S71" s="208" t="s">
        <v>293</v>
      </c>
      <c r="T71" s="208" t="s">
        <v>905</v>
      </c>
      <c r="U71" s="208" t="s">
        <v>325</v>
      </c>
      <c r="V71" s="100">
        <v>0.33</v>
      </c>
      <c r="W71" s="312">
        <v>0.1</v>
      </c>
      <c r="X71" s="239">
        <v>0.5</v>
      </c>
      <c r="Y71" s="240">
        <v>0.75</v>
      </c>
      <c r="Z71" s="240">
        <v>1</v>
      </c>
      <c r="AA71" s="194"/>
      <c r="AB71" s="194" t="s">
        <v>906</v>
      </c>
      <c r="AC71" s="194" t="s">
        <v>907</v>
      </c>
      <c r="AD71" s="194" t="s">
        <v>908</v>
      </c>
      <c r="AE71" s="194" t="s">
        <v>274</v>
      </c>
      <c r="AF71" s="194" t="s">
        <v>909</v>
      </c>
      <c r="AG71" s="323">
        <v>0</v>
      </c>
      <c r="AH71" s="355" t="s">
        <v>910</v>
      </c>
      <c r="AI71" s="308" t="s">
        <v>911</v>
      </c>
      <c r="AJ71" s="308" t="s">
        <v>912</v>
      </c>
      <c r="AK71" s="308" t="s">
        <v>274</v>
      </c>
      <c r="AL71" s="109" t="s">
        <v>1312</v>
      </c>
      <c r="AM71" s="109"/>
      <c r="AN71" s="109"/>
      <c r="AO71" s="109"/>
      <c r="AP71" s="109"/>
      <c r="AQ71" s="109"/>
      <c r="AR71" s="109"/>
      <c r="AS71" s="109"/>
      <c r="AT71" s="109"/>
      <c r="AU71" s="109"/>
      <c r="AV71" s="109"/>
      <c r="AW71" s="109"/>
      <c r="AX71" s="109"/>
      <c r="AY71" s="54"/>
      <c r="AZ71" s="149">
        <f t="shared" si="1"/>
        <v>0</v>
      </c>
      <c r="BA71" s="155" t="str">
        <f>+IF(AZ71="NO PROGRAMADA","NO PROGRAMADA",IF(AZ71=100%,INTRODUCCION!$J$10,IF(AND(AZ71&lt;100%,AZ71&gt;=90%),INTRODUCCION!$J$11,IF(AND(AZ71&lt;90%,AZ71&gt;=70%),INTRODUCCION!$J$12,IF(AZ71&lt;=69%,INTRODUCCION!$J$13,IF(AZ71&gt;100%,INTRODUCCION!$J$14))))))</f>
        <v>Baja Ejecución</v>
      </c>
      <c r="BB71" s="111">
        <f t="shared" si="3"/>
        <v>0</v>
      </c>
    </row>
    <row r="72" spans="1:54" ht="192.75" customHeight="1" x14ac:dyDescent="0.3">
      <c r="A72" s="194">
        <v>66</v>
      </c>
      <c r="B72" s="98" t="s">
        <v>388</v>
      </c>
      <c r="C72" s="98" t="s">
        <v>816</v>
      </c>
      <c r="D72" s="98" t="s">
        <v>144</v>
      </c>
      <c r="E72" s="98" t="s">
        <v>145</v>
      </c>
      <c r="F72" s="98" t="s">
        <v>78</v>
      </c>
      <c r="G72" s="98" t="s">
        <v>806</v>
      </c>
      <c r="H72" s="98" t="s">
        <v>817</v>
      </c>
      <c r="I72" s="98" t="s">
        <v>12</v>
      </c>
      <c r="J72" s="98" t="s">
        <v>258</v>
      </c>
      <c r="K72" s="142" t="s">
        <v>913</v>
      </c>
      <c r="L72" s="115">
        <v>65</v>
      </c>
      <c r="M72" s="115" t="s">
        <v>914</v>
      </c>
      <c r="N72" s="99" t="s">
        <v>915</v>
      </c>
      <c r="O72" s="112" t="s">
        <v>916</v>
      </c>
      <c r="P72" s="99" t="s">
        <v>917</v>
      </c>
      <c r="Q72" s="194" t="s">
        <v>263</v>
      </c>
      <c r="R72" s="194" t="s">
        <v>420</v>
      </c>
      <c r="S72" s="208" t="s">
        <v>293</v>
      </c>
      <c r="T72" s="99" t="s">
        <v>918</v>
      </c>
      <c r="U72" s="208" t="s">
        <v>325</v>
      </c>
      <c r="V72" s="100">
        <v>0.33</v>
      </c>
      <c r="W72" s="275">
        <v>0.5</v>
      </c>
      <c r="X72" s="241">
        <v>0.5</v>
      </c>
      <c r="Y72" s="198">
        <v>0.5</v>
      </c>
      <c r="Z72" s="198">
        <v>0.5</v>
      </c>
      <c r="AA72" s="138">
        <v>0.26369999999999999</v>
      </c>
      <c r="AB72" s="194" t="s">
        <v>919</v>
      </c>
      <c r="AC72" s="194" t="s">
        <v>920</v>
      </c>
      <c r="AD72" s="194" t="s">
        <v>908</v>
      </c>
      <c r="AE72" s="194" t="s">
        <v>274</v>
      </c>
      <c r="AF72" s="115" t="s">
        <v>921</v>
      </c>
      <c r="AG72" s="325">
        <v>0.5</v>
      </c>
      <c r="AH72" s="356" t="s">
        <v>922</v>
      </c>
      <c r="AI72" s="109" t="s">
        <v>923</v>
      </c>
      <c r="AJ72" s="308" t="s">
        <v>924</v>
      </c>
      <c r="AK72" s="109" t="s">
        <v>274</v>
      </c>
      <c r="AL72" s="109" t="s">
        <v>1313</v>
      </c>
      <c r="AM72" s="109"/>
      <c r="AN72" s="109"/>
      <c r="AO72" s="109"/>
      <c r="AP72" s="109"/>
      <c r="AQ72" s="109"/>
      <c r="AR72" s="109"/>
      <c r="AS72" s="109"/>
      <c r="AT72" s="109"/>
      <c r="AU72" s="109"/>
      <c r="AV72" s="109"/>
      <c r="AW72" s="109"/>
      <c r="AX72" s="109"/>
      <c r="AY72" s="54"/>
      <c r="AZ72" s="149">
        <f t="shared" si="1"/>
        <v>1</v>
      </c>
      <c r="BA72" s="155" t="str">
        <f>+IF(AZ72="NO PROGRAMADA","NO PROGRAMADA",IF(AZ72=100%,INTRODUCCION!$J$10,IF(AND(AZ72&lt;100%,AZ72&gt;=90%),INTRODUCCION!$J$11,IF(AND(AZ72&lt;90%,AZ72&gt;=70%),INTRODUCCION!$J$12,IF(AZ72&lt;=69%,INTRODUCCION!$J$13,IF(AZ72&gt;100%,INTRODUCCION!$J$14))))))</f>
        <v>Ejecución Óptima</v>
      </c>
      <c r="BB72" s="111">
        <f t="shared" si="3"/>
        <v>1</v>
      </c>
    </row>
    <row r="73" spans="1:54" ht="128.25" customHeight="1" x14ac:dyDescent="0.3">
      <c r="A73" s="194">
        <v>67</v>
      </c>
      <c r="B73" s="98" t="s">
        <v>667</v>
      </c>
      <c r="C73" s="98" t="s">
        <v>925</v>
      </c>
      <c r="D73" s="98" t="s">
        <v>144</v>
      </c>
      <c r="E73" s="98" t="s">
        <v>145</v>
      </c>
      <c r="F73" s="98" t="s">
        <v>78</v>
      </c>
      <c r="G73" s="98" t="s">
        <v>926</v>
      </c>
      <c r="H73" s="98" t="s">
        <v>257</v>
      </c>
      <c r="I73" s="98" t="s">
        <v>12</v>
      </c>
      <c r="J73" s="98" t="s">
        <v>258</v>
      </c>
      <c r="K73" s="210" t="s">
        <v>927</v>
      </c>
      <c r="L73" s="115">
        <v>66</v>
      </c>
      <c r="M73" s="98" t="s">
        <v>928</v>
      </c>
      <c r="N73" s="99" t="s">
        <v>929</v>
      </c>
      <c r="O73" s="99">
        <v>11</v>
      </c>
      <c r="P73" s="99" t="s">
        <v>930</v>
      </c>
      <c r="Q73" s="99" t="s">
        <v>281</v>
      </c>
      <c r="R73" s="99" t="s">
        <v>264</v>
      </c>
      <c r="S73" s="208" t="s">
        <v>293</v>
      </c>
      <c r="T73" s="208" t="s">
        <v>931</v>
      </c>
      <c r="U73" s="208" t="s">
        <v>325</v>
      </c>
      <c r="V73" s="100">
        <v>0.34</v>
      </c>
      <c r="W73" s="118">
        <v>2</v>
      </c>
      <c r="X73" s="197">
        <v>5</v>
      </c>
      <c r="Y73" s="110">
        <v>8</v>
      </c>
      <c r="Z73" s="110">
        <v>11</v>
      </c>
      <c r="AA73" s="194">
        <v>4</v>
      </c>
      <c r="AB73" s="194" t="s">
        <v>932</v>
      </c>
      <c r="AC73" s="194" t="s">
        <v>933</v>
      </c>
      <c r="AD73" s="194" t="s">
        <v>12</v>
      </c>
      <c r="AE73" s="194" t="s">
        <v>274</v>
      </c>
      <c r="AF73" s="194" t="s">
        <v>934</v>
      </c>
      <c r="AG73" s="328">
        <v>7</v>
      </c>
      <c r="AH73" s="343" t="s">
        <v>935</v>
      </c>
      <c r="AI73" s="109" t="s">
        <v>936</v>
      </c>
      <c r="AJ73" s="109" t="s">
        <v>1274</v>
      </c>
      <c r="AK73" s="109" t="s">
        <v>385</v>
      </c>
      <c r="AL73" s="109" t="s">
        <v>1314</v>
      </c>
      <c r="AM73" s="109"/>
      <c r="AN73" s="109"/>
      <c r="AO73" s="109"/>
      <c r="AP73" s="109"/>
      <c r="AQ73" s="109"/>
      <c r="AR73" s="109"/>
      <c r="AS73" s="109"/>
      <c r="AT73" s="109"/>
      <c r="AU73" s="109"/>
      <c r="AV73" s="109"/>
      <c r="AW73" s="109"/>
      <c r="AX73" s="109"/>
      <c r="AY73" s="54"/>
      <c r="AZ73" s="149">
        <f t="shared" si="1"/>
        <v>1.4</v>
      </c>
      <c r="BA73" s="155" t="str">
        <f>+IF(AZ73="NO PROGRAMADA","NO PROGRAMADA",IF(AZ73=100%,INTRODUCCION!$J$10,IF(AND(AZ73&lt;100%,AZ73&gt;=90%),INTRODUCCION!$J$11,IF(AND(AZ73&lt;90%,AZ73&gt;=70%),INTRODUCCION!$J$12,IF(AZ73&lt;=69%,INTRODUCCION!$J$13,IF(AZ73&gt;100%,INTRODUCCION!$J$14))))))</f>
        <v>Sobre Ejecución</v>
      </c>
      <c r="BB73" s="111" t="str">
        <f t="shared" ref="BB73:BB99" si="4">+IF(X73=0,"NO PROGRAMADA",IF(AG73/X73&gt;100%,"100%",AG73/X73))</f>
        <v>100%</v>
      </c>
    </row>
    <row r="74" spans="1:54" ht="143.25" customHeight="1" x14ac:dyDescent="0.3">
      <c r="A74" s="194">
        <v>68</v>
      </c>
      <c r="B74" s="98" t="s">
        <v>254</v>
      </c>
      <c r="C74" s="98" t="s">
        <v>937</v>
      </c>
      <c r="D74" s="98" t="s">
        <v>146</v>
      </c>
      <c r="E74" s="98" t="s">
        <v>146</v>
      </c>
      <c r="F74" s="98" t="s">
        <v>18</v>
      </c>
      <c r="G74" s="118" t="s">
        <v>12</v>
      </c>
      <c r="H74" s="98" t="s">
        <v>257</v>
      </c>
      <c r="I74" s="98" t="s">
        <v>346</v>
      </c>
      <c r="J74" s="98" t="s">
        <v>347</v>
      </c>
      <c r="K74" s="210" t="s">
        <v>938</v>
      </c>
      <c r="L74" s="115">
        <v>67</v>
      </c>
      <c r="M74" s="98" t="s">
        <v>939</v>
      </c>
      <c r="N74" s="99" t="s">
        <v>940</v>
      </c>
      <c r="O74" s="99">
        <v>2</v>
      </c>
      <c r="P74" s="99" t="s">
        <v>941</v>
      </c>
      <c r="Q74" s="99" t="s">
        <v>281</v>
      </c>
      <c r="R74" s="99" t="s">
        <v>264</v>
      </c>
      <c r="S74" s="208" t="s">
        <v>265</v>
      </c>
      <c r="T74" s="208" t="s">
        <v>942</v>
      </c>
      <c r="U74" s="110">
        <v>2</v>
      </c>
      <c r="V74" s="119">
        <v>0.34</v>
      </c>
      <c r="W74" s="118">
        <v>1</v>
      </c>
      <c r="X74" s="197">
        <v>0</v>
      </c>
      <c r="Y74" s="110">
        <v>2</v>
      </c>
      <c r="Z74" s="110"/>
      <c r="AA74" s="194">
        <v>0</v>
      </c>
      <c r="AB74" s="194" t="s">
        <v>943</v>
      </c>
      <c r="AC74" s="194" t="s">
        <v>944</v>
      </c>
      <c r="AD74" s="194" t="s">
        <v>268</v>
      </c>
      <c r="AE74" s="194" t="s">
        <v>274</v>
      </c>
      <c r="AF74" s="194" t="s">
        <v>945</v>
      </c>
      <c r="AG74" s="328"/>
      <c r="AH74" s="343" t="s">
        <v>946</v>
      </c>
      <c r="AI74" s="109"/>
      <c r="AJ74" s="306"/>
      <c r="AK74" s="109" t="s">
        <v>274</v>
      </c>
      <c r="AL74" s="109" t="s">
        <v>947</v>
      </c>
      <c r="AM74" s="109"/>
      <c r="AN74" s="109"/>
      <c r="AO74" s="109"/>
      <c r="AP74" s="109"/>
      <c r="AQ74" s="109"/>
      <c r="AR74" s="109"/>
      <c r="AS74" s="109"/>
      <c r="AT74" s="109"/>
      <c r="AU74" s="109"/>
      <c r="AV74" s="109"/>
      <c r="AW74" s="109"/>
      <c r="AX74" s="109"/>
      <c r="AY74" s="54"/>
      <c r="AZ74" s="149" t="str">
        <f t="shared" si="1"/>
        <v>NO PROGRAMADA</v>
      </c>
      <c r="BA74" s="155" t="str">
        <f>+IF(AZ74="NO PROGRAMADA","NO PROGRAMADA",IF(AZ74=100%,INTRODUCCION!$J$10,IF(AND(AZ74&lt;100%,AZ74&gt;=90%),INTRODUCCION!$J$11,IF(AND(AZ74&lt;90%,AZ74&gt;=70%),INTRODUCCION!$J$12,IF(AZ74&lt;=69%,INTRODUCCION!$J$13,IF(AZ74&gt;100%,INTRODUCCION!$J$14))))))</f>
        <v>NO PROGRAMADA</v>
      </c>
      <c r="BB74" s="111" t="str">
        <f t="shared" si="4"/>
        <v>NO PROGRAMADA</v>
      </c>
    </row>
    <row r="75" spans="1:54" ht="120.75" customHeight="1" x14ac:dyDescent="0.3">
      <c r="A75" s="194">
        <v>69</v>
      </c>
      <c r="B75" s="118" t="s">
        <v>254</v>
      </c>
      <c r="C75" s="98" t="s">
        <v>937</v>
      </c>
      <c r="D75" s="118" t="s">
        <v>146</v>
      </c>
      <c r="E75" s="118" t="s">
        <v>146</v>
      </c>
      <c r="F75" s="118" t="s">
        <v>109</v>
      </c>
      <c r="G75" s="118" t="s">
        <v>12</v>
      </c>
      <c r="H75" s="118" t="s">
        <v>542</v>
      </c>
      <c r="I75" s="118" t="s">
        <v>807</v>
      </c>
      <c r="J75" s="118" t="s">
        <v>347</v>
      </c>
      <c r="K75" s="204" t="s">
        <v>948</v>
      </c>
      <c r="L75" s="115">
        <v>68</v>
      </c>
      <c r="M75" s="118" t="s">
        <v>949</v>
      </c>
      <c r="N75" s="118" t="s">
        <v>950</v>
      </c>
      <c r="O75" s="118">
        <v>12</v>
      </c>
      <c r="P75" s="118" t="s">
        <v>351</v>
      </c>
      <c r="Q75" s="118" t="s">
        <v>281</v>
      </c>
      <c r="R75" s="118" t="s">
        <v>264</v>
      </c>
      <c r="S75" s="218" t="s">
        <v>293</v>
      </c>
      <c r="T75" s="218" t="s">
        <v>951</v>
      </c>
      <c r="U75" s="218">
        <v>12</v>
      </c>
      <c r="V75" s="119">
        <v>0.33</v>
      </c>
      <c r="W75" s="118">
        <v>3</v>
      </c>
      <c r="X75" s="197">
        <v>6</v>
      </c>
      <c r="Y75" s="118">
        <v>9</v>
      </c>
      <c r="Z75" s="118">
        <v>12</v>
      </c>
      <c r="AA75" s="194">
        <v>3</v>
      </c>
      <c r="AB75" s="194" t="s">
        <v>952</v>
      </c>
      <c r="AC75" s="194" t="s">
        <v>944</v>
      </c>
      <c r="AD75" s="194" t="s">
        <v>268</v>
      </c>
      <c r="AE75" s="194" t="s">
        <v>274</v>
      </c>
      <c r="AF75" s="194" t="s">
        <v>953</v>
      </c>
      <c r="AG75" s="329">
        <v>6</v>
      </c>
      <c r="AH75" s="343" t="s">
        <v>954</v>
      </c>
      <c r="AI75" s="109"/>
      <c r="AJ75" s="109"/>
      <c r="AK75" s="109" t="s">
        <v>274</v>
      </c>
      <c r="AL75" s="109" t="s">
        <v>955</v>
      </c>
      <c r="AM75" s="109"/>
      <c r="AN75" s="109"/>
      <c r="AO75" s="109"/>
      <c r="AP75" s="109"/>
      <c r="AQ75" s="109"/>
      <c r="AR75" s="109"/>
      <c r="AS75" s="109"/>
      <c r="AT75" s="109"/>
      <c r="AU75" s="109"/>
      <c r="AV75" s="109"/>
      <c r="AW75" s="109"/>
      <c r="AX75" s="109"/>
      <c r="AY75" s="109"/>
      <c r="AZ75" s="149">
        <f t="shared" si="1"/>
        <v>1</v>
      </c>
      <c r="BA75" s="155" t="str">
        <f>+IF(AZ75="NO PROGRAMADA","NO PROGRAMADA",IF(AZ75=100%,INTRODUCCION!$J$10,IF(AND(AZ75&lt;100%,AZ75&gt;=90%),INTRODUCCION!$J$11,IF(AND(AZ75&lt;90%,AZ75&gt;=70%),INTRODUCCION!$J$12,IF(AZ75&lt;=69%,INTRODUCCION!$J$13,IF(AZ75&gt;100%,INTRODUCCION!$J$14))))))</f>
        <v>Ejecución Óptima</v>
      </c>
      <c r="BB75" s="111">
        <f t="shared" si="4"/>
        <v>1</v>
      </c>
    </row>
    <row r="76" spans="1:54" ht="143.25" customHeight="1" x14ac:dyDescent="0.3">
      <c r="A76" s="194">
        <v>70</v>
      </c>
      <c r="B76" s="118" t="s">
        <v>254</v>
      </c>
      <c r="C76" s="98" t="s">
        <v>937</v>
      </c>
      <c r="D76" s="118" t="s">
        <v>146</v>
      </c>
      <c r="E76" s="118" t="s">
        <v>146</v>
      </c>
      <c r="F76" s="118" t="s">
        <v>109</v>
      </c>
      <c r="G76" s="118" t="s">
        <v>12</v>
      </c>
      <c r="H76" s="118" t="s">
        <v>542</v>
      </c>
      <c r="I76" s="118" t="s">
        <v>807</v>
      </c>
      <c r="J76" s="118" t="s">
        <v>347</v>
      </c>
      <c r="K76" s="204" t="s">
        <v>956</v>
      </c>
      <c r="L76" s="115">
        <v>69</v>
      </c>
      <c r="M76" s="118" t="s">
        <v>957</v>
      </c>
      <c r="N76" s="118" t="s">
        <v>958</v>
      </c>
      <c r="O76" s="118">
        <v>4</v>
      </c>
      <c r="P76" s="118" t="s">
        <v>959</v>
      </c>
      <c r="Q76" s="118" t="s">
        <v>281</v>
      </c>
      <c r="R76" s="118" t="s">
        <v>264</v>
      </c>
      <c r="S76" s="218" t="s">
        <v>293</v>
      </c>
      <c r="T76" s="218" t="s">
        <v>959</v>
      </c>
      <c r="U76" s="218">
        <v>4</v>
      </c>
      <c r="V76" s="119">
        <v>0.33</v>
      </c>
      <c r="W76" s="118">
        <v>1</v>
      </c>
      <c r="X76" s="197">
        <v>2</v>
      </c>
      <c r="Y76" s="118">
        <v>3</v>
      </c>
      <c r="Z76" s="118">
        <v>4</v>
      </c>
      <c r="AA76" s="194">
        <v>1</v>
      </c>
      <c r="AB76" s="194" t="s">
        <v>960</v>
      </c>
      <c r="AC76" s="194" t="s">
        <v>944</v>
      </c>
      <c r="AD76" s="194" t="s">
        <v>268</v>
      </c>
      <c r="AE76" s="194" t="s">
        <v>274</v>
      </c>
      <c r="AF76" s="194" t="s">
        <v>961</v>
      </c>
      <c r="AG76" s="329">
        <v>2</v>
      </c>
      <c r="AH76" s="343" t="s">
        <v>962</v>
      </c>
      <c r="AI76" s="109"/>
      <c r="AJ76" s="109"/>
      <c r="AK76" s="109" t="s">
        <v>274</v>
      </c>
      <c r="AL76" s="109" t="s">
        <v>963</v>
      </c>
      <c r="AM76" s="109"/>
      <c r="AN76" s="109"/>
      <c r="AO76" s="109"/>
      <c r="AP76" s="109"/>
      <c r="AQ76" s="109"/>
      <c r="AR76" s="109"/>
      <c r="AS76" s="109"/>
      <c r="AT76" s="109"/>
      <c r="AU76" s="109"/>
      <c r="AV76" s="109"/>
      <c r="AW76" s="109"/>
      <c r="AX76" s="109"/>
      <c r="AY76" s="109"/>
      <c r="AZ76" s="149">
        <f t="shared" si="1"/>
        <v>1</v>
      </c>
      <c r="BA76" s="155" t="str">
        <f>+IF(AZ76="NO PROGRAMADA","NO PROGRAMADA",IF(AZ76=100%,INTRODUCCION!$J$10,IF(AND(AZ76&lt;100%,AZ76&gt;=90%),INTRODUCCION!$J$11,IF(AND(AZ76&lt;90%,AZ76&gt;=70%),INTRODUCCION!$J$12,IF(AZ76&lt;=69%,INTRODUCCION!$J$13,IF(AZ76&gt;100%,INTRODUCCION!$J$14))))))</f>
        <v>Ejecución Óptima</v>
      </c>
      <c r="BB76" s="111">
        <f t="shared" si="4"/>
        <v>1</v>
      </c>
    </row>
    <row r="77" spans="1:54" ht="110.4" x14ac:dyDescent="0.3">
      <c r="A77" s="194">
        <v>71</v>
      </c>
      <c r="B77" s="110" t="s">
        <v>254</v>
      </c>
      <c r="C77" s="98" t="s">
        <v>937</v>
      </c>
      <c r="D77" s="110" t="s">
        <v>146</v>
      </c>
      <c r="E77" s="110" t="s">
        <v>123</v>
      </c>
      <c r="F77" s="110" t="s">
        <v>27</v>
      </c>
      <c r="G77" s="118" t="s">
        <v>964</v>
      </c>
      <c r="H77" s="110" t="s">
        <v>504</v>
      </c>
      <c r="I77" s="110" t="s">
        <v>505</v>
      </c>
      <c r="J77" s="98" t="s">
        <v>347</v>
      </c>
      <c r="K77" s="195" t="s">
        <v>965</v>
      </c>
      <c r="L77" s="115">
        <v>70</v>
      </c>
      <c r="M77" s="110" t="s">
        <v>966</v>
      </c>
      <c r="N77" s="110" t="s">
        <v>967</v>
      </c>
      <c r="O77" s="118">
        <v>4</v>
      </c>
      <c r="P77" s="118" t="s">
        <v>968</v>
      </c>
      <c r="Q77" s="118" t="s">
        <v>281</v>
      </c>
      <c r="R77" s="118" t="s">
        <v>264</v>
      </c>
      <c r="S77" s="218" t="s">
        <v>265</v>
      </c>
      <c r="T77" s="218" t="s">
        <v>969</v>
      </c>
      <c r="U77" s="218">
        <v>0</v>
      </c>
      <c r="V77" s="101">
        <v>0.17</v>
      </c>
      <c r="W77" s="118">
        <v>0</v>
      </c>
      <c r="X77" s="197">
        <v>0</v>
      </c>
      <c r="Y77" s="118">
        <v>2</v>
      </c>
      <c r="Z77" s="118">
        <v>4</v>
      </c>
      <c r="AA77" s="223">
        <v>0</v>
      </c>
      <c r="AB77" s="194"/>
      <c r="AC77" s="194"/>
      <c r="AD77" s="194"/>
      <c r="AE77" s="194" t="s">
        <v>12</v>
      </c>
      <c r="AF77" s="194" t="s">
        <v>970</v>
      </c>
      <c r="AG77" s="329"/>
      <c r="AH77" s="343" t="s">
        <v>971</v>
      </c>
      <c r="AI77" s="109"/>
      <c r="AJ77" s="109"/>
      <c r="AK77" s="109" t="s">
        <v>274</v>
      </c>
      <c r="AL77" s="194" t="s">
        <v>970</v>
      </c>
      <c r="AM77" s="109"/>
      <c r="AN77" s="109"/>
      <c r="AO77" s="109"/>
      <c r="AP77" s="109"/>
      <c r="AQ77" s="109"/>
      <c r="AR77" s="109"/>
      <c r="AS77" s="109"/>
      <c r="AT77" s="109"/>
      <c r="AU77" s="109"/>
      <c r="AV77" s="109"/>
      <c r="AW77" s="109"/>
      <c r="AX77" s="109"/>
      <c r="AY77" s="54"/>
      <c r="AZ77" s="149" t="str">
        <f t="shared" si="1"/>
        <v>NO PROGRAMADA</v>
      </c>
      <c r="BA77" s="155" t="str">
        <f>+IF(AZ77="NO PROGRAMADA","NO PROGRAMADA",IF(AZ77=100%,INTRODUCCION!$J$10,IF(AND(AZ77&lt;100%,AZ77&gt;=90%),INTRODUCCION!$J$11,IF(AND(AZ77&lt;90%,AZ77&gt;=70%),INTRODUCCION!$J$12,IF(AZ77&lt;=69%,INTRODUCCION!$J$13,IF(AZ77&gt;100%,INTRODUCCION!$J$14))))))</f>
        <v>NO PROGRAMADA</v>
      </c>
      <c r="BB77" s="111" t="str">
        <f t="shared" si="4"/>
        <v>NO PROGRAMADA</v>
      </c>
    </row>
    <row r="78" spans="1:54" ht="220.8" x14ac:dyDescent="0.3">
      <c r="A78" s="194">
        <v>72</v>
      </c>
      <c r="B78" s="110" t="s">
        <v>254</v>
      </c>
      <c r="C78" s="98" t="s">
        <v>937</v>
      </c>
      <c r="D78" s="110" t="s">
        <v>146</v>
      </c>
      <c r="E78" s="110" t="s">
        <v>123</v>
      </c>
      <c r="F78" s="110" t="s">
        <v>27</v>
      </c>
      <c r="G78" s="110" t="s">
        <v>256</v>
      </c>
      <c r="H78" s="110" t="s">
        <v>504</v>
      </c>
      <c r="I78" s="110" t="s">
        <v>12</v>
      </c>
      <c r="J78" s="110" t="s">
        <v>12</v>
      </c>
      <c r="K78" s="117" t="s">
        <v>972</v>
      </c>
      <c r="L78" s="115">
        <v>71</v>
      </c>
      <c r="M78" s="110" t="s">
        <v>973</v>
      </c>
      <c r="N78" s="118" t="s">
        <v>974</v>
      </c>
      <c r="O78" s="112">
        <v>0.96</v>
      </c>
      <c r="P78" s="110" t="s">
        <v>975</v>
      </c>
      <c r="Q78" s="110" t="s">
        <v>263</v>
      </c>
      <c r="R78" s="118" t="s">
        <v>292</v>
      </c>
      <c r="S78" s="208" t="s">
        <v>293</v>
      </c>
      <c r="T78" s="208" t="s">
        <v>976</v>
      </c>
      <c r="U78" s="208">
        <v>98</v>
      </c>
      <c r="V78" s="101">
        <v>0.17</v>
      </c>
      <c r="W78" s="119">
        <v>0.96</v>
      </c>
      <c r="X78" s="205">
        <v>0.96</v>
      </c>
      <c r="Y78" s="112">
        <v>0.96</v>
      </c>
      <c r="Z78" s="112">
        <v>0.96</v>
      </c>
      <c r="AA78" s="223">
        <v>1</v>
      </c>
      <c r="AB78" s="229" t="s">
        <v>977</v>
      </c>
      <c r="AC78" s="194" t="s">
        <v>385</v>
      </c>
      <c r="AD78" s="194" t="s">
        <v>12</v>
      </c>
      <c r="AE78" s="194" t="s">
        <v>274</v>
      </c>
      <c r="AF78" s="194" t="s">
        <v>978</v>
      </c>
      <c r="AG78" s="325">
        <v>1</v>
      </c>
      <c r="AH78" s="343" t="s">
        <v>979</v>
      </c>
      <c r="AI78" s="109" t="s">
        <v>824</v>
      </c>
      <c r="AJ78" s="109" t="s">
        <v>12</v>
      </c>
      <c r="AK78" s="109" t="s">
        <v>274</v>
      </c>
      <c r="AL78" s="109" t="s">
        <v>1272</v>
      </c>
      <c r="AM78" s="109"/>
      <c r="AN78" s="109"/>
      <c r="AO78" s="109"/>
      <c r="AP78" s="109"/>
      <c r="AQ78" s="109"/>
      <c r="AR78" s="109"/>
      <c r="AS78" s="109"/>
      <c r="AT78" s="109"/>
      <c r="AU78" s="109"/>
      <c r="AV78" s="109"/>
      <c r="AW78" s="109"/>
      <c r="AX78" s="109"/>
      <c r="AY78" s="54"/>
      <c r="AZ78" s="149">
        <f t="shared" ref="AZ78:AZ99" si="5">+IF(X78=0,"NO PROGRAMADA",AG78/X78)</f>
        <v>1.0416666666666667</v>
      </c>
      <c r="BA78" s="155" t="str">
        <f>+IF(AZ78="NO PROGRAMADA","NO PROGRAMADA",IF(AZ78=100%,INTRODUCCION!$J$10,IF(AND(AZ78&lt;100%,AZ78&gt;=90%),INTRODUCCION!$J$11,IF(AND(AZ78&lt;90%,AZ78&gt;=70%),INTRODUCCION!$J$12,IF(AZ78&lt;=69%,INTRODUCCION!$J$13,IF(AZ78&gt;100%,INTRODUCCION!$J$14))))))</f>
        <v>Sobre Ejecución</v>
      </c>
      <c r="BB78" s="111" t="str">
        <f t="shared" si="4"/>
        <v>100%</v>
      </c>
    </row>
    <row r="79" spans="1:54" ht="159" customHeight="1" x14ac:dyDescent="0.3">
      <c r="A79" s="194">
        <v>73</v>
      </c>
      <c r="B79" s="110" t="s">
        <v>254</v>
      </c>
      <c r="C79" s="98" t="s">
        <v>937</v>
      </c>
      <c r="D79" s="110" t="s">
        <v>146</v>
      </c>
      <c r="E79" s="110" t="s">
        <v>123</v>
      </c>
      <c r="F79" s="110" t="s">
        <v>27</v>
      </c>
      <c r="G79" s="110" t="s">
        <v>256</v>
      </c>
      <c r="H79" s="110" t="s">
        <v>504</v>
      </c>
      <c r="I79" s="110" t="s">
        <v>12</v>
      </c>
      <c r="J79" s="110" t="s">
        <v>12</v>
      </c>
      <c r="K79" s="117" t="s">
        <v>980</v>
      </c>
      <c r="L79" s="115">
        <v>72</v>
      </c>
      <c r="M79" s="110" t="s">
        <v>981</v>
      </c>
      <c r="N79" s="118" t="s">
        <v>982</v>
      </c>
      <c r="O79" s="112">
        <v>0.95</v>
      </c>
      <c r="P79" s="110" t="s">
        <v>983</v>
      </c>
      <c r="Q79" s="110" t="s">
        <v>263</v>
      </c>
      <c r="R79" s="110" t="s">
        <v>420</v>
      </c>
      <c r="S79" s="208" t="s">
        <v>293</v>
      </c>
      <c r="T79" s="208" t="s">
        <v>984</v>
      </c>
      <c r="U79" s="208">
        <v>95</v>
      </c>
      <c r="V79" s="101">
        <v>0.17</v>
      </c>
      <c r="W79" s="119">
        <v>0.95</v>
      </c>
      <c r="X79" s="205">
        <v>0.95</v>
      </c>
      <c r="Y79" s="112">
        <v>0.95</v>
      </c>
      <c r="Z79" s="112">
        <v>0.95</v>
      </c>
      <c r="AA79" s="138">
        <v>0.97</v>
      </c>
      <c r="AB79" s="229" t="s">
        <v>985</v>
      </c>
      <c r="AC79" s="194" t="s">
        <v>385</v>
      </c>
      <c r="AD79" s="194" t="s">
        <v>12</v>
      </c>
      <c r="AE79" s="194" t="s">
        <v>274</v>
      </c>
      <c r="AF79" s="115" t="s">
        <v>986</v>
      </c>
      <c r="AG79" s="325">
        <v>0.98560000000000003</v>
      </c>
      <c r="AH79" s="343" t="s">
        <v>987</v>
      </c>
      <c r="AI79" s="319" t="s">
        <v>824</v>
      </c>
      <c r="AJ79" s="320" t="s">
        <v>12</v>
      </c>
      <c r="AK79" s="109" t="s">
        <v>274</v>
      </c>
      <c r="AL79" s="332" t="s">
        <v>1273</v>
      </c>
      <c r="AM79" s="109"/>
      <c r="AN79" s="109"/>
      <c r="AO79" s="109"/>
      <c r="AP79" s="109"/>
      <c r="AQ79" s="109"/>
      <c r="AR79" s="109"/>
      <c r="AS79" s="109"/>
      <c r="AT79" s="109"/>
      <c r="AU79" s="109"/>
      <c r="AV79" s="109"/>
      <c r="AW79" s="109"/>
      <c r="AX79" s="109"/>
      <c r="AY79" s="54"/>
      <c r="AZ79" s="149">
        <f t="shared" si="5"/>
        <v>1.0374736842105263</v>
      </c>
      <c r="BA79" s="155" t="str">
        <f>+IF(AZ79="NO PROGRAMADA","NO PROGRAMADA",IF(AZ79=100%,INTRODUCCION!$J$10,IF(AND(AZ79&lt;100%,AZ79&gt;=90%),INTRODUCCION!$J$11,IF(AND(AZ79&lt;90%,AZ79&gt;=70%),INTRODUCCION!$J$12,IF(AZ79&lt;=69%,INTRODUCCION!$J$13,IF(AZ79&gt;100%,INTRODUCCION!$J$14))))))</f>
        <v>Sobre Ejecución</v>
      </c>
      <c r="BB79" s="111" t="str">
        <f t="shared" si="4"/>
        <v>100%</v>
      </c>
    </row>
    <row r="80" spans="1:54" ht="124.2" x14ac:dyDescent="0.3">
      <c r="A80" s="194">
        <v>74</v>
      </c>
      <c r="B80" s="98" t="s">
        <v>254</v>
      </c>
      <c r="C80" s="98" t="s">
        <v>937</v>
      </c>
      <c r="D80" s="110" t="s">
        <v>146</v>
      </c>
      <c r="E80" s="110" t="s">
        <v>123</v>
      </c>
      <c r="F80" s="110" t="s">
        <v>27</v>
      </c>
      <c r="G80" s="110" t="s">
        <v>256</v>
      </c>
      <c r="H80" s="110" t="s">
        <v>504</v>
      </c>
      <c r="I80" s="110" t="s">
        <v>505</v>
      </c>
      <c r="J80" s="110" t="s">
        <v>347</v>
      </c>
      <c r="K80" s="226" t="s">
        <v>988</v>
      </c>
      <c r="L80" s="115">
        <v>73</v>
      </c>
      <c r="M80" s="98" t="s">
        <v>989</v>
      </c>
      <c r="N80" s="230" t="s">
        <v>990</v>
      </c>
      <c r="O80" s="101">
        <v>1</v>
      </c>
      <c r="P80" s="230" t="s">
        <v>991</v>
      </c>
      <c r="Q80" s="230" t="s">
        <v>263</v>
      </c>
      <c r="R80" s="230" t="s">
        <v>264</v>
      </c>
      <c r="S80" s="242" t="s">
        <v>293</v>
      </c>
      <c r="T80" s="243" t="s">
        <v>992</v>
      </c>
      <c r="U80" s="244">
        <v>1</v>
      </c>
      <c r="V80" s="101">
        <v>0.17</v>
      </c>
      <c r="W80" s="138">
        <v>0</v>
      </c>
      <c r="X80" s="202">
        <v>1</v>
      </c>
      <c r="Y80" s="101">
        <v>1</v>
      </c>
      <c r="Z80" s="101">
        <v>1</v>
      </c>
      <c r="AA80" s="138"/>
      <c r="AB80" s="245" t="s">
        <v>993</v>
      </c>
      <c r="AC80" s="194" t="s">
        <v>385</v>
      </c>
      <c r="AD80" s="194" t="s">
        <v>12</v>
      </c>
      <c r="AE80" s="194" t="s">
        <v>274</v>
      </c>
      <c r="AF80" s="194" t="s">
        <v>994</v>
      </c>
      <c r="AG80" s="323">
        <v>1</v>
      </c>
      <c r="AH80" s="343" t="s">
        <v>995</v>
      </c>
      <c r="AI80" s="109" t="s">
        <v>824</v>
      </c>
      <c r="AJ80" s="109" t="s">
        <v>12</v>
      </c>
      <c r="AK80" s="109" t="s">
        <v>274</v>
      </c>
      <c r="AL80" s="109" t="s">
        <v>996</v>
      </c>
      <c r="AM80" s="109"/>
      <c r="AN80" s="109"/>
      <c r="AO80" s="109"/>
      <c r="AP80" s="109"/>
      <c r="AQ80" s="109"/>
      <c r="AR80" s="109"/>
      <c r="AS80" s="109"/>
      <c r="AT80" s="109"/>
      <c r="AU80" s="109"/>
      <c r="AV80" s="109"/>
      <c r="AW80" s="109"/>
      <c r="AX80" s="109"/>
      <c r="AY80" s="54"/>
      <c r="AZ80" s="149">
        <f t="shared" si="5"/>
        <v>1</v>
      </c>
      <c r="BA80" s="155" t="str">
        <f>+IF(AZ80="NO PROGRAMADA","NO PROGRAMADA",IF(AZ80=100%,INTRODUCCION!$J$10,IF(AND(AZ80&lt;100%,AZ80&gt;=90%),INTRODUCCION!$J$11,IF(AND(AZ80&lt;90%,AZ80&gt;=70%),INTRODUCCION!$J$12,IF(AZ80&lt;=69%,INTRODUCCION!$J$13,IF(AZ80&gt;100%,INTRODUCCION!$J$14))))))</f>
        <v>Ejecución Óptima</v>
      </c>
      <c r="BB80" s="111">
        <f t="shared" si="4"/>
        <v>1</v>
      </c>
    </row>
    <row r="81" spans="1:54" ht="220.8" x14ac:dyDescent="0.3">
      <c r="A81" s="194">
        <v>75</v>
      </c>
      <c r="B81" s="98" t="s">
        <v>254</v>
      </c>
      <c r="C81" s="98" t="s">
        <v>937</v>
      </c>
      <c r="D81" s="98" t="s">
        <v>146</v>
      </c>
      <c r="E81" s="98" t="s">
        <v>123</v>
      </c>
      <c r="F81" s="230" t="s">
        <v>27</v>
      </c>
      <c r="G81" s="230" t="s">
        <v>256</v>
      </c>
      <c r="H81" s="230" t="s">
        <v>997</v>
      </c>
      <c r="I81" s="110" t="s">
        <v>998</v>
      </c>
      <c r="J81" s="110" t="s">
        <v>347</v>
      </c>
      <c r="K81" s="226" t="s">
        <v>999</v>
      </c>
      <c r="L81" s="115">
        <v>74</v>
      </c>
      <c r="M81" s="230" t="s">
        <v>1000</v>
      </c>
      <c r="N81" s="98" t="s">
        <v>1001</v>
      </c>
      <c r="O81" s="101">
        <v>1</v>
      </c>
      <c r="P81" s="230" t="s">
        <v>1002</v>
      </c>
      <c r="Q81" s="230" t="s">
        <v>281</v>
      </c>
      <c r="R81" s="230" t="s">
        <v>264</v>
      </c>
      <c r="S81" s="242" t="s">
        <v>293</v>
      </c>
      <c r="T81" s="243" t="s">
        <v>992</v>
      </c>
      <c r="U81" s="243">
        <v>9</v>
      </c>
      <c r="V81" s="101">
        <v>0.16</v>
      </c>
      <c r="W81" s="118">
        <v>0</v>
      </c>
      <c r="X81" s="202">
        <v>0.24</v>
      </c>
      <c r="Y81" s="101">
        <v>0.47</v>
      </c>
      <c r="Z81" s="101">
        <v>1</v>
      </c>
      <c r="AA81" s="223"/>
      <c r="AB81" s="229" t="s">
        <v>1003</v>
      </c>
      <c r="AC81" s="194" t="s">
        <v>12</v>
      </c>
      <c r="AD81" s="194" t="s">
        <v>12</v>
      </c>
      <c r="AE81" s="194" t="s">
        <v>12</v>
      </c>
      <c r="AF81" s="245" t="s">
        <v>1004</v>
      </c>
      <c r="AG81" s="323">
        <v>0.24</v>
      </c>
      <c r="AH81" s="343" t="s">
        <v>1005</v>
      </c>
      <c r="AI81" s="319" t="s">
        <v>824</v>
      </c>
      <c r="AJ81" s="320" t="s">
        <v>12</v>
      </c>
      <c r="AK81" s="109" t="s">
        <v>274</v>
      </c>
      <c r="AL81" s="109" t="s">
        <v>1006</v>
      </c>
      <c r="AM81" s="109"/>
      <c r="AN81" s="109"/>
      <c r="AO81" s="109"/>
      <c r="AP81" s="109"/>
      <c r="AQ81" s="109"/>
      <c r="AR81" s="109"/>
      <c r="AS81" s="109"/>
      <c r="AT81" s="109"/>
      <c r="AU81" s="109"/>
      <c r="AV81" s="109"/>
      <c r="AW81" s="109"/>
      <c r="AX81" s="109"/>
      <c r="AY81" s="54"/>
      <c r="AZ81" s="149">
        <f t="shared" si="5"/>
        <v>1</v>
      </c>
      <c r="BA81" s="155" t="str">
        <f>+IF(AZ81="NO PROGRAMADA","NO PROGRAMADA",IF(AZ81=100%,INTRODUCCION!$J$10,IF(AND(AZ81&lt;100%,AZ81&gt;=90%),INTRODUCCION!$J$11,IF(AND(AZ81&lt;90%,AZ81&gt;=70%),INTRODUCCION!$J$12,IF(AZ81&lt;=69%,INTRODUCCION!$J$13,IF(AZ81&gt;100%,INTRODUCCION!$J$14))))))</f>
        <v>Ejecución Óptima</v>
      </c>
      <c r="BB81" s="111">
        <f t="shared" si="4"/>
        <v>1</v>
      </c>
    </row>
    <row r="82" spans="1:54" ht="179.4" x14ac:dyDescent="0.3">
      <c r="A82" s="194">
        <v>76</v>
      </c>
      <c r="B82" s="98" t="s">
        <v>254</v>
      </c>
      <c r="C82" s="98" t="s">
        <v>937</v>
      </c>
      <c r="D82" s="98" t="s">
        <v>146</v>
      </c>
      <c r="E82" s="98" t="s">
        <v>123</v>
      </c>
      <c r="F82" s="230" t="s">
        <v>27</v>
      </c>
      <c r="G82" s="230" t="s">
        <v>256</v>
      </c>
      <c r="H82" s="230" t="s">
        <v>997</v>
      </c>
      <c r="I82" s="230" t="s">
        <v>1007</v>
      </c>
      <c r="J82" s="110" t="s">
        <v>347</v>
      </c>
      <c r="K82" s="226" t="s">
        <v>1008</v>
      </c>
      <c r="L82" s="115">
        <v>75</v>
      </c>
      <c r="M82" s="98" t="s">
        <v>1009</v>
      </c>
      <c r="N82" s="98" t="s">
        <v>1010</v>
      </c>
      <c r="O82" s="101">
        <v>1</v>
      </c>
      <c r="P82" s="230" t="s">
        <v>1011</v>
      </c>
      <c r="Q82" s="230" t="s">
        <v>281</v>
      </c>
      <c r="R82" s="230" t="s">
        <v>264</v>
      </c>
      <c r="S82" s="242" t="s">
        <v>293</v>
      </c>
      <c r="T82" s="243" t="s">
        <v>992</v>
      </c>
      <c r="U82" s="246">
        <v>5</v>
      </c>
      <c r="V82" s="101">
        <v>0.16</v>
      </c>
      <c r="W82" s="118">
        <v>0</v>
      </c>
      <c r="X82" s="317">
        <v>0.14000000000000001</v>
      </c>
      <c r="Y82" s="247">
        <v>0.28999999999999998</v>
      </c>
      <c r="Z82" s="247">
        <v>1</v>
      </c>
      <c r="AA82" s="223">
        <v>0</v>
      </c>
      <c r="AB82" s="229" t="s">
        <v>1012</v>
      </c>
      <c r="AC82" s="194" t="s">
        <v>12</v>
      </c>
      <c r="AD82" s="194" t="s">
        <v>12</v>
      </c>
      <c r="AE82" s="194" t="s">
        <v>12</v>
      </c>
      <c r="AF82" s="245" t="s">
        <v>1013</v>
      </c>
      <c r="AG82" s="323">
        <v>0.14000000000000001</v>
      </c>
      <c r="AH82" s="343" t="s">
        <v>1014</v>
      </c>
      <c r="AI82" s="319" t="s">
        <v>824</v>
      </c>
      <c r="AJ82" s="320" t="s">
        <v>12</v>
      </c>
      <c r="AK82" s="109" t="s">
        <v>274</v>
      </c>
      <c r="AL82" s="109" t="s">
        <v>1006</v>
      </c>
      <c r="AM82" s="109"/>
      <c r="AN82" s="109"/>
      <c r="AO82" s="109"/>
      <c r="AP82" s="109"/>
      <c r="AQ82" s="109"/>
      <c r="AR82" s="109"/>
      <c r="AS82" s="109"/>
      <c r="AT82" s="109"/>
      <c r="AU82" s="109"/>
      <c r="AV82" s="109"/>
      <c r="AW82" s="109"/>
      <c r="AX82" s="109"/>
      <c r="AY82" s="54"/>
      <c r="AZ82" s="149">
        <f t="shared" si="5"/>
        <v>1</v>
      </c>
      <c r="BA82" s="155" t="str">
        <f>+IF(AZ82="NO PROGRAMADA","NO PROGRAMADA",IF(AZ82=100%,INTRODUCCION!$J$10,IF(AND(AZ82&lt;100%,AZ82&gt;=90%),INTRODUCCION!$J$11,IF(AND(AZ82&lt;90%,AZ82&gt;=70%),INTRODUCCION!$J$12,IF(AZ82&lt;=69%,INTRODUCCION!$J$13,IF(AZ82&gt;100%,INTRODUCCION!$J$14))))))</f>
        <v>Ejecución Óptima</v>
      </c>
      <c r="BB82" s="111">
        <f t="shared" si="4"/>
        <v>1</v>
      </c>
    </row>
    <row r="83" spans="1:54" ht="149.4" customHeight="1" x14ac:dyDescent="0.3">
      <c r="A83" s="194">
        <v>77</v>
      </c>
      <c r="B83" s="110" t="s">
        <v>254</v>
      </c>
      <c r="C83" s="110" t="s">
        <v>1015</v>
      </c>
      <c r="D83" s="110" t="s">
        <v>146</v>
      </c>
      <c r="E83" s="110" t="s">
        <v>127</v>
      </c>
      <c r="F83" s="110" t="s">
        <v>58</v>
      </c>
      <c r="G83" s="110" t="s">
        <v>12</v>
      </c>
      <c r="H83" s="110" t="s">
        <v>1016</v>
      </c>
      <c r="I83" s="110" t="s">
        <v>1017</v>
      </c>
      <c r="J83" s="110" t="s">
        <v>347</v>
      </c>
      <c r="K83" s="195" t="s">
        <v>1018</v>
      </c>
      <c r="L83" s="115">
        <v>76</v>
      </c>
      <c r="M83" s="110" t="s">
        <v>1019</v>
      </c>
      <c r="N83" s="110" t="s">
        <v>1020</v>
      </c>
      <c r="O83" s="112">
        <v>1</v>
      </c>
      <c r="P83" s="110" t="s">
        <v>1021</v>
      </c>
      <c r="Q83" s="118" t="s">
        <v>263</v>
      </c>
      <c r="R83" s="118" t="s">
        <v>264</v>
      </c>
      <c r="S83" s="110" t="s">
        <v>265</v>
      </c>
      <c r="T83" s="110" t="s">
        <v>1022</v>
      </c>
      <c r="U83" s="112">
        <v>0.99</v>
      </c>
      <c r="V83" s="112">
        <v>0.4</v>
      </c>
      <c r="W83" s="119">
        <v>0.15</v>
      </c>
      <c r="X83" s="205">
        <v>0.5</v>
      </c>
      <c r="Y83" s="112">
        <v>0.75</v>
      </c>
      <c r="Z83" s="112">
        <v>1</v>
      </c>
      <c r="AA83" s="119">
        <v>0.22</v>
      </c>
      <c r="AB83" s="290" t="s">
        <v>1023</v>
      </c>
      <c r="AC83" s="118" t="s">
        <v>1024</v>
      </c>
      <c r="AD83" s="118" t="s">
        <v>1025</v>
      </c>
      <c r="AE83" s="194" t="s">
        <v>274</v>
      </c>
      <c r="AF83" s="118" t="s">
        <v>1026</v>
      </c>
      <c r="AG83" s="325">
        <v>0.47799999999999998</v>
      </c>
      <c r="AH83" s="351" t="s">
        <v>1027</v>
      </c>
      <c r="AI83" s="277" t="s">
        <v>1028</v>
      </c>
      <c r="AJ83" s="277" t="s">
        <v>1029</v>
      </c>
      <c r="AK83" s="109" t="s">
        <v>274</v>
      </c>
      <c r="AL83" s="277" t="s">
        <v>1030</v>
      </c>
      <c r="AM83" s="277"/>
      <c r="AN83" s="277"/>
      <c r="AO83" s="277"/>
      <c r="AP83" s="277"/>
      <c r="AQ83" s="277"/>
      <c r="AR83" s="277"/>
      <c r="AS83" s="277"/>
      <c r="AT83" s="277"/>
      <c r="AU83" s="277"/>
      <c r="AV83" s="277"/>
      <c r="AW83" s="277"/>
      <c r="AX83" s="277"/>
      <c r="AY83" s="81"/>
      <c r="AZ83" s="149">
        <f t="shared" si="5"/>
        <v>0.95599999999999996</v>
      </c>
      <c r="BA83" s="155" t="str">
        <f>+IF(AZ83="NO PROGRAMADA","NO PROGRAMADA",IF(AZ83=100%,INTRODUCCION!$J$10,IF(AND(AZ83&lt;100%,AZ83&gt;=90%),INTRODUCCION!$J$11,IF(AND(AZ83&lt;90%,AZ83&gt;=70%),INTRODUCCION!$J$12,IF(AZ83&lt;=69%,INTRODUCCION!$J$13,IF(AZ83&gt;100%,INTRODUCCION!$J$14))))))</f>
        <v>Ejecución Destacada</v>
      </c>
      <c r="BB83" s="111">
        <f t="shared" si="4"/>
        <v>0.95599999999999996</v>
      </c>
    </row>
    <row r="84" spans="1:54" ht="114" customHeight="1" x14ac:dyDescent="0.3">
      <c r="A84" s="194">
        <v>78</v>
      </c>
      <c r="B84" s="110" t="s">
        <v>254</v>
      </c>
      <c r="C84" s="110" t="s">
        <v>1015</v>
      </c>
      <c r="D84" s="110" t="s">
        <v>146</v>
      </c>
      <c r="E84" s="110" t="s">
        <v>127</v>
      </c>
      <c r="F84" s="110" t="s">
        <v>58</v>
      </c>
      <c r="G84" s="110" t="s">
        <v>12</v>
      </c>
      <c r="H84" s="110" t="s">
        <v>1016</v>
      </c>
      <c r="I84" s="110" t="s">
        <v>1017</v>
      </c>
      <c r="J84" s="110" t="s">
        <v>347</v>
      </c>
      <c r="K84" s="195" t="s">
        <v>1031</v>
      </c>
      <c r="L84" s="115">
        <v>77</v>
      </c>
      <c r="M84" s="110" t="s">
        <v>1032</v>
      </c>
      <c r="N84" s="110" t="s">
        <v>872</v>
      </c>
      <c r="O84" s="110">
        <v>4</v>
      </c>
      <c r="P84" s="110" t="s">
        <v>1033</v>
      </c>
      <c r="Q84" s="110" t="s">
        <v>281</v>
      </c>
      <c r="R84" s="110" t="s">
        <v>264</v>
      </c>
      <c r="S84" s="208" t="s">
        <v>293</v>
      </c>
      <c r="T84" s="208" t="s">
        <v>1034</v>
      </c>
      <c r="U84" s="208">
        <v>0</v>
      </c>
      <c r="V84" s="112">
        <v>0.1</v>
      </c>
      <c r="W84" s="118">
        <v>1</v>
      </c>
      <c r="X84" s="197">
        <v>2</v>
      </c>
      <c r="Y84" s="110">
        <v>3</v>
      </c>
      <c r="Z84" s="110">
        <v>4</v>
      </c>
      <c r="AA84" s="194">
        <v>1</v>
      </c>
      <c r="AB84" s="194" t="s">
        <v>1035</v>
      </c>
      <c r="AC84" s="194" t="s">
        <v>12</v>
      </c>
      <c r="AD84" s="194" t="s">
        <v>12</v>
      </c>
      <c r="AE84" s="194" t="s">
        <v>274</v>
      </c>
      <c r="AF84" s="115" t="s">
        <v>1036</v>
      </c>
      <c r="AG84" s="329">
        <v>2</v>
      </c>
      <c r="AH84" s="343" t="s">
        <v>1037</v>
      </c>
      <c r="AI84" s="109" t="s">
        <v>12</v>
      </c>
      <c r="AJ84" s="109" t="s">
        <v>12</v>
      </c>
      <c r="AK84" s="109" t="s">
        <v>274</v>
      </c>
      <c r="AL84" s="109" t="s">
        <v>1038</v>
      </c>
      <c r="AM84" s="109"/>
      <c r="AN84" s="109"/>
      <c r="AO84" s="109"/>
      <c r="AP84" s="109"/>
      <c r="AQ84" s="109"/>
      <c r="AR84" s="109"/>
      <c r="AS84" s="109"/>
      <c r="AT84" s="109"/>
      <c r="AU84" s="109"/>
      <c r="AV84" s="109"/>
      <c r="AW84" s="109"/>
      <c r="AX84" s="109"/>
      <c r="AY84" s="54"/>
      <c r="AZ84" s="149">
        <f t="shared" si="5"/>
        <v>1</v>
      </c>
      <c r="BA84" s="155" t="str">
        <f>+IF(AZ84="NO PROGRAMADA","NO PROGRAMADA",IF(AZ84=100%,INTRODUCCION!$J$10,IF(AND(AZ84&lt;100%,AZ84&gt;=90%),INTRODUCCION!$J$11,IF(AND(AZ84&lt;90%,AZ84&gt;=70%),INTRODUCCION!$J$12,IF(AZ84&lt;=69%,INTRODUCCION!$J$13,IF(AZ84&gt;100%,INTRODUCCION!$J$14))))))</f>
        <v>Ejecución Óptima</v>
      </c>
      <c r="BB84" s="111">
        <f t="shared" si="4"/>
        <v>1</v>
      </c>
    </row>
    <row r="85" spans="1:54" ht="178.5" customHeight="1" x14ac:dyDescent="0.3">
      <c r="A85" s="194">
        <v>79</v>
      </c>
      <c r="B85" s="110" t="s">
        <v>254</v>
      </c>
      <c r="C85" s="110" t="s">
        <v>1015</v>
      </c>
      <c r="D85" s="110" t="s">
        <v>146</v>
      </c>
      <c r="E85" s="110" t="s">
        <v>127</v>
      </c>
      <c r="F85" s="110" t="s">
        <v>58</v>
      </c>
      <c r="G85" s="110" t="s">
        <v>12</v>
      </c>
      <c r="H85" s="110" t="s">
        <v>1016</v>
      </c>
      <c r="I85" s="110" t="s">
        <v>1039</v>
      </c>
      <c r="J85" s="110" t="s">
        <v>347</v>
      </c>
      <c r="K85" s="195" t="s">
        <v>1040</v>
      </c>
      <c r="L85" s="115">
        <v>78</v>
      </c>
      <c r="M85" s="110" t="s">
        <v>1041</v>
      </c>
      <c r="N85" s="110" t="s">
        <v>1042</v>
      </c>
      <c r="O85" s="119">
        <v>1</v>
      </c>
      <c r="P85" s="110" t="s">
        <v>1021</v>
      </c>
      <c r="Q85" s="118" t="s">
        <v>263</v>
      </c>
      <c r="R85" s="118" t="s">
        <v>264</v>
      </c>
      <c r="S85" s="208" t="s">
        <v>265</v>
      </c>
      <c r="T85" s="208" t="s">
        <v>1022</v>
      </c>
      <c r="U85" s="212">
        <v>0.82</v>
      </c>
      <c r="V85" s="112">
        <v>0.1</v>
      </c>
      <c r="W85" s="119">
        <v>0.1</v>
      </c>
      <c r="X85" s="205">
        <v>0.54</v>
      </c>
      <c r="Y85" s="112">
        <v>0.88</v>
      </c>
      <c r="Z85" s="112">
        <v>1</v>
      </c>
      <c r="AA85" s="223">
        <v>0.1</v>
      </c>
      <c r="AB85" s="194" t="s">
        <v>1043</v>
      </c>
      <c r="AC85" s="118" t="s">
        <v>1044</v>
      </c>
      <c r="AD85" s="118" t="s">
        <v>1045</v>
      </c>
      <c r="AE85" s="194" t="s">
        <v>274</v>
      </c>
      <c r="AF85" s="194" t="s">
        <v>1046</v>
      </c>
      <c r="AG85" s="325">
        <v>0.44</v>
      </c>
      <c r="AH85" s="343" t="s">
        <v>1047</v>
      </c>
      <c r="AI85" s="109" t="s">
        <v>1048</v>
      </c>
      <c r="AJ85" s="109" t="s">
        <v>1049</v>
      </c>
      <c r="AK85" s="109" t="s">
        <v>274</v>
      </c>
      <c r="AL85" s="109" t="s">
        <v>1050</v>
      </c>
      <c r="AM85" s="109"/>
      <c r="AN85" s="109"/>
      <c r="AO85" s="109"/>
      <c r="AP85" s="109"/>
      <c r="AQ85" s="109"/>
      <c r="AR85" s="109"/>
      <c r="AS85" s="109"/>
      <c r="AT85" s="109"/>
      <c r="AU85" s="109"/>
      <c r="AV85" s="109"/>
      <c r="AW85" s="109"/>
      <c r="AX85" s="109"/>
      <c r="AY85" s="54"/>
      <c r="AZ85" s="149">
        <f t="shared" si="5"/>
        <v>0.81481481481481477</v>
      </c>
      <c r="BA85" s="155" t="str">
        <f>+IF(AZ85="NO PROGRAMADA","NO PROGRAMADA",IF(AZ85=100%,INTRODUCCION!$J$10,IF(AND(AZ85&lt;100%,AZ85&gt;=90%),INTRODUCCION!$J$11,IF(AND(AZ85&lt;90%,AZ85&gt;=70%),INTRODUCCION!$J$12,IF(AZ85&lt;=69%,INTRODUCCION!$J$13,IF(AZ85&gt;100%,INTRODUCCION!$J$14))))))</f>
        <v>Ejecución Media</v>
      </c>
      <c r="BB85" s="111">
        <f t="shared" si="4"/>
        <v>0.81481481481481477</v>
      </c>
    </row>
    <row r="86" spans="1:54" ht="162.75" customHeight="1" x14ac:dyDescent="0.3">
      <c r="A86" s="194">
        <v>80</v>
      </c>
      <c r="B86" s="118" t="s">
        <v>254</v>
      </c>
      <c r="C86" s="110" t="s">
        <v>1015</v>
      </c>
      <c r="D86" s="118" t="s">
        <v>146</v>
      </c>
      <c r="E86" s="118" t="s">
        <v>127</v>
      </c>
      <c r="F86" s="118" t="s">
        <v>58</v>
      </c>
      <c r="G86" s="118" t="s">
        <v>12</v>
      </c>
      <c r="H86" s="118" t="s">
        <v>1016</v>
      </c>
      <c r="I86" s="118" t="s">
        <v>1051</v>
      </c>
      <c r="J86" s="118" t="s">
        <v>347</v>
      </c>
      <c r="K86" s="204" t="s">
        <v>1052</v>
      </c>
      <c r="L86" s="115">
        <v>79</v>
      </c>
      <c r="M86" s="118" t="s">
        <v>1053</v>
      </c>
      <c r="N86" s="118" t="s">
        <v>1054</v>
      </c>
      <c r="O86" s="119">
        <v>1</v>
      </c>
      <c r="P86" s="118" t="s">
        <v>1021</v>
      </c>
      <c r="Q86" s="118" t="s">
        <v>263</v>
      </c>
      <c r="R86" s="118" t="s">
        <v>264</v>
      </c>
      <c r="S86" s="218" t="s">
        <v>265</v>
      </c>
      <c r="T86" s="218" t="s">
        <v>1022</v>
      </c>
      <c r="U86" s="218"/>
      <c r="V86" s="119">
        <v>0.1</v>
      </c>
      <c r="W86" s="313">
        <v>0.15</v>
      </c>
      <c r="X86" s="248">
        <v>0.5</v>
      </c>
      <c r="Y86" s="249">
        <v>0.73</v>
      </c>
      <c r="Z86" s="249">
        <v>1</v>
      </c>
      <c r="AA86" s="250">
        <v>0.23</v>
      </c>
      <c r="AB86" s="194" t="s">
        <v>1055</v>
      </c>
      <c r="AC86" s="118" t="s">
        <v>1056</v>
      </c>
      <c r="AD86" s="118" t="s">
        <v>1045</v>
      </c>
      <c r="AE86" s="194" t="s">
        <v>274</v>
      </c>
      <c r="AF86" s="251" t="s">
        <v>1057</v>
      </c>
      <c r="AG86" s="325">
        <v>0.5</v>
      </c>
      <c r="AH86" s="343" t="s">
        <v>1058</v>
      </c>
      <c r="AI86" s="109" t="s">
        <v>12</v>
      </c>
      <c r="AJ86" s="109" t="s">
        <v>12</v>
      </c>
      <c r="AK86" s="109" t="s">
        <v>274</v>
      </c>
      <c r="AL86" s="109" t="s">
        <v>1059</v>
      </c>
      <c r="AM86" s="109"/>
      <c r="AN86" s="109"/>
      <c r="AO86" s="109"/>
      <c r="AP86" s="109"/>
      <c r="AQ86" s="109"/>
      <c r="AR86" s="109"/>
      <c r="AS86" s="109"/>
      <c r="AT86" s="109"/>
      <c r="AU86" s="109"/>
      <c r="AV86" s="109"/>
      <c r="AW86" s="109"/>
      <c r="AX86" s="109"/>
      <c r="AY86" s="109"/>
      <c r="AZ86" s="149">
        <f t="shared" si="5"/>
        <v>1</v>
      </c>
      <c r="BA86" s="155" t="str">
        <f>+IF(AZ86="NO PROGRAMADA","NO PROGRAMADA",IF(AZ86=100%,INTRODUCCION!$J$10,IF(AND(AZ86&lt;100%,AZ86&gt;=90%),INTRODUCCION!$J$11,IF(AND(AZ86&lt;90%,AZ86&gt;=70%),INTRODUCCION!$J$12,IF(AZ86&lt;=69%,INTRODUCCION!$J$13,IF(AZ86&gt;100%,INTRODUCCION!$J$14))))))</f>
        <v>Ejecución Óptima</v>
      </c>
      <c r="BB86" s="111">
        <f t="shared" si="4"/>
        <v>1</v>
      </c>
    </row>
    <row r="87" spans="1:54" ht="110.4" x14ac:dyDescent="0.3">
      <c r="A87" s="194">
        <v>81</v>
      </c>
      <c r="B87" s="118" t="s">
        <v>254</v>
      </c>
      <c r="C87" s="110" t="s">
        <v>1015</v>
      </c>
      <c r="D87" s="118" t="s">
        <v>146</v>
      </c>
      <c r="E87" s="118" t="s">
        <v>127</v>
      </c>
      <c r="F87" s="118" t="s">
        <v>58</v>
      </c>
      <c r="G87" s="118" t="s">
        <v>12</v>
      </c>
      <c r="H87" s="118" t="s">
        <v>1016</v>
      </c>
      <c r="I87" s="118" t="s">
        <v>1060</v>
      </c>
      <c r="J87" s="118" t="s">
        <v>347</v>
      </c>
      <c r="K87" s="204" t="s">
        <v>1061</v>
      </c>
      <c r="L87" s="115">
        <v>80</v>
      </c>
      <c r="M87" s="118" t="s">
        <v>1062</v>
      </c>
      <c r="N87" s="118" t="s">
        <v>1063</v>
      </c>
      <c r="O87" s="119">
        <v>1</v>
      </c>
      <c r="P87" s="118" t="s">
        <v>1021</v>
      </c>
      <c r="Q87" s="118" t="s">
        <v>263</v>
      </c>
      <c r="R87" s="118" t="s">
        <v>264</v>
      </c>
      <c r="S87" s="218" t="s">
        <v>265</v>
      </c>
      <c r="T87" s="218" t="s">
        <v>1022</v>
      </c>
      <c r="U87" s="218"/>
      <c r="V87" s="119">
        <v>0.1</v>
      </c>
      <c r="W87" s="313">
        <v>0.15</v>
      </c>
      <c r="X87" s="248">
        <v>0.5</v>
      </c>
      <c r="Y87" s="249">
        <v>0.7</v>
      </c>
      <c r="Z87" s="249">
        <v>1</v>
      </c>
      <c r="AA87" s="250">
        <v>0.2</v>
      </c>
      <c r="AB87" s="194" t="s">
        <v>1064</v>
      </c>
      <c r="AC87" s="118" t="s">
        <v>1056</v>
      </c>
      <c r="AD87" s="118" t="s">
        <v>1045</v>
      </c>
      <c r="AE87" s="194" t="s">
        <v>274</v>
      </c>
      <c r="AF87" s="194" t="s">
        <v>1065</v>
      </c>
      <c r="AG87" s="325">
        <v>0.5</v>
      </c>
      <c r="AH87" s="343" t="s">
        <v>1066</v>
      </c>
      <c r="AI87" s="109" t="s">
        <v>12</v>
      </c>
      <c r="AJ87" s="109" t="s">
        <v>12</v>
      </c>
      <c r="AK87" s="109" t="s">
        <v>274</v>
      </c>
      <c r="AL87" s="109" t="s">
        <v>1067</v>
      </c>
      <c r="AM87" s="109"/>
      <c r="AN87" s="109"/>
      <c r="AO87" s="109"/>
      <c r="AP87" s="109"/>
      <c r="AQ87" s="109"/>
      <c r="AR87" s="109"/>
      <c r="AS87" s="109"/>
      <c r="AT87" s="109"/>
      <c r="AU87" s="109"/>
      <c r="AV87" s="109"/>
      <c r="AW87" s="109"/>
      <c r="AX87" s="109"/>
      <c r="AY87" s="109"/>
      <c r="AZ87" s="149">
        <f t="shared" si="5"/>
        <v>1</v>
      </c>
      <c r="BA87" s="155" t="str">
        <f>+IF(AZ87="NO PROGRAMADA","NO PROGRAMADA",IF(AZ87=100%,INTRODUCCION!$J$10,IF(AND(AZ87&lt;100%,AZ87&gt;=90%),INTRODUCCION!$J$11,IF(AND(AZ87&lt;90%,AZ87&gt;=70%),INTRODUCCION!$J$12,IF(AZ87&lt;=69%,INTRODUCCION!$J$13,IF(AZ87&gt;100%,INTRODUCCION!$J$14))))))</f>
        <v>Ejecución Óptima</v>
      </c>
      <c r="BB87" s="111">
        <f t="shared" si="4"/>
        <v>1</v>
      </c>
    </row>
    <row r="88" spans="1:54" ht="147.75" customHeight="1" x14ac:dyDescent="0.3">
      <c r="A88" s="194">
        <v>82</v>
      </c>
      <c r="B88" s="118" t="s">
        <v>254</v>
      </c>
      <c r="C88" s="110" t="s">
        <v>1015</v>
      </c>
      <c r="D88" s="118" t="s">
        <v>146</v>
      </c>
      <c r="E88" s="118" t="s">
        <v>127</v>
      </c>
      <c r="F88" s="118" t="s">
        <v>58</v>
      </c>
      <c r="G88" s="118" t="s">
        <v>12</v>
      </c>
      <c r="H88" s="118" t="s">
        <v>1016</v>
      </c>
      <c r="I88" s="118" t="s">
        <v>1068</v>
      </c>
      <c r="J88" s="118" t="s">
        <v>347</v>
      </c>
      <c r="K88" s="204" t="s">
        <v>1069</v>
      </c>
      <c r="L88" s="115">
        <v>81</v>
      </c>
      <c r="M88" s="118" t="s">
        <v>1070</v>
      </c>
      <c r="N88" s="118" t="s">
        <v>1071</v>
      </c>
      <c r="O88" s="119">
        <v>1</v>
      </c>
      <c r="P88" s="118" t="s">
        <v>1021</v>
      </c>
      <c r="Q88" s="118" t="s">
        <v>263</v>
      </c>
      <c r="R88" s="118" t="s">
        <v>264</v>
      </c>
      <c r="S88" s="218" t="s">
        <v>265</v>
      </c>
      <c r="T88" s="218" t="s">
        <v>1022</v>
      </c>
      <c r="U88" s="218"/>
      <c r="V88" s="119">
        <v>0.1</v>
      </c>
      <c r="W88" s="313">
        <v>0.15</v>
      </c>
      <c r="X88" s="248">
        <v>0.42</v>
      </c>
      <c r="Y88" s="249">
        <v>0.67</v>
      </c>
      <c r="Z88" s="249">
        <v>1</v>
      </c>
      <c r="AA88" s="250">
        <v>0.1</v>
      </c>
      <c r="AB88" s="194" t="s">
        <v>1072</v>
      </c>
      <c r="AC88" s="118" t="s">
        <v>1073</v>
      </c>
      <c r="AD88" s="118" t="s">
        <v>1025</v>
      </c>
      <c r="AE88" s="194" t="s">
        <v>274</v>
      </c>
      <c r="AF88" s="194" t="s">
        <v>1074</v>
      </c>
      <c r="AG88" s="325">
        <v>0.39</v>
      </c>
      <c r="AH88" s="343" t="s">
        <v>1075</v>
      </c>
      <c r="AI88" s="109" t="s">
        <v>1076</v>
      </c>
      <c r="AJ88" s="109" t="s">
        <v>1049</v>
      </c>
      <c r="AK88" s="109" t="s">
        <v>274</v>
      </c>
      <c r="AL88" s="109" t="s">
        <v>1077</v>
      </c>
      <c r="AM88" s="109"/>
      <c r="AN88" s="109"/>
      <c r="AO88" s="109"/>
      <c r="AP88" s="109"/>
      <c r="AQ88" s="109"/>
      <c r="AR88" s="109"/>
      <c r="AS88" s="109"/>
      <c r="AT88" s="109"/>
      <c r="AU88" s="109"/>
      <c r="AV88" s="109"/>
      <c r="AW88" s="109"/>
      <c r="AX88" s="109"/>
      <c r="AY88" s="109"/>
      <c r="AZ88" s="149">
        <f t="shared" si="5"/>
        <v>0.9285714285714286</v>
      </c>
      <c r="BA88" s="155" t="str">
        <f>+IF(AZ88="NO PROGRAMADA","NO PROGRAMADA",IF(AZ88=100%,INTRODUCCION!$J$10,IF(AND(AZ88&lt;100%,AZ88&gt;=90%),INTRODUCCION!$J$11,IF(AND(AZ88&lt;90%,AZ88&gt;=70%),INTRODUCCION!$J$12,IF(AZ88&lt;=69%,INTRODUCCION!$J$13,IF(AZ88&gt;100%,INTRODUCCION!$J$14))))))</f>
        <v>Ejecución Destacada</v>
      </c>
      <c r="BB88" s="111">
        <f t="shared" si="4"/>
        <v>0.9285714285714286</v>
      </c>
    </row>
    <row r="89" spans="1:54" ht="122.25" customHeight="1" x14ac:dyDescent="0.3">
      <c r="A89" s="194">
        <v>83</v>
      </c>
      <c r="B89" s="118" t="s">
        <v>254</v>
      </c>
      <c r="C89" s="110" t="s">
        <v>1015</v>
      </c>
      <c r="D89" s="118" t="s">
        <v>146</v>
      </c>
      <c r="E89" s="118" t="s">
        <v>127</v>
      </c>
      <c r="F89" s="118" t="s">
        <v>58</v>
      </c>
      <c r="G89" s="118" t="s">
        <v>12</v>
      </c>
      <c r="H89" s="118" t="s">
        <v>1016</v>
      </c>
      <c r="I89" s="118" t="s">
        <v>1078</v>
      </c>
      <c r="J89" s="118" t="s">
        <v>347</v>
      </c>
      <c r="K89" s="204" t="s">
        <v>1079</v>
      </c>
      <c r="L89" s="115">
        <v>82</v>
      </c>
      <c r="M89" s="118" t="s">
        <v>1080</v>
      </c>
      <c r="N89" s="118" t="s">
        <v>1081</v>
      </c>
      <c r="O89" s="119">
        <v>1</v>
      </c>
      <c r="P89" s="118" t="s">
        <v>1021</v>
      </c>
      <c r="Q89" s="118" t="s">
        <v>263</v>
      </c>
      <c r="R89" s="118" t="s">
        <v>264</v>
      </c>
      <c r="S89" s="218" t="s">
        <v>265</v>
      </c>
      <c r="T89" s="218" t="s">
        <v>1022</v>
      </c>
      <c r="U89" s="218"/>
      <c r="V89" s="119">
        <v>0.1</v>
      </c>
      <c r="W89" s="313">
        <v>0.15</v>
      </c>
      <c r="X89" s="248">
        <v>0.5</v>
      </c>
      <c r="Y89" s="249">
        <v>0.75</v>
      </c>
      <c r="Z89" s="249">
        <v>1</v>
      </c>
      <c r="AA89" s="250">
        <v>0.22</v>
      </c>
      <c r="AB89" s="194" t="s">
        <v>1082</v>
      </c>
      <c r="AC89" s="118" t="s">
        <v>1056</v>
      </c>
      <c r="AD89" s="118" t="s">
        <v>1045</v>
      </c>
      <c r="AE89" s="194" t="s">
        <v>274</v>
      </c>
      <c r="AF89" s="251" t="s">
        <v>1083</v>
      </c>
      <c r="AG89" s="325">
        <v>0.5</v>
      </c>
      <c r="AH89" s="343" t="s">
        <v>1084</v>
      </c>
      <c r="AI89" s="109" t="s">
        <v>12</v>
      </c>
      <c r="AJ89" s="109" t="s">
        <v>12</v>
      </c>
      <c r="AK89" s="109" t="s">
        <v>274</v>
      </c>
      <c r="AL89" s="109" t="s">
        <v>1085</v>
      </c>
      <c r="AM89" s="109"/>
      <c r="AN89" s="109"/>
      <c r="AO89" s="109"/>
      <c r="AP89" s="109"/>
      <c r="AQ89" s="109"/>
      <c r="AR89" s="109"/>
      <c r="AS89" s="109"/>
      <c r="AT89" s="109"/>
      <c r="AU89" s="109"/>
      <c r="AV89" s="109"/>
      <c r="AW89" s="109"/>
      <c r="AX89" s="109"/>
      <c r="AY89" s="109"/>
      <c r="AZ89" s="149">
        <f t="shared" si="5"/>
        <v>1</v>
      </c>
      <c r="BA89" s="155" t="str">
        <f>+IF(AZ89="NO PROGRAMADA","NO PROGRAMADA",IF(AZ89=100%,INTRODUCCION!$J$10,IF(AND(AZ89&lt;100%,AZ89&gt;=90%),INTRODUCCION!$J$11,IF(AND(AZ89&lt;90%,AZ89&gt;=70%),INTRODUCCION!$J$12,IF(AZ89&lt;=69%,INTRODUCCION!$J$13,IF(AZ89&gt;100%,INTRODUCCION!$J$14))))))</f>
        <v>Ejecución Óptima</v>
      </c>
      <c r="BB89" s="111">
        <f t="shared" si="4"/>
        <v>1</v>
      </c>
    </row>
    <row r="90" spans="1:54" ht="124.2" x14ac:dyDescent="0.3">
      <c r="A90" s="194">
        <v>84</v>
      </c>
      <c r="B90" s="110" t="s">
        <v>254</v>
      </c>
      <c r="C90" s="110" t="s">
        <v>1015</v>
      </c>
      <c r="D90" s="110" t="s">
        <v>146</v>
      </c>
      <c r="E90" s="110" t="s">
        <v>132</v>
      </c>
      <c r="F90" s="110" t="s">
        <v>105</v>
      </c>
      <c r="G90" s="110" t="s">
        <v>12</v>
      </c>
      <c r="H90" s="110" t="s">
        <v>1086</v>
      </c>
      <c r="I90" s="110" t="s">
        <v>850</v>
      </c>
      <c r="J90" s="110" t="s">
        <v>347</v>
      </c>
      <c r="K90" s="195" t="s">
        <v>1087</v>
      </c>
      <c r="L90" s="115">
        <v>83</v>
      </c>
      <c r="M90" s="110" t="s">
        <v>1088</v>
      </c>
      <c r="N90" s="110" t="s">
        <v>1089</v>
      </c>
      <c r="O90" s="110">
        <v>1</v>
      </c>
      <c r="P90" s="110" t="s">
        <v>1090</v>
      </c>
      <c r="Q90" s="110" t="s">
        <v>281</v>
      </c>
      <c r="R90" s="110" t="s">
        <v>264</v>
      </c>
      <c r="S90" s="208" t="s">
        <v>265</v>
      </c>
      <c r="T90" s="208" t="s">
        <v>1091</v>
      </c>
      <c r="U90" s="208">
        <v>1</v>
      </c>
      <c r="V90" s="112">
        <v>0.5</v>
      </c>
      <c r="W90" s="118">
        <v>0</v>
      </c>
      <c r="X90" s="197">
        <v>0</v>
      </c>
      <c r="Y90" s="118">
        <v>0</v>
      </c>
      <c r="Z90" s="118">
        <v>1</v>
      </c>
      <c r="AA90" s="194"/>
      <c r="AB90" s="115" t="s">
        <v>1092</v>
      </c>
      <c r="AC90" s="194" t="s">
        <v>1093</v>
      </c>
      <c r="AD90" s="194" t="s">
        <v>1094</v>
      </c>
      <c r="AE90" s="194" t="s">
        <v>274</v>
      </c>
      <c r="AF90" s="194" t="s">
        <v>1095</v>
      </c>
      <c r="AG90" s="329"/>
      <c r="AH90" s="355" t="s">
        <v>1096</v>
      </c>
      <c r="AI90" s="309" t="s">
        <v>12</v>
      </c>
      <c r="AJ90" s="309" t="s">
        <v>1094</v>
      </c>
      <c r="AK90" s="109" t="s">
        <v>274</v>
      </c>
      <c r="AL90" s="109" t="s">
        <v>1097</v>
      </c>
      <c r="AM90" s="109"/>
      <c r="AN90" s="109"/>
      <c r="AO90" s="109"/>
      <c r="AP90" s="109"/>
      <c r="AQ90" s="109"/>
      <c r="AR90" s="109"/>
      <c r="AS90" s="109"/>
      <c r="AT90" s="109"/>
      <c r="AU90" s="109"/>
      <c r="AV90" s="109"/>
      <c r="AW90" s="109"/>
      <c r="AX90" s="109"/>
      <c r="AY90" s="54"/>
      <c r="AZ90" s="149" t="str">
        <f t="shared" si="5"/>
        <v>NO PROGRAMADA</v>
      </c>
      <c r="BA90" s="155" t="str">
        <f>+IF(AZ90="NO PROGRAMADA","NO PROGRAMADA",IF(AZ90=100%,INTRODUCCION!$J$10,IF(AND(AZ90&lt;100%,AZ90&gt;=90%),INTRODUCCION!$J$11,IF(AND(AZ90&lt;90%,AZ90&gt;=70%),INTRODUCCION!$J$12,IF(AZ90&lt;=69%,INTRODUCCION!$J$13,IF(AZ90&gt;100%,INTRODUCCION!$J$14))))))</f>
        <v>NO PROGRAMADA</v>
      </c>
      <c r="BB90" s="111" t="str">
        <f t="shared" si="4"/>
        <v>NO PROGRAMADA</v>
      </c>
    </row>
    <row r="91" spans="1:54" ht="100.5" customHeight="1" x14ac:dyDescent="0.3">
      <c r="A91" s="194">
        <v>85</v>
      </c>
      <c r="B91" s="118" t="s">
        <v>254</v>
      </c>
      <c r="C91" s="110" t="s">
        <v>1015</v>
      </c>
      <c r="D91" s="118" t="s">
        <v>146</v>
      </c>
      <c r="E91" s="118" t="s">
        <v>132</v>
      </c>
      <c r="F91" s="118" t="s">
        <v>105</v>
      </c>
      <c r="G91" s="118" t="s">
        <v>256</v>
      </c>
      <c r="H91" s="118" t="s">
        <v>1086</v>
      </c>
      <c r="I91" s="118" t="s">
        <v>12</v>
      </c>
      <c r="J91" s="118" t="s">
        <v>258</v>
      </c>
      <c r="K91" s="204" t="s">
        <v>1098</v>
      </c>
      <c r="L91" s="115">
        <v>84</v>
      </c>
      <c r="M91" s="118" t="s">
        <v>1099</v>
      </c>
      <c r="N91" s="118" t="s">
        <v>1100</v>
      </c>
      <c r="O91" s="118">
        <v>4</v>
      </c>
      <c r="P91" s="118" t="s">
        <v>1101</v>
      </c>
      <c r="Q91" s="118" t="s">
        <v>281</v>
      </c>
      <c r="R91" s="118" t="s">
        <v>264</v>
      </c>
      <c r="S91" s="218" t="s">
        <v>293</v>
      </c>
      <c r="T91" s="218" t="s">
        <v>1102</v>
      </c>
      <c r="U91" s="218">
        <v>4</v>
      </c>
      <c r="V91" s="119">
        <v>0.5</v>
      </c>
      <c r="W91" s="118">
        <v>1</v>
      </c>
      <c r="X91" s="197">
        <v>2</v>
      </c>
      <c r="Y91" s="118">
        <v>3</v>
      </c>
      <c r="Z91" s="118">
        <v>4</v>
      </c>
      <c r="AA91" s="194">
        <v>1</v>
      </c>
      <c r="AB91" s="288" t="s">
        <v>1103</v>
      </c>
      <c r="AC91" s="194" t="s">
        <v>1104</v>
      </c>
      <c r="AD91" s="194" t="s">
        <v>1094</v>
      </c>
      <c r="AE91" s="194" t="s">
        <v>274</v>
      </c>
      <c r="AF91" s="252" t="s">
        <v>1105</v>
      </c>
      <c r="AG91" s="329">
        <v>2</v>
      </c>
      <c r="AH91" s="357" t="s">
        <v>1103</v>
      </c>
      <c r="AI91" s="310" t="s">
        <v>1104</v>
      </c>
      <c r="AJ91" s="310" t="s">
        <v>1094</v>
      </c>
      <c r="AK91" s="109" t="s">
        <v>274</v>
      </c>
      <c r="AL91" s="109" t="s">
        <v>1106</v>
      </c>
      <c r="AM91" s="109"/>
      <c r="AN91" s="109"/>
      <c r="AO91" s="109"/>
      <c r="AP91" s="109"/>
      <c r="AQ91" s="109"/>
      <c r="AR91" s="109"/>
      <c r="AS91" s="109"/>
      <c r="AT91" s="109"/>
      <c r="AU91" s="109"/>
      <c r="AV91" s="109"/>
      <c r="AW91" s="109"/>
      <c r="AX91" s="109"/>
      <c r="AY91" s="54"/>
      <c r="AZ91" s="149">
        <f t="shared" si="5"/>
        <v>1</v>
      </c>
      <c r="BA91" s="155" t="str">
        <f>+IF(AZ91="NO PROGRAMADA","NO PROGRAMADA",IF(AZ91=100%,INTRODUCCION!$J$10,IF(AND(AZ91&lt;100%,AZ91&gt;=90%),INTRODUCCION!$J$11,IF(AND(AZ91&lt;90%,AZ91&gt;=70%),INTRODUCCION!$J$12,IF(AZ91&lt;=69%,INTRODUCCION!$J$13,IF(AZ91&gt;100%,INTRODUCCION!$J$14))))))</f>
        <v>Ejecución Óptima</v>
      </c>
      <c r="BB91" s="111">
        <f t="shared" si="4"/>
        <v>1</v>
      </c>
    </row>
    <row r="92" spans="1:54" ht="110.4" x14ac:dyDescent="0.3">
      <c r="A92" s="194">
        <v>86</v>
      </c>
      <c r="B92" s="110" t="s">
        <v>254</v>
      </c>
      <c r="C92" s="98" t="s">
        <v>937</v>
      </c>
      <c r="D92" s="110" t="s">
        <v>146</v>
      </c>
      <c r="E92" s="110" t="s">
        <v>131</v>
      </c>
      <c r="F92" s="110" t="s">
        <v>113</v>
      </c>
      <c r="G92" s="110" t="s">
        <v>12</v>
      </c>
      <c r="H92" s="110" t="s">
        <v>817</v>
      </c>
      <c r="I92" s="110" t="s">
        <v>346</v>
      </c>
      <c r="J92" s="110" t="s">
        <v>347</v>
      </c>
      <c r="K92" s="204" t="s">
        <v>1107</v>
      </c>
      <c r="L92" s="115">
        <v>85</v>
      </c>
      <c r="M92" s="110" t="s">
        <v>1108</v>
      </c>
      <c r="N92" s="110" t="s">
        <v>1109</v>
      </c>
      <c r="O92" s="110">
        <v>4</v>
      </c>
      <c r="P92" s="110" t="s">
        <v>447</v>
      </c>
      <c r="Q92" s="110" t="s">
        <v>281</v>
      </c>
      <c r="R92" s="110" t="s">
        <v>264</v>
      </c>
      <c r="S92" s="208" t="s">
        <v>265</v>
      </c>
      <c r="T92" s="208" t="s">
        <v>1110</v>
      </c>
      <c r="U92" s="208">
        <v>4</v>
      </c>
      <c r="V92" s="198">
        <v>0.17</v>
      </c>
      <c r="W92" s="118">
        <v>1</v>
      </c>
      <c r="X92" s="197">
        <v>2</v>
      </c>
      <c r="Y92" s="118">
        <v>3</v>
      </c>
      <c r="Z92" s="118">
        <v>4</v>
      </c>
      <c r="AA92" s="194">
        <v>1</v>
      </c>
      <c r="AB92" s="194" t="s">
        <v>1111</v>
      </c>
      <c r="AC92" s="194" t="s">
        <v>1112</v>
      </c>
      <c r="AD92" s="194" t="s">
        <v>1112</v>
      </c>
      <c r="AE92" s="194" t="s">
        <v>274</v>
      </c>
      <c r="AF92" s="288" t="s">
        <v>1113</v>
      </c>
      <c r="AG92" s="329">
        <v>2</v>
      </c>
      <c r="AH92" s="343" t="s">
        <v>1114</v>
      </c>
      <c r="AI92" s="109" t="s">
        <v>709</v>
      </c>
      <c r="AJ92" s="109" t="s">
        <v>1112</v>
      </c>
      <c r="AK92" s="109" t="s">
        <v>274</v>
      </c>
      <c r="AL92" s="109" t="s">
        <v>1115</v>
      </c>
      <c r="AM92" s="109"/>
      <c r="AN92" s="109"/>
      <c r="AO92" s="109"/>
      <c r="AP92" s="109"/>
      <c r="AQ92" s="109"/>
      <c r="AR92" s="109"/>
      <c r="AS92" s="109"/>
      <c r="AT92" s="109"/>
      <c r="AU92" s="109"/>
      <c r="AV92" s="109"/>
      <c r="AW92" s="109"/>
      <c r="AX92" s="109"/>
      <c r="AY92" s="54"/>
      <c r="AZ92" s="149">
        <f t="shared" si="5"/>
        <v>1</v>
      </c>
      <c r="BA92" s="155" t="str">
        <f>+IF(AZ92="NO PROGRAMADA","NO PROGRAMADA",IF(AZ92=100%,INTRODUCCION!$J$10,IF(AND(AZ92&lt;100%,AZ92&gt;=90%),INTRODUCCION!$J$11,IF(AND(AZ92&lt;90%,AZ92&gt;=70%),INTRODUCCION!$J$12,IF(AZ92&lt;=69%,INTRODUCCION!$J$13,IF(AZ92&gt;100%,INTRODUCCION!$J$14))))))</f>
        <v>Ejecución Óptima</v>
      </c>
      <c r="BB92" s="111">
        <f t="shared" si="4"/>
        <v>1</v>
      </c>
    </row>
    <row r="93" spans="1:54" ht="138" x14ac:dyDescent="0.3">
      <c r="A93" s="194">
        <v>87</v>
      </c>
      <c r="B93" s="110" t="s">
        <v>254</v>
      </c>
      <c r="C93" s="98" t="s">
        <v>937</v>
      </c>
      <c r="D93" s="110" t="s">
        <v>146</v>
      </c>
      <c r="E93" s="110" t="s">
        <v>131</v>
      </c>
      <c r="F93" s="110" t="s">
        <v>113</v>
      </c>
      <c r="G93" s="110" t="s">
        <v>12</v>
      </c>
      <c r="H93" s="110" t="s">
        <v>817</v>
      </c>
      <c r="I93" s="110" t="s">
        <v>346</v>
      </c>
      <c r="J93" s="110" t="s">
        <v>347</v>
      </c>
      <c r="K93" s="204" t="s">
        <v>1116</v>
      </c>
      <c r="L93" s="115">
        <v>86</v>
      </c>
      <c r="M93" s="110" t="s">
        <v>1117</v>
      </c>
      <c r="N93" s="110" t="s">
        <v>1118</v>
      </c>
      <c r="O93" s="110">
        <v>4</v>
      </c>
      <c r="P93" s="110" t="s">
        <v>1119</v>
      </c>
      <c r="Q93" s="110" t="s">
        <v>281</v>
      </c>
      <c r="R93" s="110" t="s">
        <v>264</v>
      </c>
      <c r="S93" s="208" t="s">
        <v>265</v>
      </c>
      <c r="T93" s="208" t="s">
        <v>1120</v>
      </c>
      <c r="U93" s="208">
        <v>4</v>
      </c>
      <c r="V93" s="198">
        <v>0.17</v>
      </c>
      <c r="W93" s="118">
        <v>1</v>
      </c>
      <c r="X93" s="197">
        <v>2</v>
      </c>
      <c r="Y93" s="118">
        <v>3</v>
      </c>
      <c r="Z93" s="118">
        <v>4</v>
      </c>
      <c r="AA93" s="194">
        <v>1</v>
      </c>
      <c r="AB93" s="194" t="s">
        <v>1121</v>
      </c>
      <c r="AC93" s="194" t="s">
        <v>709</v>
      </c>
      <c r="AD93" s="194" t="s">
        <v>1112</v>
      </c>
      <c r="AE93" s="194" t="s">
        <v>274</v>
      </c>
      <c r="AF93" s="194" t="s">
        <v>1122</v>
      </c>
      <c r="AG93" s="329">
        <v>2</v>
      </c>
      <c r="AH93" s="343" t="s">
        <v>1123</v>
      </c>
      <c r="AI93" s="109" t="s">
        <v>1124</v>
      </c>
      <c r="AJ93" s="109" t="s">
        <v>824</v>
      </c>
      <c r="AK93" s="109" t="s">
        <v>274</v>
      </c>
      <c r="AL93" s="109" t="s">
        <v>1125</v>
      </c>
      <c r="AM93" s="109"/>
      <c r="AN93" s="109"/>
      <c r="AO93" s="109"/>
      <c r="AP93" s="109"/>
      <c r="AQ93" s="109"/>
      <c r="AR93" s="109"/>
      <c r="AS93" s="109"/>
      <c r="AT93" s="109"/>
      <c r="AU93" s="109"/>
      <c r="AV93" s="109"/>
      <c r="AW93" s="109"/>
      <c r="AX93" s="109"/>
      <c r="AY93" s="54"/>
      <c r="AZ93" s="149">
        <f t="shared" si="5"/>
        <v>1</v>
      </c>
      <c r="BA93" s="155" t="str">
        <f>+IF(AZ93="NO PROGRAMADA","NO PROGRAMADA",IF(AZ93=100%,INTRODUCCION!$J$10,IF(AND(AZ93&lt;100%,AZ93&gt;=90%),INTRODUCCION!$J$11,IF(AND(AZ93&lt;90%,AZ93&gt;=70%),INTRODUCCION!$J$12,IF(AZ93&lt;=69%,INTRODUCCION!$J$13,IF(AZ93&gt;100%,INTRODUCCION!$J$14))))))</f>
        <v>Ejecución Óptima</v>
      </c>
      <c r="BB93" s="111">
        <f t="shared" si="4"/>
        <v>1</v>
      </c>
    </row>
    <row r="94" spans="1:54" ht="110.4" x14ac:dyDescent="0.3">
      <c r="A94" s="194">
        <v>88</v>
      </c>
      <c r="B94" s="110" t="s">
        <v>254</v>
      </c>
      <c r="C94" s="98" t="s">
        <v>937</v>
      </c>
      <c r="D94" s="110" t="s">
        <v>146</v>
      </c>
      <c r="E94" s="110" t="s">
        <v>131</v>
      </c>
      <c r="F94" s="110" t="s">
        <v>113</v>
      </c>
      <c r="G94" s="110" t="s">
        <v>12</v>
      </c>
      <c r="H94" s="110" t="s">
        <v>817</v>
      </c>
      <c r="I94" s="110" t="s">
        <v>12</v>
      </c>
      <c r="J94" s="110" t="s">
        <v>258</v>
      </c>
      <c r="K94" s="204" t="s">
        <v>1126</v>
      </c>
      <c r="L94" s="115">
        <v>87</v>
      </c>
      <c r="M94" s="110" t="s">
        <v>1127</v>
      </c>
      <c r="N94" s="110" t="s">
        <v>1128</v>
      </c>
      <c r="O94" s="110">
        <v>2</v>
      </c>
      <c r="P94" s="110" t="s">
        <v>447</v>
      </c>
      <c r="Q94" s="110" t="s">
        <v>281</v>
      </c>
      <c r="R94" s="110" t="s">
        <v>264</v>
      </c>
      <c r="S94" s="208" t="s">
        <v>293</v>
      </c>
      <c r="T94" s="208" t="s">
        <v>1129</v>
      </c>
      <c r="U94" s="208">
        <v>2</v>
      </c>
      <c r="V94" s="198">
        <v>0.17</v>
      </c>
      <c r="W94" s="118">
        <v>0</v>
      </c>
      <c r="X94" s="197">
        <v>1</v>
      </c>
      <c r="Y94" s="118">
        <v>0</v>
      </c>
      <c r="Z94" s="118">
        <v>2</v>
      </c>
      <c r="AA94" s="194"/>
      <c r="AB94" s="194" t="s">
        <v>1130</v>
      </c>
      <c r="AC94" s="194" t="s">
        <v>1112</v>
      </c>
      <c r="AD94" s="194" t="s">
        <v>1112</v>
      </c>
      <c r="AE94" s="194" t="s">
        <v>12</v>
      </c>
      <c r="AF94" s="194" t="s">
        <v>1131</v>
      </c>
      <c r="AG94" s="329">
        <v>1</v>
      </c>
      <c r="AH94" s="343" t="s">
        <v>1132</v>
      </c>
      <c r="AI94" s="109" t="s">
        <v>1124</v>
      </c>
      <c r="AJ94" s="109" t="s">
        <v>824</v>
      </c>
      <c r="AK94" s="109" t="s">
        <v>274</v>
      </c>
      <c r="AL94" s="109" t="s">
        <v>1133</v>
      </c>
      <c r="AM94" s="109"/>
      <c r="AN94" s="109"/>
      <c r="AO94" s="109"/>
      <c r="AP94" s="109"/>
      <c r="AQ94" s="109"/>
      <c r="AR94" s="109"/>
      <c r="AS94" s="109"/>
      <c r="AT94" s="109"/>
      <c r="AU94" s="109"/>
      <c r="AV94" s="109"/>
      <c r="AW94" s="109"/>
      <c r="AX94" s="109"/>
      <c r="AY94" s="54"/>
      <c r="AZ94" s="149">
        <f t="shared" si="5"/>
        <v>1</v>
      </c>
      <c r="BA94" s="155" t="str">
        <f>+IF(AZ94="NO PROGRAMADA","NO PROGRAMADA",IF(AZ94=100%,INTRODUCCION!$J$10,IF(AND(AZ94&lt;100%,AZ94&gt;=90%),INTRODUCCION!$J$11,IF(AND(AZ94&lt;90%,AZ94&gt;=70%),INTRODUCCION!$J$12,IF(AZ94&lt;=69%,INTRODUCCION!$J$13,IF(AZ94&gt;100%,INTRODUCCION!$J$14))))))</f>
        <v>Ejecución Óptima</v>
      </c>
      <c r="BB94" s="111">
        <f t="shared" si="4"/>
        <v>1</v>
      </c>
    </row>
    <row r="95" spans="1:54" ht="114" customHeight="1" x14ac:dyDescent="0.3">
      <c r="A95" s="194">
        <v>89</v>
      </c>
      <c r="B95" s="110" t="s">
        <v>254</v>
      </c>
      <c r="C95" s="98" t="s">
        <v>937</v>
      </c>
      <c r="D95" s="110" t="s">
        <v>146</v>
      </c>
      <c r="E95" s="110" t="s">
        <v>131</v>
      </c>
      <c r="F95" s="110" t="s">
        <v>120</v>
      </c>
      <c r="G95" s="110" t="s">
        <v>12</v>
      </c>
      <c r="H95" s="110" t="s">
        <v>817</v>
      </c>
      <c r="I95" s="110" t="s">
        <v>346</v>
      </c>
      <c r="J95" s="110" t="s">
        <v>347</v>
      </c>
      <c r="K95" s="195" t="s">
        <v>1134</v>
      </c>
      <c r="L95" s="115">
        <v>88</v>
      </c>
      <c r="M95" s="110" t="s">
        <v>1135</v>
      </c>
      <c r="N95" s="110" t="s">
        <v>1136</v>
      </c>
      <c r="O95" s="112">
        <v>1</v>
      </c>
      <c r="P95" s="110" t="s">
        <v>1137</v>
      </c>
      <c r="Q95" s="110" t="s">
        <v>263</v>
      </c>
      <c r="R95" s="110" t="s">
        <v>1138</v>
      </c>
      <c r="S95" s="208" t="s">
        <v>293</v>
      </c>
      <c r="T95" s="208" t="s">
        <v>1139</v>
      </c>
      <c r="U95" s="212">
        <v>1</v>
      </c>
      <c r="V95" s="198">
        <v>0.17</v>
      </c>
      <c r="W95" s="119">
        <v>1</v>
      </c>
      <c r="X95" s="205">
        <v>1</v>
      </c>
      <c r="Y95" s="119">
        <v>1</v>
      </c>
      <c r="Z95" s="119">
        <v>1</v>
      </c>
      <c r="AA95" s="223">
        <v>1</v>
      </c>
      <c r="AB95" s="115" t="s">
        <v>1140</v>
      </c>
      <c r="AC95" s="194" t="s">
        <v>1112</v>
      </c>
      <c r="AD95" s="194" t="s">
        <v>1112</v>
      </c>
      <c r="AE95" s="194" t="s">
        <v>274</v>
      </c>
      <c r="AF95" s="115" t="s">
        <v>1141</v>
      </c>
      <c r="AG95" s="325">
        <v>1</v>
      </c>
      <c r="AH95" s="343" t="s">
        <v>1142</v>
      </c>
      <c r="AI95" s="109" t="s">
        <v>1124</v>
      </c>
      <c r="AJ95" s="109" t="s">
        <v>824</v>
      </c>
      <c r="AK95" s="109" t="s">
        <v>274</v>
      </c>
      <c r="AL95" s="109" t="s">
        <v>1143</v>
      </c>
      <c r="AM95" s="109"/>
      <c r="AN95" s="109"/>
      <c r="AO95" s="109"/>
      <c r="AP95" s="109"/>
      <c r="AQ95" s="109"/>
      <c r="AR95" s="109"/>
      <c r="AS95" s="109"/>
      <c r="AT95" s="109"/>
      <c r="AU95" s="109"/>
      <c r="AV95" s="109"/>
      <c r="AW95" s="109"/>
      <c r="AX95" s="109"/>
      <c r="AY95" s="54"/>
      <c r="AZ95" s="149">
        <f t="shared" si="5"/>
        <v>1</v>
      </c>
      <c r="BA95" s="155" t="str">
        <f>+IF(AZ95="NO PROGRAMADA","NO PROGRAMADA",IF(AZ95=100%,INTRODUCCION!$J$10,IF(AND(AZ95&lt;100%,AZ95&gt;=90%),INTRODUCCION!$J$11,IF(AND(AZ95&lt;90%,AZ95&gt;=70%),INTRODUCCION!$J$12,IF(AZ95&lt;=69%,INTRODUCCION!$J$13,IF(AZ95&gt;100%,INTRODUCCION!$J$14))))))</f>
        <v>Ejecución Óptima</v>
      </c>
      <c r="BB95" s="111">
        <f t="shared" si="4"/>
        <v>1</v>
      </c>
    </row>
    <row r="96" spans="1:54" ht="179.4" x14ac:dyDescent="0.3">
      <c r="A96" s="194">
        <v>90</v>
      </c>
      <c r="B96" s="110" t="s">
        <v>254</v>
      </c>
      <c r="C96" s="98" t="s">
        <v>937</v>
      </c>
      <c r="D96" s="110" t="s">
        <v>146</v>
      </c>
      <c r="E96" s="110" t="s">
        <v>131</v>
      </c>
      <c r="F96" s="110" t="s">
        <v>120</v>
      </c>
      <c r="G96" s="110" t="s">
        <v>12</v>
      </c>
      <c r="H96" s="110" t="s">
        <v>1144</v>
      </c>
      <c r="I96" s="110" t="s">
        <v>12</v>
      </c>
      <c r="J96" s="110" t="s">
        <v>258</v>
      </c>
      <c r="K96" s="195" t="s">
        <v>1145</v>
      </c>
      <c r="L96" s="115">
        <v>89</v>
      </c>
      <c r="M96" s="110" t="s">
        <v>1146</v>
      </c>
      <c r="N96" s="110" t="s">
        <v>1147</v>
      </c>
      <c r="O96" s="112">
        <v>1</v>
      </c>
      <c r="P96" s="110" t="s">
        <v>1148</v>
      </c>
      <c r="Q96" s="110" t="s">
        <v>263</v>
      </c>
      <c r="R96" s="110" t="s">
        <v>1138</v>
      </c>
      <c r="S96" s="208" t="s">
        <v>293</v>
      </c>
      <c r="T96" s="208" t="s">
        <v>1149</v>
      </c>
      <c r="U96" s="212">
        <v>1</v>
      </c>
      <c r="V96" s="198">
        <v>0.16</v>
      </c>
      <c r="W96" s="119">
        <v>1</v>
      </c>
      <c r="X96" s="205">
        <v>1</v>
      </c>
      <c r="Y96" s="119">
        <v>1</v>
      </c>
      <c r="Z96" s="119">
        <v>1</v>
      </c>
      <c r="AA96" s="223" t="s">
        <v>12</v>
      </c>
      <c r="AB96" s="115" t="s">
        <v>1150</v>
      </c>
      <c r="AC96" s="194" t="s">
        <v>1151</v>
      </c>
      <c r="AD96" s="194" t="s">
        <v>1152</v>
      </c>
      <c r="AE96" s="194" t="s">
        <v>274</v>
      </c>
      <c r="AF96" s="194" t="s">
        <v>1153</v>
      </c>
      <c r="AG96" s="325">
        <v>0.9</v>
      </c>
      <c r="AH96" s="343" t="s">
        <v>1154</v>
      </c>
      <c r="AI96" s="109" t="s">
        <v>1155</v>
      </c>
      <c r="AJ96" s="109" t="s">
        <v>824</v>
      </c>
      <c r="AK96" s="109" t="s">
        <v>274</v>
      </c>
      <c r="AL96" s="109" t="s">
        <v>1156</v>
      </c>
      <c r="AM96" s="109"/>
      <c r="AN96" s="109"/>
      <c r="AO96" s="109"/>
      <c r="AP96" s="109"/>
      <c r="AQ96" s="109"/>
      <c r="AR96" s="109"/>
      <c r="AS96" s="109"/>
      <c r="AT96" s="109"/>
      <c r="AU96" s="109"/>
      <c r="AV96" s="109"/>
      <c r="AW96" s="109"/>
      <c r="AX96" s="109"/>
      <c r="AY96" s="54"/>
      <c r="AZ96" s="149">
        <f t="shared" si="5"/>
        <v>0.9</v>
      </c>
      <c r="BA96" s="155" t="str">
        <f>+IF(AZ96="NO PROGRAMADA","NO PROGRAMADA",IF(AZ96=100%,INTRODUCCION!$J$10,IF(AND(AZ96&lt;100%,AZ96&gt;=90%),INTRODUCCION!$J$11,IF(AND(AZ96&lt;90%,AZ96&gt;=70%),INTRODUCCION!$J$12,IF(AZ96&lt;=69%,INTRODUCCION!$J$13,IF(AZ96&gt;100%,INTRODUCCION!$J$14))))))</f>
        <v>Ejecución Destacada</v>
      </c>
      <c r="BB96" s="111">
        <f t="shared" si="4"/>
        <v>0.9</v>
      </c>
    </row>
    <row r="97" spans="1:54" ht="110.4" x14ac:dyDescent="0.3">
      <c r="A97" s="194">
        <v>91</v>
      </c>
      <c r="B97" s="110" t="s">
        <v>254</v>
      </c>
      <c r="C97" s="98" t="s">
        <v>937</v>
      </c>
      <c r="D97" s="110" t="s">
        <v>146</v>
      </c>
      <c r="E97" s="110" t="s">
        <v>131</v>
      </c>
      <c r="F97" s="110" t="s">
        <v>120</v>
      </c>
      <c r="G97" s="110" t="s">
        <v>12</v>
      </c>
      <c r="H97" s="110" t="s">
        <v>1144</v>
      </c>
      <c r="I97" s="110" t="s">
        <v>12</v>
      </c>
      <c r="J97" s="110" t="s">
        <v>258</v>
      </c>
      <c r="K97" s="195" t="s">
        <v>1157</v>
      </c>
      <c r="L97" s="115">
        <v>90</v>
      </c>
      <c r="M97" s="110" t="s">
        <v>1158</v>
      </c>
      <c r="N97" s="118" t="s">
        <v>1159</v>
      </c>
      <c r="O97" s="112">
        <v>1</v>
      </c>
      <c r="P97" s="110" t="s">
        <v>1160</v>
      </c>
      <c r="Q97" s="110" t="s">
        <v>263</v>
      </c>
      <c r="R97" s="110" t="s">
        <v>1138</v>
      </c>
      <c r="S97" s="208" t="s">
        <v>293</v>
      </c>
      <c r="T97" s="208" t="s">
        <v>1161</v>
      </c>
      <c r="U97" s="212">
        <v>1</v>
      </c>
      <c r="V97" s="198">
        <v>0.16</v>
      </c>
      <c r="W97" s="119">
        <v>1</v>
      </c>
      <c r="X97" s="205">
        <v>1</v>
      </c>
      <c r="Y97" s="119">
        <v>1</v>
      </c>
      <c r="Z97" s="119">
        <v>1</v>
      </c>
      <c r="AA97" s="223">
        <v>1</v>
      </c>
      <c r="AB97" s="115" t="s">
        <v>1162</v>
      </c>
      <c r="AC97" s="194"/>
      <c r="AD97" s="194" t="s">
        <v>1112</v>
      </c>
      <c r="AE97" s="194" t="s">
        <v>274</v>
      </c>
      <c r="AF97" s="194" t="s">
        <v>1163</v>
      </c>
      <c r="AG97" s="325">
        <v>1</v>
      </c>
      <c r="AH97" s="343" t="s">
        <v>1164</v>
      </c>
      <c r="AI97" s="109" t="s">
        <v>1165</v>
      </c>
      <c r="AJ97" s="109"/>
      <c r="AK97" s="109" t="s">
        <v>274</v>
      </c>
      <c r="AL97" s="109" t="s">
        <v>1166</v>
      </c>
      <c r="AM97" s="109"/>
      <c r="AN97" s="109"/>
      <c r="AO97" s="109"/>
      <c r="AP97" s="109"/>
      <c r="AQ97" s="109"/>
      <c r="AR97" s="109"/>
      <c r="AS97" s="109"/>
      <c r="AT97" s="109"/>
      <c r="AU97" s="109"/>
      <c r="AV97" s="109"/>
      <c r="AW97" s="109"/>
      <c r="AX97" s="109"/>
      <c r="AY97" s="54"/>
      <c r="AZ97" s="149">
        <f t="shared" si="5"/>
        <v>1</v>
      </c>
      <c r="BA97" s="155" t="str">
        <f>+IF(AZ97="NO PROGRAMADA","NO PROGRAMADA",IF(AZ97=100%,INTRODUCCION!$J$10,IF(AND(AZ97&lt;100%,AZ97&gt;=90%),INTRODUCCION!$J$11,IF(AND(AZ97&lt;90%,AZ97&gt;=70%),INTRODUCCION!$J$12,IF(AZ97&lt;=69%,INTRODUCCION!$J$13,IF(AZ97&gt;100%,INTRODUCCION!$J$14))))))</f>
        <v>Ejecución Óptima</v>
      </c>
      <c r="BB97" s="111">
        <f t="shared" si="4"/>
        <v>1</v>
      </c>
    </row>
    <row r="98" spans="1:54" ht="151.5" customHeight="1" x14ac:dyDescent="0.3">
      <c r="A98" s="194">
        <v>92</v>
      </c>
      <c r="B98" s="110" t="s">
        <v>254</v>
      </c>
      <c r="C98" s="98" t="s">
        <v>937</v>
      </c>
      <c r="D98" s="110" t="s">
        <v>146</v>
      </c>
      <c r="E98" s="110" t="s">
        <v>128</v>
      </c>
      <c r="F98" s="110" t="s">
        <v>109</v>
      </c>
      <c r="G98" s="110" t="s">
        <v>12</v>
      </c>
      <c r="H98" s="110" t="s">
        <v>1167</v>
      </c>
      <c r="I98" s="110" t="s">
        <v>12</v>
      </c>
      <c r="J98" s="110" t="s">
        <v>258</v>
      </c>
      <c r="K98" s="195" t="s">
        <v>1168</v>
      </c>
      <c r="L98" s="115">
        <v>91</v>
      </c>
      <c r="M98" s="110" t="s">
        <v>1108</v>
      </c>
      <c r="N98" s="110" t="s">
        <v>1169</v>
      </c>
      <c r="O98" s="110">
        <v>2</v>
      </c>
      <c r="P98" s="110" t="s">
        <v>1170</v>
      </c>
      <c r="Q98" s="110" t="s">
        <v>281</v>
      </c>
      <c r="R98" s="110" t="s">
        <v>264</v>
      </c>
      <c r="S98" s="208" t="s">
        <v>293</v>
      </c>
      <c r="T98" s="208" t="s">
        <v>1171</v>
      </c>
      <c r="U98" s="208">
        <v>0</v>
      </c>
      <c r="V98" s="112">
        <v>0.5</v>
      </c>
      <c r="W98" s="118">
        <v>0</v>
      </c>
      <c r="X98" s="197">
        <v>1</v>
      </c>
      <c r="Y98" s="118"/>
      <c r="Z98" s="118">
        <v>2</v>
      </c>
      <c r="AA98" s="194"/>
      <c r="AB98" s="194"/>
      <c r="AC98" s="194"/>
      <c r="AD98" s="194"/>
      <c r="AE98" s="194" t="s">
        <v>12</v>
      </c>
      <c r="AF98" s="194" t="s">
        <v>1131</v>
      </c>
      <c r="AG98" s="329">
        <v>2</v>
      </c>
      <c r="AH98" s="343" t="s">
        <v>1172</v>
      </c>
      <c r="AI98" s="109" t="s">
        <v>272</v>
      </c>
      <c r="AJ98" s="109" t="s">
        <v>12</v>
      </c>
      <c r="AK98" s="321" t="s">
        <v>274</v>
      </c>
      <c r="AL98" s="109" t="s">
        <v>1173</v>
      </c>
      <c r="AM98" s="109"/>
      <c r="AN98" s="109"/>
      <c r="AO98" s="109"/>
      <c r="AP98" s="109"/>
      <c r="AQ98" s="109"/>
      <c r="AR98" s="109"/>
      <c r="AS98" s="109"/>
      <c r="AT98" s="109"/>
      <c r="AU98" s="109"/>
      <c r="AV98" s="109"/>
      <c r="AW98" s="109"/>
      <c r="AX98" s="109"/>
      <c r="AY98" s="54"/>
      <c r="AZ98" s="149">
        <f t="shared" si="5"/>
        <v>2</v>
      </c>
      <c r="BA98" s="155" t="str">
        <f>+IF(AZ98="NO PROGRAMADA","NO PROGRAMADA",IF(AZ98=100%,INTRODUCCION!$J$10,IF(AND(AZ98&lt;100%,AZ98&gt;=90%),INTRODUCCION!$J$11,IF(AND(AZ98&lt;90%,AZ98&gt;=70%),INTRODUCCION!$J$12,IF(AZ98&lt;=69%,INTRODUCCION!$J$13,IF(AZ98&gt;100%,INTRODUCCION!$J$14))))))</f>
        <v>Sobre Ejecución</v>
      </c>
      <c r="BB98" s="111" t="str">
        <f t="shared" si="4"/>
        <v>100%</v>
      </c>
    </row>
    <row r="99" spans="1:54" ht="179.4" x14ac:dyDescent="0.3">
      <c r="A99" s="194">
        <v>93</v>
      </c>
      <c r="B99" s="110" t="s">
        <v>254</v>
      </c>
      <c r="C99" s="98" t="s">
        <v>937</v>
      </c>
      <c r="D99" s="110" t="s">
        <v>146</v>
      </c>
      <c r="E99" s="110" t="s">
        <v>128</v>
      </c>
      <c r="F99" s="110" t="s">
        <v>109</v>
      </c>
      <c r="G99" s="110" t="s">
        <v>12</v>
      </c>
      <c r="H99" s="110" t="s">
        <v>1167</v>
      </c>
      <c r="I99" s="110" t="s">
        <v>12</v>
      </c>
      <c r="J99" s="110" t="s">
        <v>258</v>
      </c>
      <c r="K99" s="195" t="s">
        <v>1174</v>
      </c>
      <c r="L99" s="115">
        <v>92</v>
      </c>
      <c r="M99" s="110" t="s">
        <v>1175</v>
      </c>
      <c r="N99" s="110" t="s">
        <v>1176</v>
      </c>
      <c r="O99" s="110">
        <v>52</v>
      </c>
      <c r="P99" s="110" t="s">
        <v>1119</v>
      </c>
      <c r="Q99" s="110" t="s">
        <v>281</v>
      </c>
      <c r="R99" s="110" t="s">
        <v>264</v>
      </c>
      <c r="S99" s="208" t="s">
        <v>293</v>
      </c>
      <c r="T99" s="208" t="s">
        <v>1177</v>
      </c>
      <c r="U99" s="208">
        <v>52</v>
      </c>
      <c r="V99" s="112">
        <v>0.5</v>
      </c>
      <c r="W99" s="118">
        <v>12</v>
      </c>
      <c r="X99" s="197">
        <v>25</v>
      </c>
      <c r="Y99" s="118">
        <v>38</v>
      </c>
      <c r="Z99" s="118">
        <v>52</v>
      </c>
      <c r="AA99" s="194">
        <v>12</v>
      </c>
      <c r="AB99" s="194" t="s">
        <v>1178</v>
      </c>
      <c r="AC99" s="194" t="s">
        <v>272</v>
      </c>
      <c r="AD99" s="194" t="s">
        <v>12</v>
      </c>
      <c r="AE99" s="194" t="s">
        <v>274</v>
      </c>
      <c r="AF99" s="115" t="s">
        <v>1179</v>
      </c>
      <c r="AG99" s="329">
        <v>25</v>
      </c>
      <c r="AH99" s="343" t="s">
        <v>1180</v>
      </c>
      <c r="AI99" s="109" t="s">
        <v>272</v>
      </c>
      <c r="AJ99" s="109" t="s">
        <v>12</v>
      </c>
      <c r="AK99" s="109" t="s">
        <v>274</v>
      </c>
      <c r="AL99" s="109" t="s">
        <v>1181</v>
      </c>
      <c r="AM99" s="109"/>
      <c r="AN99" s="109"/>
      <c r="AO99" s="109"/>
      <c r="AP99" s="109"/>
      <c r="AQ99" s="109"/>
      <c r="AR99" s="109"/>
      <c r="AS99" s="109"/>
      <c r="AT99" s="109"/>
      <c r="AU99" s="109"/>
      <c r="AV99" s="109"/>
      <c r="AW99" s="109"/>
      <c r="AX99" s="109"/>
      <c r="AY99" s="54"/>
      <c r="AZ99" s="149">
        <f t="shared" si="5"/>
        <v>1</v>
      </c>
      <c r="BA99" s="155" t="str">
        <f>+IF(AZ99="NO PROGRAMADA","NO PROGRAMADA",IF(AZ99=100%,INTRODUCCION!$J$10,IF(AND(AZ99&lt;100%,AZ99&gt;=90%),INTRODUCCION!$J$11,IF(AND(AZ99&lt;90%,AZ99&gt;=70%),INTRODUCCION!$J$12,IF(AZ99&lt;=69%,INTRODUCCION!$J$13,IF(AZ99&gt;100%,INTRODUCCION!$J$14))))))</f>
        <v>Ejecución Óptima</v>
      </c>
      <c r="BB99" s="111">
        <f t="shared" si="4"/>
        <v>1</v>
      </c>
    </row>
    <row r="100" spans="1:54" x14ac:dyDescent="0.3">
      <c r="W100" s="103"/>
      <c r="AA100" s="103"/>
      <c r="AB100" s="103"/>
      <c r="AC100" s="103"/>
      <c r="AD100" s="103"/>
      <c r="AE100" s="103"/>
      <c r="AF100" s="103"/>
      <c r="AG100" s="103"/>
      <c r="AH100" s="358"/>
      <c r="AI100" s="103"/>
      <c r="AJ100" s="103"/>
      <c r="AK100" s="103"/>
      <c r="AL100" s="103"/>
      <c r="AM100" s="103"/>
      <c r="AN100" s="103"/>
      <c r="AO100" s="103"/>
      <c r="AP100" s="103"/>
      <c r="AQ100" s="103"/>
      <c r="AR100" s="103"/>
      <c r="AS100" s="103"/>
      <c r="AT100" s="103"/>
      <c r="AU100" s="103"/>
      <c r="AV100" s="103"/>
      <c r="AW100" s="103"/>
      <c r="AX100" s="103"/>
      <c r="AZ100" s="95"/>
      <c r="BA100" s="95"/>
      <c r="BB100" s="95"/>
    </row>
    <row r="101" spans="1:54" ht="57.75" customHeight="1" x14ac:dyDescent="0.3">
      <c r="W101" s="103"/>
      <c r="AA101" s="103"/>
      <c r="AB101" s="103"/>
      <c r="AC101" s="103"/>
      <c r="AD101" s="103"/>
      <c r="AE101" s="103"/>
      <c r="AF101" s="103"/>
      <c r="AG101" s="103"/>
      <c r="AH101" s="358"/>
      <c r="AI101" s="103"/>
      <c r="AJ101" s="103"/>
      <c r="AK101" s="103"/>
      <c r="AL101" s="103"/>
      <c r="AM101" s="103"/>
      <c r="AN101" s="103"/>
      <c r="AO101" s="103"/>
      <c r="AP101" s="103"/>
      <c r="AQ101" s="103"/>
      <c r="AR101" s="103"/>
      <c r="AS101" s="103"/>
      <c r="AT101" s="103"/>
      <c r="AU101" s="103"/>
      <c r="AV101" s="103"/>
      <c r="AW101" s="103"/>
      <c r="AX101" s="103"/>
      <c r="AZ101" s="95"/>
      <c r="BA101" s="95"/>
      <c r="BB101" s="95"/>
    </row>
    <row r="102" spans="1:54" x14ac:dyDescent="0.3">
      <c r="W102" s="103"/>
      <c r="AA102" s="103"/>
      <c r="AB102" s="103"/>
      <c r="AC102" s="103"/>
      <c r="AD102" s="103"/>
      <c r="AE102" s="103"/>
      <c r="AF102" s="103"/>
      <c r="AG102" s="103"/>
      <c r="AH102" s="358"/>
      <c r="AI102" s="103"/>
      <c r="AJ102" s="103"/>
      <c r="AK102" s="103"/>
      <c r="AL102" s="103"/>
      <c r="AM102" s="103"/>
      <c r="AN102" s="103"/>
      <c r="AO102" s="103"/>
      <c r="AP102" s="103"/>
      <c r="AQ102" s="103"/>
      <c r="AR102" s="103"/>
      <c r="AS102" s="103"/>
      <c r="AT102" s="103"/>
      <c r="AU102" s="103"/>
      <c r="AV102" s="103"/>
      <c r="AW102" s="103"/>
      <c r="AX102" s="103"/>
      <c r="AZ102" s="95"/>
      <c r="BA102" s="95"/>
      <c r="BB102" s="95"/>
    </row>
    <row r="103" spans="1:54" x14ac:dyDescent="0.3">
      <c r="W103" s="103"/>
      <c r="AA103" s="103"/>
      <c r="AB103" s="103"/>
      <c r="AC103" s="103"/>
      <c r="AD103" s="103"/>
      <c r="AE103" s="103"/>
      <c r="AF103" s="103"/>
      <c r="AG103" s="103"/>
      <c r="AH103" s="358"/>
      <c r="AI103" s="103"/>
      <c r="AJ103" s="103"/>
      <c r="AK103" s="103"/>
      <c r="AL103" s="103"/>
      <c r="AM103" s="103"/>
      <c r="AN103" s="103"/>
      <c r="AO103" s="103"/>
      <c r="AP103" s="103"/>
      <c r="AQ103" s="103"/>
      <c r="AR103" s="103"/>
      <c r="AS103" s="103"/>
      <c r="AT103" s="103"/>
      <c r="AU103" s="103"/>
      <c r="AV103" s="103"/>
      <c r="AW103" s="103"/>
      <c r="AX103" s="103"/>
      <c r="AZ103" s="95"/>
      <c r="BA103" s="95"/>
      <c r="BB103" s="95"/>
    </row>
    <row r="104" spans="1:54" x14ac:dyDescent="0.3">
      <c r="W104" s="103"/>
      <c r="AA104" s="103"/>
      <c r="AB104" s="103"/>
      <c r="AC104" s="103"/>
      <c r="AD104" s="103"/>
      <c r="AE104" s="103"/>
      <c r="AF104" s="103"/>
      <c r="AG104" s="103"/>
      <c r="AH104" s="358"/>
      <c r="AI104" s="103"/>
      <c r="AJ104" s="103"/>
      <c r="AK104" s="103"/>
      <c r="AL104" s="103"/>
      <c r="AM104" s="103"/>
      <c r="AN104" s="103"/>
      <c r="AO104" s="103"/>
      <c r="AP104" s="103"/>
      <c r="AQ104" s="103"/>
      <c r="AR104" s="103"/>
      <c r="AS104" s="103"/>
      <c r="AT104" s="103"/>
      <c r="AU104" s="103"/>
      <c r="AV104" s="103"/>
      <c r="AW104" s="103"/>
      <c r="AX104" s="103"/>
      <c r="AZ104" s="95"/>
      <c r="BA104" s="95"/>
      <c r="BB104" s="95"/>
    </row>
    <row r="105" spans="1:54" x14ac:dyDescent="0.3">
      <c r="W105" s="103"/>
      <c r="AA105" s="103"/>
      <c r="AB105" s="103"/>
      <c r="AC105" s="103"/>
      <c r="AD105" s="103"/>
      <c r="AE105" s="103"/>
      <c r="AF105" s="103"/>
      <c r="AG105" s="103"/>
      <c r="AH105" s="358"/>
      <c r="AI105" s="103"/>
      <c r="AJ105" s="103"/>
      <c r="AK105" s="103"/>
      <c r="AL105" s="103"/>
      <c r="AM105" s="103"/>
      <c r="AN105" s="103"/>
      <c r="AO105" s="103"/>
      <c r="AP105" s="103"/>
      <c r="AQ105" s="103"/>
      <c r="AR105" s="103"/>
      <c r="AS105" s="103"/>
      <c r="AT105" s="103"/>
      <c r="AU105" s="103"/>
      <c r="AV105" s="103"/>
      <c r="AW105" s="103"/>
      <c r="AX105" s="103"/>
      <c r="AZ105" s="95"/>
      <c r="BA105" s="95"/>
      <c r="BB105" s="95"/>
    </row>
    <row r="106" spans="1:54" x14ac:dyDescent="0.3">
      <c r="AA106" s="103"/>
      <c r="AB106" s="103"/>
      <c r="AC106" s="103"/>
      <c r="AD106" s="103"/>
      <c r="AE106" s="103"/>
      <c r="AF106" s="103"/>
      <c r="AG106" s="103"/>
      <c r="AH106" s="358"/>
      <c r="AI106" s="103"/>
      <c r="AJ106" s="103"/>
      <c r="AK106" s="103"/>
      <c r="AL106" s="103"/>
      <c r="AM106" s="103"/>
      <c r="AN106" s="103"/>
      <c r="AO106" s="103"/>
      <c r="AP106" s="103"/>
      <c r="AQ106" s="103"/>
      <c r="AR106" s="103"/>
      <c r="AS106" s="103"/>
      <c r="AT106" s="103"/>
      <c r="AU106" s="103"/>
      <c r="AV106" s="103"/>
      <c r="AW106" s="103"/>
      <c r="AX106" s="103"/>
      <c r="AZ106" s="95"/>
      <c r="BA106" s="95"/>
      <c r="BB106" s="95"/>
    </row>
    <row r="107" spans="1:54" x14ac:dyDescent="0.3">
      <c r="AA107" s="103"/>
      <c r="AB107" s="103"/>
      <c r="AC107" s="103"/>
      <c r="AD107" s="103"/>
      <c r="AE107" s="103"/>
      <c r="AF107" s="103"/>
      <c r="AG107" s="103"/>
      <c r="AH107" s="358"/>
      <c r="AI107" s="103"/>
      <c r="AJ107" s="103"/>
      <c r="AK107" s="103"/>
      <c r="AL107" s="103"/>
      <c r="AM107" s="103"/>
      <c r="AN107" s="103"/>
      <c r="AO107" s="103"/>
      <c r="AP107" s="103"/>
      <c r="AQ107" s="103"/>
      <c r="AR107" s="103"/>
      <c r="AS107" s="103"/>
      <c r="AT107" s="103"/>
      <c r="AU107" s="103"/>
      <c r="AV107" s="103"/>
      <c r="AW107" s="103"/>
      <c r="AX107" s="103"/>
      <c r="AZ107" s="95"/>
      <c r="BA107" s="95"/>
      <c r="BB107" s="95"/>
    </row>
    <row r="108" spans="1:54" x14ac:dyDescent="0.3">
      <c r="AA108" s="103"/>
      <c r="AB108" s="103"/>
      <c r="AC108" s="103"/>
      <c r="AD108" s="103"/>
      <c r="AE108" s="103"/>
      <c r="AF108" s="103"/>
      <c r="AG108" s="103"/>
      <c r="AH108" s="358"/>
      <c r="AI108" s="103"/>
      <c r="AJ108" s="103"/>
      <c r="AK108" s="103"/>
      <c r="AL108" s="103"/>
      <c r="AM108" s="103"/>
      <c r="AN108" s="103"/>
      <c r="AO108" s="103"/>
      <c r="AP108" s="103"/>
      <c r="AQ108" s="103"/>
      <c r="AR108" s="103"/>
      <c r="AS108" s="103"/>
      <c r="AT108" s="103"/>
      <c r="AU108" s="103"/>
      <c r="AV108" s="103"/>
      <c r="AW108" s="103"/>
      <c r="AX108" s="103"/>
      <c r="AZ108" s="95"/>
      <c r="BA108" s="95"/>
      <c r="BB108" s="95"/>
    </row>
    <row r="109" spans="1:54" x14ac:dyDescent="0.3">
      <c r="AA109" s="103"/>
      <c r="AB109" s="103"/>
      <c r="AC109" s="103"/>
      <c r="AD109" s="103"/>
      <c r="AE109" s="103"/>
      <c r="AF109" s="103"/>
      <c r="AG109" s="103"/>
      <c r="AH109" s="358"/>
      <c r="AI109" s="103"/>
      <c r="AJ109" s="103"/>
      <c r="AK109" s="103"/>
      <c r="AL109" s="103"/>
      <c r="AM109" s="103"/>
      <c r="AN109" s="103"/>
      <c r="AO109" s="103"/>
      <c r="AP109" s="103"/>
      <c r="AQ109" s="103"/>
      <c r="AR109" s="103"/>
      <c r="AS109" s="103"/>
      <c r="AT109" s="103"/>
      <c r="AU109" s="103"/>
      <c r="AV109" s="103"/>
      <c r="AW109" s="103"/>
      <c r="AX109" s="103"/>
      <c r="AZ109" s="95"/>
      <c r="BA109" s="95"/>
      <c r="BB109" s="95"/>
    </row>
    <row r="110" spans="1:54" x14ac:dyDescent="0.3">
      <c r="AA110" s="103"/>
      <c r="AB110" s="103"/>
      <c r="AC110" s="103"/>
      <c r="AD110" s="103"/>
      <c r="AE110" s="103"/>
      <c r="AF110" s="103"/>
      <c r="AG110" s="103"/>
      <c r="AH110" s="358"/>
      <c r="AI110" s="103"/>
      <c r="AJ110" s="103"/>
      <c r="AK110" s="103"/>
      <c r="AL110" s="103"/>
      <c r="AM110" s="103"/>
      <c r="AN110" s="103"/>
      <c r="AO110" s="103"/>
      <c r="AP110" s="103"/>
      <c r="AQ110" s="103"/>
      <c r="AR110" s="103"/>
      <c r="AS110" s="103"/>
      <c r="AT110" s="103"/>
      <c r="AU110" s="103"/>
      <c r="AV110" s="103"/>
      <c r="AW110" s="103"/>
      <c r="AX110" s="103"/>
      <c r="AZ110" s="95"/>
      <c r="BA110" s="95"/>
      <c r="BB110" s="95"/>
    </row>
    <row r="111" spans="1:54" x14ac:dyDescent="0.3">
      <c r="AA111" s="103"/>
      <c r="AB111" s="103"/>
      <c r="AC111" s="103"/>
      <c r="AD111" s="103"/>
      <c r="AE111" s="103"/>
      <c r="AF111" s="103"/>
      <c r="AG111" s="103"/>
      <c r="AH111" s="358"/>
      <c r="AI111" s="103"/>
      <c r="AJ111" s="103"/>
      <c r="AK111" s="103"/>
      <c r="AL111" s="103"/>
      <c r="AM111" s="103"/>
      <c r="AN111" s="103"/>
      <c r="AO111" s="103"/>
      <c r="AP111" s="103"/>
      <c r="AQ111" s="103"/>
      <c r="AR111" s="103"/>
      <c r="AS111" s="103"/>
      <c r="AT111" s="103"/>
      <c r="AU111" s="103"/>
      <c r="AV111" s="103"/>
      <c r="AW111" s="103"/>
      <c r="AX111" s="103"/>
      <c r="AZ111" s="95"/>
      <c r="BA111" s="95"/>
      <c r="BB111" s="95"/>
    </row>
    <row r="112" spans="1:54" x14ac:dyDescent="0.3">
      <c r="AA112" s="103"/>
      <c r="AB112" s="103"/>
      <c r="AC112" s="103"/>
      <c r="AD112" s="103"/>
      <c r="AE112" s="103"/>
      <c r="AF112" s="103"/>
      <c r="AG112" s="103"/>
      <c r="AH112" s="358"/>
      <c r="AI112" s="103"/>
      <c r="AJ112" s="103"/>
      <c r="AK112" s="103"/>
      <c r="AL112" s="103"/>
      <c r="AM112" s="103"/>
      <c r="AN112" s="103"/>
      <c r="AO112" s="103"/>
      <c r="AP112" s="103"/>
      <c r="AQ112" s="103"/>
      <c r="AR112" s="103"/>
      <c r="AS112" s="103"/>
      <c r="AT112" s="103"/>
      <c r="AU112" s="103"/>
      <c r="AV112" s="103"/>
      <c r="AW112" s="103"/>
      <c r="AX112" s="103"/>
      <c r="AZ112" s="95"/>
      <c r="BA112" s="95"/>
      <c r="BB112" s="95"/>
    </row>
    <row r="113" spans="52:54" x14ac:dyDescent="0.3">
      <c r="AZ113" s="95"/>
      <c r="BA113" s="95"/>
      <c r="BB113" s="95"/>
    </row>
    <row r="114" spans="52:54" x14ac:dyDescent="0.3">
      <c r="AZ114" s="95"/>
      <c r="BA114" s="95"/>
      <c r="BB114" s="95"/>
    </row>
    <row r="115" spans="52:54" x14ac:dyDescent="0.3">
      <c r="AZ115" s="95"/>
      <c r="BA115" s="95"/>
      <c r="BB115" s="95"/>
    </row>
    <row r="116" spans="52:54" x14ac:dyDescent="0.3">
      <c r="AZ116" s="95"/>
      <c r="BA116" s="95"/>
      <c r="BB116" s="95"/>
    </row>
    <row r="117" spans="52:54" x14ac:dyDescent="0.3">
      <c r="AZ117" s="95"/>
      <c r="BA117" s="95"/>
      <c r="BB117" s="95"/>
    </row>
    <row r="118" spans="52:54" x14ac:dyDescent="0.3">
      <c r="AZ118" s="95"/>
      <c r="BA118" s="95"/>
      <c r="BB118" s="95"/>
    </row>
    <row r="119" spans="52:54" x14ac:dyDescent="0.3">
      <c r="AZ119" s="95"/>
      <c r="BA119" s="95"/>
      <c r="BB119" s="95"/>
    </row>
    <row r="120" spans="52:54" x14ac:dyDescent="0.3">
      <c r="AZ120" s="95"/>
      <c r="BA120" s="95"/>
      <c r="BB120" s="95"/>
    </row>
    <row r="121" spans="52:54" x14ac:dyDescent="0.3">
      <c r="AZ121" s="95"/>
      <c r="BA121" s="95"/>
      <c r="BB121" s="95"/>
    </row>
    <row r="122" spans="52:54" x14ac:dyDescent="0.3">
      <c r="AZ122" s="95"/>
      <c r="BA122" s="95"/>
      <c r="BB122" s="95"/>
    </row>
    <row r="123" spans="52:54" x14ac:dyDescent="0.3">
      <c r="AZ123" s="95"/>
      <c r="BA123" s="95"/>
      <c r="BB123" s="95"/>
    </row>
    <row r="124" spans="52:54" x14ac:dyDescent="0.3">
      <c r="AZ124" s="95"/>
      <c r="BA124" s="95"/>
      <c r="BB124" s="95"/>
    </row>
    <row r="125" spans="52:54" x14ac:dyDescent="0.3">
      <c r="AZ125" s="95"/>
      <c r="BA125" s="95"/>
      <c r="BB125" s="95"/>
    </row>
    <row r="126" spans="52:54" x14ac:dyDescent="0.3">
      <c r="AZ126" s="95"/>
      <c r="BA126" s="95"/>
      <c r="BB126" s="95"/>
    </row>
    <row r="127" spans="52:54" x14ac:dyDescent="0.3">
      <c r="AZ127" s="95"/>
      <c r="BA127" s="95"/>
      <c r="BB127" s="95"/>
    </row>
    <row r="128" spans="52:54" x14ac:dyDescent="0.3">
      <c r="AZ128" s="95"/>
      <c r="BA128" s="95"/>
      <c r="BB128" s="95"/>
    </row>
    <row r="129" spans="52:54" x14ac:dyDescent="0.3">
      <c r="AZ129" s="95"/>
      <c r="BA129" s="95"/>
      <c r="BB129" s="95"/>
    </row>
    <row r="130" spans="52:54" x14ac:dyDescent="0.3">
      <c r="AZ130" s="95"/>
      <c r="BA130" s="95"/>
      <c r="BB130" s="95"/>
    </row>
    <row r="131" spans="52:54" x14ac:dyDescent="0.3">
      <c r="AZ131" s="95"/>
      <c r="BA131" s="95"/>
      <c r="BB131" s="95"/>
    </row>
    <row r="132" spans="52:54" x14ac:dyDescent="0.3">
      <c r="AZ132" s="95"/>
      <c r="BA132" s="95"/>
      <c r="BB132" s="95"/>
    </row>
    <row r="133" spans="52:54" x14ac:dyDescent="0.3">
      <c r="AZ133" s="95"/>
      <c r="BA133" s="95"/>
      <c r="BB133" s="95"/>
    </row>
    <row r="134" spans="52:54" x14ac:dyDescent="0.3">
      <c r="AZ134" s="95"/>
      <c r="BA134" s="95"/>
      <c r="BB134" s="95"/>
    </row>
    <row r="135" spans="52:54" x14ac:dyDescent="0.3">
      <c r="AZ135" s="95"/>
      <c r="BA135" s="95"/>
      <c r="BB135" s="95"/>
    </row>
    <row r="136" spans="52:54" x14ac:dyDescent="0.3">
      <c r="AZ136" s="95"/>
      <c r="BA136" s="95"/>
      <c r="BB136" s="95"/>
    </row>
    <row r="137" spans="52:54" x14ac:dyDescent="0.3">
      <c r="AZ137" s="95"/>
      <c r="BA137" s="95"/>
      <c r="BB137" s="95"/>
    </row>
    <row r="138" spans="52:54" x14ac:dyDescent="0.3">
      <c r="AZ138" s="95"/>
      <c r="BA138" s="95"/>
      <c r="BB138" s="95"/>
    </row>
    <row r="139" spans="52:54" x14ac:dyDescent="0.3">
      <c r="AZ139" s="95"/>
      <c r="BA139" s="95"/>
      <c r="BB139" s="95"/>
    </row>
    <row r="140" spans="52:54" x14ac:dyDescent="0.3">
      <c r="AZ140" s="95"/>
      <c r="BA140" s="95"/>
      <c r="BB140" s="95"/>
    </row>
    <row r="141" spans="52:54" x14ac:dyDescent="0.3">
      <c r="AZ141" s="95"/>
      <c r="BA141" s="95"/>
      <c r="BB141" s="95"/>
    </row>
    <row r="142" spans="52:54" x14ac:dyDescent="0.3">
      <c r="AZ142" s="95"/>
      <c r="BA142" s="95"/>
      <c r="BB142" s="95"/>
    </row>
    <row r="143" spans="52:54" x14ac:dyDescent="0.3">
      <c r="AZ143" s="95"/>
      <c r="BA143" s="95"/>
      <c r="BB143" s="95"/>
    </row>
    <row r="144" spans="52:54" x14ac:dyDescent="0.3">
      <c r="AZ144" s="95"/>
      <c r="BA144" s="95"/>
      <c r="BB144" s="95"/>
    </row>
    <row r="145" spans="52:54" x14ac:dyDescent="0.3">
      <c r="AZ145" s="95"/>
      <c r="BA145" s="95"/>
      <c r="BB145" s="95"/>
    </row>
    <row r="146" spans="52:54" x14ac:dyDescent="0.3">
      <c r="AZ146" s="95"/>
      <c r="BA146" s="95"/>
      <c r="BB146" s="95"/>
    </row>
    <row r="147" spans="52:54" x14ac:dyDescent="0.3">
      <c r="AZ147" s="95"/>
      <c r="BA147" s="95"/>
      <c r="BB147" s="95"/>
    </row>
    <row r="148" spans="52:54" x14ac:dyDescent="0.3">
      <c r="AZ148" s="95"/>
      <c r="BA148" s="95"/>
      <c r="BB148" s="95"/>
    </row>
    <row r="149" spans="52:54" x14ac:dyDescent="0.3">
      <c r="AZ149" s="95"/>
      <c r="BA149" s="95"/>
      <c r="BB149" s="95"/>
    </row>
    <row r="150" spans="52:54" x14ac:dyDescent="0.3">
      <c r="AZ150" s="95"/>
      <c r="BA150" s="95"/>
      <c r="BB150" s="95"/>
    </row>
    <row r="151" spans="52:54" x14ac:dyDescent="0.3">
      <c r="AZ151" s="95"/>
      <c r="BA151" s="95"/>
      <c r="BB151" s="95"/>
    </row>
    <row r="152" spans="52:54" x14ac:dyDescent="0.3">
      <c r="AZ152" s="95"/>
      <c r="BA152" s="95"/>
      <c r="BB152" s="95"/>
    </row>
    <row r="153" spans="52:54" x14ac:dyDescent="0.3">
      <c r="AZ153" s="95"/>
      <c r="BA153" s="95"/>
      <c r="BB153" s="95"/>
    </row>
  </sheetData>
  <sheetProtection selectLockedCells="1" selectUnlockedCells="1"/>
  <protectedRanges>
    <protectedRange sqref="AG7:AL7 AG8 AI8:AK8 AL9:AL25 AL27:AL32 AL68:AL70 AG9:AK70 AG71:AL73 AG74:AK88 AL74:AL76 AG89:AL99 AL34:AL65 AL78:AL88" name="Rango1"/>
  </protectedRanges>
  <autoFilter ref="A6:BC99" xr:uid="{00000000-0001-0000-0200-000000000000}"/>
  <sortState xmlns:xlrd2="http://schemas.microsoft.com/office/spreadsheetml/2017/richdata2" ref="A20:Z60">
    <sortCondition ref="D20:D60"/>
    <sortCondition ref="E20:E60"/>
  </sortState>
  <mergeCells count="5">
    <mergeCell ref="AA5:AF5"/>
    <mergeCell ref="AG5:AL5"/>
    <mergeCell ref="C1:K1"/>
    <mergeCell ref="W3:Z5"/>
    <mergeCell ref="M1:M2"/>
  </mergeCells>
  <phoneticPr fontId="9" type="noConversion"/>
  <pageMargins left="0.7" right="0.7" top="0.75" bottom="0.75" header="0.3" footer="0.3"/>
  <pageSetup orientation="portrait" horizontalDpi="360" verticalDpi="36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4363540-C060-4012-85CC-A82F1355B88D}">
            <xm:f>NOT(ISERROR(SEARCH(INTRODUCCION!$J$14,BA7)))</xm:f>
            <xm:f>INTRODUCCION!$J$14</xm:f>
            <x14:dxf>
              <fill>
                <patternFill>
                  <bgColor rgb="FF00B0F0"/>
                </patternFill>
              </fill>
            </x14:dxf>
          </x14:cfRule>
          <x14:cfRule type="containsText" priority="2" operator="containsText" id="{EC0F0878-53B9-4305-B1EC-F19A977BF565}">
            <xm:f>NOT(ISERROR(SEARCH(INTRODUCCION!$J$13,BA7)))</xm:f>
            <xm:f>INTRODUCCION!$J$13</xm:f>
            <x14:dxf>
              <fill>
                <patternFill>
                  <bgColor rgb="FFFF0000"/>
                </patternFill>
              </fill>
            </x14:dxf>
          </x14:cfRule>
          <x14:cfRule type="containsText" priority="3" operator="containsText" id="{B3DED826-5931-45FD-B762-2191E1FA771F}">
            <xm:f>NOT(ISERROR(SEARCH(INTRODUCCION!$J$12,BA7)))</xm:f>
            <xm:f>INTRODUCCION!$J$12</xm:f>
            <x14:dxf>
              <fill>
                <patternFill>
                  <bgColor rgb="FFFFC000"/>
                </patternFill>
              </fill>
            </x14:dxf>
          </x14:cfRule>
          <x14:cfRule type="containsText" priority="4" operator="containsText" id="{E9E806E7-68CA-46A0-8305-A774749FE9EF}">
            <xm:f>NOT(ISERROR(SEARCH(INTRODUCCION!$J$11,BA7)))</xm:f>
            <xm:f>INTRODUCCION!$J$11</xm:f>
            <x14:dxf>
              <fill>
                <patternFill>
                  <bgColor rgb="FFFFFF00"/>
                </patternFill>
              </fill>
            </x14:dxf>
          </x14:cfRule>
          <x14:cfRule type="containsText" priority="5" operator="containsText" id="{27815221-0A25-4638-972B-DF553FBA2C93}">
            <xm:f>NOT(ISERROR(SEARCH(INTRODUCCION!$J$10,BA7)))</xm:f>
            <xm:f>INTRODUCCION!$J$10</xm:f>
            <x14:dxf>
              <fill>
                <patternFill>
                  <bgColor rgb="FF00B050"/>
                </patternFill>
              </fill>
            </x14:dxf>
          </x14:cfRule>
          <xm:sqref>BA7:BA99</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Hoja2!$B$2:$B$39</xm:f>
          </x14:formula1>
          <xm:sqref>E100:F350</xm:sqref>
        </x14:dataValidation>
        <x14:dataValidation type="list" allowBlank="1" showInputMessage="1" showErrorMessage="1" xr:uid="{00000000-0002-0000-0200-000001000000}">
          <x14:formula1>
            <xm:f>Hoja2!$A$2:$A$8</xm:f>
          </x14:formula1>
          <xm:sqref>D100:D350</xm:sqref>
        </x14:dataValidation>
        <x14:dataValidation type="list" allowBlank="1" showInputMessage="1" showErrorMessage="1" xr:uid="{00000000-0002-0000-0200-000002000000}">
          <x14:formula1>
            <xm:f>Hoja2!$D$2:$D$36</xm:f>
          </x14:formula1>
          <xm:sqref>G100:I350</xm:sqref>
        </x14:dataValidation>
        <x14:dataValidation type="list" allowBlank="1" showInputMessage="1" showErrorMessage="1" xr:uid="{00000000-0002-0000-0200-000003000000}">
          <x14:formula1>
            <xm:f>DATOS!$B$1:$B$3</xm:f>
          </x14:formula1>
          <xm:sqref>R92:R99 R83:R90 R20:R48 R50:R79</xm:sqref>
        </x14:dataValidation>
        <x14:dataValidation type="list" allowBlank="1" showInputMessage="1" showErrorMessage="1" xr:uid="{00000000-0002-0000-0200-000004000000}">
          <x14:formula1>
            <xm:f>DATOS!$C$1:$C$3</xm:f>
          </x14:formula1>
          <xm:sqref>S17:S18 S83:S90 S92:S99 S20:S48 S50:S79</xm:sqref>
        </x14:dataValidation>
        <x14:dataValidation type="list" allowBlank="1" showInputMessage="1" showErrorMessage="1" xr:uid="{00000000-0002-0000-0200-000005000000}">
          <x14:formula1>
            <xm:f>DATOS!$O$2:$O$6</xm:f>
          </x14:formula1>
          <xm:sqref>D92:D99 D83:D90 D20:D48 D50:D80</xm:sqref>
        </x14:dataValidation>
        <x14:dataValidation type="list" allowBlank="1" showInputMessage="1" showErrorMessage="1" xr:uid="{00000000-0002-0000-0200-000006000000}">
          <x14:formula1>
            <xm:f>DATOS!$N$1:$N$19</xm:f>
          </x14:formula1>
          <xm:sqref>H92:H99 H83:H90 H20:H48 H50:H80</xm:sqref>
        </x14:dataValidation>
        <x14:dataValidation type="list" allowBlank="1" showInputMessage="1" showErrorMessage="1" xr:uid="{00000000-0002-0000-0200-000007000000}">
          <x14:formula1>
            <xm:f>DATOS!$Q$1:$Q$21</xm:f>
          </x14:formula1>
          <xm:sqref>F92:F99 F83:F90 F20:F48 F50:F80</xm:sqref>
        </x14:dataValidation>
        <x14:dataValidation type="list" allowBlank="1" showInputMessage="1" showErrorMessage="1" xr:uid="{00000000-0002-0000-0200-000008000000}">
          <x14:formula1>
            <xm:f>DATOS!$G$1:$G$7</xm:f>
          </x14:formula1>
          <xm:sqref>B92:B99 B83:B90 B73:B79 B20:B48 B50:B61</xm:sqref>
        </x14:dataValidation>
        <x14:dataValidation type="list" allowBlank="1" showInputMessage="1" showErrorMessage="1" xr:uid="{00000000-0002-0000-0200-000009000000}">
          <x14:formula1>
            <xm:f>DATOS!$R$2:$R$14</xm:f>
          </x14:formula1>
          <xm:sqref>G83:G90 G92:G99 G20:G48 G50:G80</xm:sqref>
        </x14:dataValidation>
        <x14:dataValidation type="list" allowBlank="1" showInputMessage="1" showErrorMessage="1" xr:uid="{00000000-0002-0000-0200-00000A000000}">
          <x14:formula1>
            <xm:f>DATOS!$A$1:$A$2</xm:f>
          </x14:formula1>
          <xm:sqref>Q92:Q99 Q83:Q90 Q20:Q48 Q50:Q79</xm:sqref>
        </x14:dataValidation>
        <x14:dataValidation type="list" allowBlank="1" showInputMessage="1" showErrorMessage="1" xr:uid="{00000000-0002-0000-0200-00000B000000}">
          <x14:formula1>
            <xm:f>DATOS!$D$1:$D$6</xm:f>
          </x14:formula1>
          <xm:sqref>J15 J92:J99 J20:J48 J50:J90</xm:sqref>
        </x14:dataValidation>
        <x14:dataValidation type="list" allowBlank="1" showInputMessage="1" showErrorMessage="1" xr:uid="{00000000-0002-0000-0200-00000C000000}">
          <x14:formula1>
            <xm:f>DATOS!$E$1:$E$13</xm:f>
          </x14:formula1>
          <xm:sqref>I92:I99 I7:I48 I50:I90</xm:sqref>
        </x14:dataValidation>
        <x14:dataValidation type="list" allowBlank="1" showInputMessage="1" showErrorMessage="1" xr:uid="{00000000-0002-0000-0200-00000D000000}">
          <x14:formula1>
            <xm:f>DATOS!$P$12:$P$24</xm:f>
          </x14:formula1>
          <xm:sqref>E92:E99 E20:E48 E50:E90</xm:sqref>
        </x14:dataValidation>
        <x14:dataValidation type="list" allowBlank="1" showInputMessage="1" showErrorMessage="1" xr:uid="{00000000-0002-0000-0200-00000E000000}">
          <x14:formula1>
            <xm:f>DATOS!$P$1:$P$24</xm:f>
          </x14:formula1>
          <xm:sqref>E7:E19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
  <sheetViews>
    <sheetView topLeftCell="I1" workbookViewId="0">
      <selection activeCell="P1" sqref="P1"/>
    </sheetView>
  </sheetViews>
  <sheetFormatPr baseColWidth="10" defaultColWidth="11.44140625" defaultRowHeight="15.6" x14ac:dyDescent="0.3"/>
  <cols>
    <col min="4" max="6" width="41" customWidth="1"/>
    <col min="7" max="7" width="53.88671875" customWidth="1"/>
    <col min="8" max="8" width="15.6640625" style="38" customWidth="1"/>
    <col min="14" max="14" width="44.33203125" style="35" customWidth="1"/>
    <col min="15" max="15" width="43.44140625" style="38" customWidth="1"/>
    <col min="16" max="16" width="28" customWidth="1"/>
    <col min="17" max="17" width="20.6640625" customWidth="1"/>
    <col min="18" max="18" width="28.44140625" customWidth="1"/>
    <col min="19" max="19" width="26.109375" customWidth="1"/>
  </cols>
  <sheetData>
    <row r="1" spans="1:19" ht="15.75" customHeight="1" x14ac:dyDescent="0.3">
      <c r="A1" s="56" t="s">
        <v>281</v>
      </c>
      <c r="B1" s="55" t="s">
        <v>264</v>
      </c>
      <c r="C1" s="55" t="s">
        <v>293</v>
      </c>
      <c r="D1" s="54" t="s">
        <v>471</v>
      </c>
      <c r="E1" s="57" t="s">
        <v>850</v>
      </c>
      <c r="F1" s="59" t="s">
        <v>1182</v>
      </c>
      <c r="G1" s="60" t="s">
        <v>1183</v>
      </c>
      <c r="H1" s="62" t="s">
        <v>595</v>
      </c>
      <c r="I1" s="62" t="s">
        <v>468</v>
      </c>
      <c r="J1" s="62" t="s">
        <v>667</v>
      </c>
      <c r="K1" s="63" t="s">
        <v>501</v>
      </c>
      <c r="L1" s="63" t="s">
        <v>1184</v>
      </c>
      <c r="M1" s="66" t="s">
        <v>254</v>
      </c>
      <c r="N1" s="68" t="s">
        <v>1016</v>
      </c>
      <c r="O1" s="67" t="s">
        <v>0</v>
      </c>
      <c r="P1" s="72" t="s">
        <v>139</v>
      </c>
      <c r="Q1" s="3" t="s">
        <v>101</v>
      </c>
      <c r="R1" t="s">
        <v>1185</v>
      </c>
      <c r="S1" t="s">
        <v>1186</v>
      </c>
    </row>
    <row r="2" spans="1:19" ht="15" customHeight="1" x14ac:dyDescent="0.3">
      <c r="A2" s="56" t="s">
        <v>263</v>
      </c>
      <c r="B2" s="55" t="s">
        <v>292</v>
      </c>
      <c r="C2" s="55" t="s">
        <v>265</v>
      </c>
      <c r="D2" s="55" t="s">
        <v>304</v>
      </c>
      <c r="E2" s="57" t="s">
        <v>807</v>
      </c>
      <c r="F2" s="59" t="s">
        <v>1187</v>
      </c>
      <c r="G2" s="61" t="s">
        <v>595</v>
      </c>
      <c r="H2" s="3" t="s">
        <v>177</v>
      </c>
      <c r="I2" s="64" t="s">
        <v>183</v>
      </c>
      <c r="J2" s="3" t="s">
        <v>190</v>
      </c>
      <c r="K2" s="3" t="s">
        <v>195</v>
      </c>
      <c r="L2" s="3" t="s">
        <v>202</v>
      </c>
      <c r="M2" s="56" t="s">
        <v>208</v>
      </c>
      <c r="N2" s="69" t="s">
        <v>443</v>
      </c>
      <c r="O2" s="69" t="s">
        <v>139</v>
      </c>
      <c r="P2" s="72" t="s">
        <v>140</v>
      </c>
      <c r="Q2" s="3" t="s">
        <v>78</v>
      </c>
      <c r="R2" s="74" t="s">
        <v>806</v>
      </c>
      <c r="S2" s="130" t="s">
        <v>256</v>
      </c>
    </row>
    <row r="3" spans="1:19" ht="15" customHeight="1" x14ac:dyDescent="0.3">
      <c r="B3" s="55" t="s">
        <v>420</v>
      </c>
      <c r="C3" s="55" t="s">
        <v>421</v>
      </c>
      <c r="D3" s="55" t="s">
        <v>347</v>
      </c>
      <c r="E3" s="57" t="s">
        <v>1051</v>
      </c>
      <c r="F3" s="59" t="s">
        <v>1188</v>
      </c>
      <c r="G3" s="61" t="s">
        <v>1189</v>
      </c>
      <c r="H3" s="3" t="s">
        <v>178</v>
      </c>
      <c r="I3" s="3" t="s">
        <v>184</v>
      </c>
      <c r="J3" s="3" t="s">
        <v>191</v>
      </c>
      <c r="K3" s="3" t="s">
        <v>196</v>
      </c>
      <c r="L3" s="3" t="s">
        <v>203</v>
      </c>
      <c r="M3" s="56" t="s">
        <v>209</v>
      </c>
      <c r="N3" s="70" t="s">
        <v>257</v>
      </c>
      <c r="O3" s="69" t="s">
        <v>33</v>
      </c>
      <c r="P3" s="72" t="s">
        <v>141</v>
      </c>
      <c r="Q3" s="3" t="s">
        <v>51</v>
      </c>
      <c r="R3" s="74" t="s">
        <v>655</v>
      </c>
      <c r="S3" t="s">
        <v>1190</v>
      </c>
    </row>
    <row r="4" spans="1:19" ht="15" customHeight="1" x14ac:dyDescent="0.3">
      <c r="D4" s="55" t="s">
        <v>1191</v>
      </c>
      <c r="E4" s="58" t="s">
        <v>1060</v>
      </c>
      <c r="F4" s="59" t="s">
        <v>1192</v>
      </c>
      <c r="G4" s="61" t="s">
        <v>667</v>
      </c>
      <c r="H4" s="3" t="s">
        <v>179</v>
      </c>
      <c r="I4" s="3" t="s">
        <v>185</v>
      </c>
      <c r="J4" s="3" t="s">
        <v>192</v>
      </c>
      <c r="K4" s="3" t="s">
        <v>197</v>
      </c>
      <c r="L4" s="3" t="s">
        <v>204</v>
      </c>
      <c r="M4" s="56" t="s">
        <v>1193</v>
      </c>
      <c r="N4" s="69" t="s">
        <v>1167</v>
      </c>
      <c r="O4" s="69" t="s">
        <v>144</v>
      </c>
      <c r="P4" s="73" t="s">
        <v>142</v>
      </c>
      <c r="Q4" s="3" t="s">
        <v>129</v>
      </c>
      <c r="R4" s="74" t="s">
        <v>588</v>
      </c>
      <c r="S4" t="s">
        <v>1194</v>
      </c>
    </row>
    <row r="5" spans="1:19" ht="15" customHeight="1" x14ac:dyDescent="0.3">
      <c r="D5" s="55" t="s">
        <v>287</v>
      </c>
      <c r="E5" s="57" t="s">
        <v>1017</v>
      </c>
      <c r="F5" s="59" t="s">
        <v>1195</v>
      </c>
      <c r="G5" s="59" t="s">
        <v>501</v>
      </c>
      <c r="H5" s="65" t="s">
        <v>1196</v>
      </c>
      <c r="I5" s="3" t="s">
        <v>186</v>
      </c>
      <c r="J5" s="3" t="s">
        <v>1196</v>
      </c>
      <c r="K5" s="3" t="s">
        <v>198</v>
      </c>
      <c r="L5" s="3" t="s">
        <v>205</v>
      </c>
      <c r="M5" s="56" t="s">
        <v>211</v>
      </c>
      <c r="N5" s="68" t="s">
        <v>817</v>
      </c>
      <c r="O5" s="69" t="s">
        <v>146</v>
      </c>
      <c r="P5" s="73" t="s">
        <v>143</v>
      </c>
      <c r="Q5" s="3" t="s">
        <v>10</v>
      </c>
      <c r="R5" s="74" t="s">
        <v>700</v>
      </c>
      <c r="S5" t="s">
        <v>1197</v>
      </c>
    </row>
    <row r="6" spans="1:19" ht="15" customHeight="1" x14ac:dyDescent="0.3">
      <c r="D6" s="55" t="s">
        <v>258</v>
      </c>
      <c r="E6" s="57" t="s">
        <v>1039</v>
      </c>
      <c r="F6" s="59" t="s">
        <v>1198</v>
      </c>
      <c r="G6" s="59" t="s">
        <v>1184</v>
      </c>
      <c r="H6" s="65" t="s">
        <v>1196</v>
      </c>
      <c r="I6" s="3" t="s">
        <v>187</v>
      </c>
      <c r="J6" s="3" t="s">
        <v>1196</v>
      </c>
      <c r="K6" s="3" t="s">
        <v>199</v>
      </c>
      <c r="L6" s="3" t="s">
        <v>1196</v>
      </c>
      <c r="M6" s="56" t="s">
        <v>212</v>
      </c>
      <c r="N6" s="69" t="s">
        <v>313</v>
      </c>
      <c r="O6" s="69" t="s">
        <v>163</v>
      </c>
      <c r="P6" s="72" t="s">
        <v>33</v>
      </c>
      <c r="Q6" s="3" t="s">
        <v>124</v>
      </c>
      <c r="R6" s="74" t="s">
        <v>503</v>
      </c>
      <c r="S6" t="s">
        <v>1199</v>
      </c>
    </row>
    <row r="7" spans="1:19" ht="15.75" customHeight="1" x14ac:dyDescent="0.3">
      <c r="E7" s="57" t="s">
        <v>1068</v>
      </c>
      <c r="F7" s="59" t="s">
        <v>1200</v>
      </c>
      <c r="G7" s="59" t="s">
        <v>254</v>
      </c>
      <c r="H7" s="65" t="s">
        <v>1196</v>
      </c>
      <c r="I7" s="3"/>
      <c r="J7" s="3" t="s">
        <v>1196</v>
      </c>
      <c r="K7" s="3"/>
      <c r="L7" s="3"/>
      <c r="M7" s="56" t="s">
        <v>213</v>
      </c>
      <c r="N7" s="71" t="s">
        <v>504</v>
      </c>
      <c r="O7" s="69"/>
      <c r="P7" s="72" t="s">
        <v>64</v>
      </c>
      <c r="Q7" s="3" t="s">
        <v>18</v>
      </c>
      <c r="R7" s="74" t="s">
        <v>597</v>
      </c>
      <c r="S7" s="130" t="s">
        <v>503</v>
      </c>
    </row>
    <row r="8" spans="1:19" ht="15" customHeight="1" x14ac:dyDescent="0.3">
      <c r="E8" s="57" t="s">
        <v>1078</v>
      </c>
      <c r="F8" s="59" t="s">
        <v>1201</v>
      </c>
      <c r="G8" s="47" t="s">
        <v>1196</v>
      </c>
      <c r="H8" s="38" t="s">
        <v>1196</v>
      </c>
      <c r="J8" t="s">
        <v>1196</v>
      </c>
      <c r="N8" s="70" t="s">
        <v>997</v>
      </c>
      <c r="P8" s="73" t="s">
        <v>71</v>
      </c>
      <c r="Q8" s="3" t="s">
        <v>113</v>
      </c>
      <c r="R8" s="74" t="s">
        <v>256</v>
      </c>
      <c r="S8" s="130" t="s">
        <v>563</v>
      </c>
    </row>
    <row r="9" spans="1:19" ht="15" customHeight="1" x14ac:dyDescent="0.3">
      <c r="E9" s="57" t="s">
        <v>346</v>
      </c>
      <c r="F9" s="59" t="s">
        <v>1202</v>
      </c>
      <c r="G9" s="47" t="s">
        <v>1196</v>
      </c>
      <c r="H9" s="38" t="s">
        <v>1196</v>
      </c>
      <c r="J9" t="s">
        <v>1196</v>
      </c>
      <c r="N9" s="70" t="s">
        <v>1144</v>
      </c>
      <c r="P9" s="72" t="s">
        <v>144</v>
      </c>
      <c r="Q9" s="3" t="s">
        <v>400</v>
      </c>
      <c r="R9" s="129" t="s">
        <v>964</v>
      </c>
      <c r="S9" s="130" t="s">
        <v>588</v>
      </c>
    </row>
    <row r="10" spans="1:19" ht="15" customHeight="1" x14ac:dyDescent="0.3">
      <c r="E10" s="57" t="s">
        <v>505</v>
      </c>
      <c r="F10" s="59" t="s">
        <v>1203</v>
      </c>
      <c r="H10" s="38" t="s">
        <v>1196</v>
      </c>
      <c r="J10" t="s">
        <v>1196</v>
      </c>
      <c r="N10" s="70" t="s">
        <v>1204</v>
      </c>
      <c r="P10" s="72" t="s">
        <v>108</v>
      </c>
      <c r="Q10" s="3" t="s">
        <v>85</v>
      </c>
      <c r="R10" s="74" t="s">
        <v>563</v>
      </c>
      <c r="S10" s="130" t="s">
        <v>597</v>
      </c>
    </row>
    <row r="11" spans="1:19" ht="15" customHeight="1" x14ac:dyDescent="0.3">
      <c r="E11" s="57" t="s">
        <v>1007</v>
      </c>
      <c r="F11" s="59" t="s">
        <v>1205</v>
      </c>
      <c r="H11" s="38" t="s">
        <v>1196</v>
      </c>
      <c r="J11" t="s">
        <v>1196</v>
      </c>
      <c r="M11" s="40"/>
      <c r="N11" s="68" t="s">
        <v>1206</v>
      </c>
      <c r="P11" s="72" t="s">
        <v>112</v>
      </c>
      <c r="Q11" s="3" t="s">
        <v>105</v>
      </c>
      <c r="R11" s="74" t="s">
        <v>669</v>
      </c>
      <c r="S11" s="130" t="s">
        <v>655</v>
      </c>
    </row>
    <row r="12" spans="1:19" ht="15" customHeight="1" x14ac:dyDescent="0.3">
      <c r="E12" s="57" t="s">
        <v>998</v>
      </c>
      <c r="F12" s="59" t="s">
        <v>1207</v>
      </c>
      <c r="H12" s="38" t="s">
        <v>1196</v>
      </c>
      <c r="J12" t="s">
        <v>1196</v>
      </c>
      <c r="M12" s="39"/>
      <c r="N12" s="70" t="s">
        <v>1208</v>
      </c>
      <c r="P12" s="72" t="s">
        <v>145</v>
      </c>
      <c r="Q12" s="3" t="s">
        <v>92</v>
      </c>
      <c r="R12" s="74" t="s">
        <v>733</v>
      </c>
      <c r="S12" s="130" t="s">
        <v>669</v>
      </c>
    </row>
    <row r="13" spans="1:19" ht="15.75" customHeight="1" x14ac:dyDescent="0.3">
      <c r="E13" s="80" t="s">
        <v>12</v>
      </c>
      <c r="F13" s="59" t="s">
        <v>1209</v>
      </c>
      <c r="H13" s="38" t="s">
        <v>1196</v>
      </c>
      <c r="J13" t="s">
        <v>1196</v>
      </c>
      <c r="N13" s="70" t="s">
        <v>629</v>
      </c>
      <c r="P13" s="72" t="s">
        <v>146</v>
      </c>
      <c r="Q13" s="3" t="s">
        <v>27</v>
      </c>
      <c r="R13" s="74" t="s">
        <v>926</v>
      </c>
      <c r="S13" s="130" t="s">
        <v>700</v>
      </c>
    </row>
    <row r="14" spans="1:19" ht="15" customHeight="1" x14ac:dyDescent="0.3">
      <c r="F14" s="59" t="s">
        <v>1210</v>
      </c>
      <c r="N14" s="70" t="s">
        <v>542</v>
      </c>
      <c r="O14" s="38" t="s">
        <v>1196</v>
      </c>
      <c r="P14" s="72" t="s">
        <v>123</v>
      </c>
      <c r="Q14" s="3" t="s">
        <v>43</v>
      </c>
      <c r="R14" s="82" t="s">
        <v>1196</v>
      </c>
      <c r="S14" s="130" t="s">
        <v>733</v>
      </c>
    </row>
    <row r="15" spans="1:19" ht="15" customHeight="1" x14ac:dyDescent="0.3">
      <c r="F15" s="59" t="s">
        <v>1211</v>
      </c>
      <c r="L15" s="41"/>
      <c r="M15" s="41"/>
      <c r="N15" s="70" t="s">
        <v>345</v>
      </c>
      <c r="O15" s="38" t="s">
        <v>1196</v>
      </c>
      <c r="P15" s="72" t="s">
        <v>127</v>
      </c>
      <c r="Q15" s="3" t="s">
        <v>117</v>
      </c>
      <c r="R15" s="82" t="s">
        <v>1196</v>
      </c>
      <c r="S15" s="130" t="s">
        <v>806</v>
      </c>
    </row>
    <row r="16" spans="1:19" ht="15" customHeight="1" x14ac:dyDescent="0.3">
      <c r="F16" s="59" t="s">
        <v>1212</v>
      </c>
      <c r="M16" s="39"/>
      <c r="N16" s="70" t="s">
        <v>1086</v>
      </c>
      <c r="P16" s="72" t="s">
        <v>131</v>
      </c>
      <c r="Q16" s="3" t="s">
        <v>58</v>
      </c>
      <c r="R16" s="82" t="s">
        <v>1196</v>
      </c>
      <c r="S16" s="130" t="s">
        <v>926</v>
      </c>
    </row>
    <row r="17" spans="6:18" ht="15.75" customHeight="1" x14ac:dyDescent="0.3">
      <c r="F17" s="59" t="s">
        <v>1213</v>
      </c>
      <c r="N17" s="70" t="s">
        <v>470</v>
      </c>
      <c r="P17" s="72" t="s">
        <v>132</v>
      </c>
      <c r="Q17" s="3" t="s">
        <v>109</v>
      </c>
      <c r="R17" t="s">
        <v>1196</v>
      </c>
    </row>
    <row r="18" spans="6:18" ht="15" customHeight="1" x14ac:dyDescent="0.3">
      <c r="F18" s="59" t="s">
        <v>1214</v>
      </c>
      <c r="N18" s="70" t="s">
        <v>1215</v>
      </c>
      <c r="P18" s="72" t="s">
        <v>128</v>
      </c>
      <c r="Q18" s="3" t="s">
        <v>97</v>
      </c>
      <c r="R18" t="s">
        <v>1196</v>
      </c>
    </row>
    <row r="19" spans="6:18" ht="15" customHeight="1" x14ac:dyDescent="0.3">
      <c r="F19" s="59" t="s">
        <v>1216</v>
      </c>
      <c r="N19" s="70" t="s">
        <v>370</v>
      </c>
      <c r="P19" s="72" t="s">
        <v>17</v>
      </c>
      <c r="Q19" s="3" t="s">
        <v>120</v>
      </c>
      <c r="R19" t="s">
        <v>1196</v>
      </c>
    </row>
    <row r="20" spans="6:18" ht="15" customHeight="1" x14ac:dyDescent="0.3">
      <c r="F20" s="59" t="s">
        <v>1217</v>
      </c>
      <c r="P20" s="73" t="s">
        <v>9</v>
      </c>
      <c r="Q20" s="3" t="s">
        <v>65</v>
      </c>
      <c r="R20" t="s">
        <v>1196</v>
      </c>
    </row>
    <row r="21" spans="6:18" ht="15" customHeight="1" x14ac:dyDescent="0.3">
      <c r="F21" s="59" t="s">
        <v>1218</v>
      </c>
      <c r="K21" s="41"/>
      <c r="L21" s="41"/>
      <c r="M21" s="41"/>
      <c r="P21" s="73" t="s">
        <v>26</v>
      </c>
      <c r="Q21" s="3" t="s">
        <v>72</v>
      </c>
      <c r="R21" t="s">
        <v>1196</v>
      </c>
    </row>
    <row r="22" spans="6:18" ht="15" customHeight="1" x14ac:dyDescent="0.3">
      <c r="F22" s="59" t="s">
        <v>1219</v>
      </c>
      <c r="P22" s="23" t="s">
        <v>34</v>
      </c>
      <c r="Q22" t="s">
        <v>1196</v>
      </c>
      <c r="R22" t="s">
        <v>1196</v>
      </c>
    </row>
    <row r="23" spans="6:18" ht="15.75" customHeight="1" x14ac:dyDescent="0.3">
      <c r="F23" s="59" t="s">
        <v>1220</v>
      </c>
      <c r="P23" s="32" t="s">
        <v>137</v>
      </c>
      <c r="Q23" t="s">
        <v>1196</v>
      </c>
    </row>
    <row r="24" spans="6:18" ht="15" customHeight="1" x14ac:dyDescent="0.3">
      <c r="F24" s="59" t="s">
        <v>1221</v>
      </c>
      <c r="P24" s="31" t="s">
        <v>138</v>
      </c>
      <c r="Q24" t="s">
        <v>1196</v>
      </c>
    </row>
    <row r="25" spans="6:18" ht="15" customHeight="1" x14ac:dyDescent="0.3">
      <c r="F25" s="59" t="s">
        <v>1222</v>
      </c>
      <c r="Q25" t="s">
        <v>1196</v>
      </c>
    </row>
    <row r="26" spans="6:18" ht="15" customHeight="1" x14ac:dyDescent="0.3">
      <c r="F26" s="59" t="s">
        <v>1223</v>
      </c>
      <c r="J26" s="41"/>
      <c r="K26" s="41"/>
      <c r="L26" s="41"/>
      <c r="M26" s="41"/>
      <c r="Q26" t="s">
        <v>1196</v>
      </c>
    </row>
    <row r="27" spans="6:18" ht="15" customHeight="1" x14ac:dyDescent="0.3"/>
    <row r="28" spans="6:18" ht="15.75" customHeight="1" x14ac:dyDescent="0.3"/>
    <row r="29" spans="6:18" ht="15" customHeight="1" x14ac:dyDescent="0.3"/>
  </sheetData>
  <autoFilter ref="A1:S74" xr:uid="{00000000-0009-0000-0000-000007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7"/>
  <sheetViews>
    <sheetView topLeftCell="A13" workbookViewId="0">
      <selection activeCell="C24" sqref="C24"/>
    </sheetView>
  </sheetViews>
  <sheetFormatPr baseColWidth="10" defaultColWidth="11.44140625" defaultRowHeight="14.4" x14ac:dyDescent="0.3"/>
  <cols>
    <col min="2" max="2" width="36.109375" customWidth="1"/>
    <col min="3" max="3" width="35.88671875" customWidth="1"/>
    <col min="4" max="4" width="11.44140625" style="38"/>
  </cols>
  <sheetData>
    <row r="1" spans="1:15" x14ac:dyDescent="0.3">
      <c r="A1" s="486" t="s">
        <v>1226</v>
      </c>
      <c r="B1" s="76"/>
      <c r="C1" s="493" t="s">
        <v>1227</v>
      </c>
      <c r="D1" s="493"/>
      <c r="E1" s="493"/>
      <c r="F1" s="493"/>
      <c r="G1" s="493"/>
      <c r="H1" s="493"/>
      <c r="I1" s="493"/>
      <c r="J1" s="493"/>
      <c r="K1" s="493"/>
      <c r="L1" s="493"/>
      <c r="M1" s="493"/>
      <c r="N1" s="493"/>
      <c r="O1" s="494"/>
    </row>
    <row r="2" spans="1:15" x14ac:dyDescent="0.3">
      <c r="A2" s="487"/>
      <c r="B2" s="75" t="s">
        <v>1228</v>
      </c>
      <c r="C2" s="465" t="s">
        <v>1229</v>
      </c>
      <c r="D2" s="465"/>
      <c r="E2" s="465"/>
      <c r="F2" s="465"/>
      <c r="G2" s="465"/>
      <c r="H2" s="465"/>
      <c r="I2" s="465"/>
      <c r="J2" s="465"/>
      <c r="K2" s="465"/>
      <c r="L2" s="465"/>
      <c r="M2" s="465"/>
      <c r="N2" s="465"/>
      <c r="O2" s="466"/>
    </row>
    <row r="3" spans="1:15" x14ac:dyDescent="0.3">
      <c r="A3" s="487"/>
      <c r="B3" s="75" t="s">
        <v>1230</v>
      </c>
      <c r="C3" s="465" t="s">
        <v>1231</v>
      </c>
      <c r="D3" s="465"/>
      <c r="E3" s="465"/>
      <c r="F3" s="465"/>
      <c r="G3" s="465"/>
      <c r="H3" s="465"/>
      <c r="I3" s="465"/>
      <c r="J3" s="465"/>
      <c r="K3" s="465"/>
      <c r="L3" s="465"/>
      <c r="M3" s="465"/>
      <c r="N3" s="465"/>
      <c r="O3" s="466"/>
    </row>
    <row r="4" spans="1:15" x14ac:dyDescent="0.3">
      <c r="A4" s="487"/>
      <c r="B4" s="75" t="s">
        <v>1232</v>
      </c>
      <c r="C4" s="465" t="s">
        <v>1233</v>
      </c>
      <c r="D4" s="465"/>
      <c r="E4" s="465"/>
      <c r="F4" s="465"/>
      <c r="G4" s="465"/>
      <c r="H4" s="465"/>
      <c r="I4" s="465"/>
      <c r="J4" s="465"/>
      <c r="K4" s="465"/>
      <c r="L4" s="465"/>
      <c r="M4" s="465"/>
      <c r="N4" s="465"/>
      <c r="O4" s="466"/>
    </row>
    <row r="5" spans="1:15" x14ac:dyDescent="0.3">
      <c r="A5" s="487"/>
      <c r="B5" s="75" t="s">
        <v>134</v>
      </c>
      <c r="C5" s="465" t="s">
        <v>1234</v>
      </c>
      <c r="D5" s="465"/>
      <c r="E5" s="465"/>
      <c r="F5" s="465"/>
      <c r="G5" s="465"/>
      <c r="H5" s="465"/>
      <c r="I5" s="465"/>
      <c r="J5" s="465"/>
      <c r="K5" s="465"/>
      <c r="L5" s="465"/>
      <c r="M5" s="465"/>
      <c r="N5" s="465"/>
      <c r="O5" s="466"/>
    </row>
    <row r="6" spans="1:15" ht="30" customHeight="1" x14ac:dyDescent="0.3">
      <c r="A6" s="487"/>
      <c r="B6" s="75" t="s">
        <v>229</v>
      </c>
      <c r="C6" s="465" t="s">
        <v>1235</v>
      </c>
      <c r="D6" s="465"/>
      <c r="E6" s="465"/>
      <c r="F6" s="465"/>
      <c r="G6" s="465"/>
      <c r="H6" s="465"/>
      <c r="I6" s="465"/>
      <c r="J6" s="465"/>
      <c r="K6" s="465"/>
      <c r="L6" s="465"/>
      <c r="M6" s="465"/>
      <c r="N6" s="465"/>
      <c r="O6" s="466"/>
    </row>
    <row r="7" spans="1:15" x14ac:dyDescent="0.3">
      <c r="A7" s="487"/>
      <c r="B7" s="75" t="s">
        <v>7</v>
      </c>
      <c r="C7" s="465" t="s">
        <v>1236</v>
      </c>
      <c r="D7" s="465"/>
      <c r="E7" s="465"/>
      <c r="F7" s="465"/>
      <c r="G7" s="465"/>
      <c r="H7" s="465"/>
      <c r="I7" s="465"/>
      <c r="J7" s="465"/>
      <c r="K7" s="465"/>
      <c r="L7" s="465"/>
      <c r="M7" s="465"/>
      <c r="N7" s="465"/>
      <c r="O7" s="466"/>
    </row>
    <row r="8" spans="1:15" ht="15" customHeight="1" x14ac:dyDescent="0.3">
      <c r="A8" s="487"/>
      <c r="B8" s="75" t="s">
        <v>1237</v>
      </c>
      <c r="C8" s="465" t="s">
        <v>1238</v>
      </c>
      <c r="D8" s="465"/>
      <c r="E8" s="465"/>
      <c r="F8" s="465"/>
      <c r="G8" s="465"/>
      <c r="H8" s="465"/>
      <c r="I8" s="465"/>
      <c r="J8" s="465"/>
      <c r="K8" s="465"/>
      <c r="L8" s="465"/>
      <c r="M8" s="465"/>
      <c r="N8" s="465"/>
      <c r="O8" s="466"/>
    </row>
    <row r="9" spans="1:15" x14ac:dyDescent="0.3">
      <c r="A9" s="487"/>
      <c r="B9" s="75" t="s">
        <v>230</v>
      </c>
      <c r="C9" s="465" t="s">
        <v>1239</v>
      </c>
      <c r="D9" s="465"/>
      <c r="E9" s="465"/>
      <c r="F9" s="465"/>
      <c r="G9" s="465"/>
      <c r="H9" s="465"/>
      <c r="I9" s="465"/>
      <c r="J9" s="465"/>
      <c r="K9" s="465"/>
      <c r="L9" s="465"/>
      <c r="M9" s="465"/>
      <c r="N9" s="465"/>
      <c r="O9" s="466"/>
    </row>
    <row r="10" spans="1:15" x14ac:dyDescent="0.3">
      <c r="A10" s="487"/>
      <c r="B10" s="75" t="s">
        <v>231</v>
      </c>
      <c r="C10" s="465" t="s">
        <v>1240</v>
      </c>
      <c r="D10" s="465"/>
      <c r="E10" s="465"/>
      <c r="F10" s="465"/>
      <c r="G10" s="465"/>
      <c r="H10" s="465"/>
      <c r="I10" s="465"/>
      <c r="J10" s="465"/>
      <c r="K10" s="465"/>
      <c r="L10" s="465"/>
      <c r="M10" s="465"/>
      <c r="N10" s="465"/>
      <c r="O10" s="466"/>
    </row>
    <row r="11" spans="1:15" x14ac:dyDescent="0.3">
      <c r="A11" s="487"/>
      <c r="B11" s="75" t="s">
        <v>232</v>
      </c>
      <c r="C11" s="465" t="s">
        <v>1241</v>
      </c>
      <c r="D11" s="465"/>
      <c r="E11" s="465"/>
      <c r="F11" s="465"/>
      <c r="G11" s="465"/>
      <c r="H11" s="465"/>
      <c r="I11" s="465"/>
      <c r="J11" s="465"/>
      <c r="K11" s="465"/>
      <c r="L11" s="465"/>
      <c r="M11" s="465"/>
      <c r="N11" s="465"/>
      <c r="O11" s="466"/>
    </row>
    <row r="12" spans="1:15" x14ac:dyDescent="0.3">
      <c r="A12" s="487"/>
      <c r="B12" s="75" t="s">
        <v>1242</v>
      </c>
      <c r="C12" s="465" t="s">
        <v>1243</v>
      </c>
      <c r="D12" s="465"/>
      <c r="E12" s="465"/>
      <c r="F12" s="465"/>
      <c r="G12" s="465"/>
      <c r="H12" s="465"/>
      <c r="I12" s="465"/>
      <c r="J12" s="465"/>
      <c r="K12" s="465"/>
      <c r="L12" s="465"/>
      <c r="M12" s="465"/>
      <c r="N12" s="465"/>
      <c r="O12" s="466"/>
    </row>
    <row r="13" spans="1:15" x14ac:dyDescent="0.3">
      <c r="A13" s="487"/>
      <c r="B13" s="75" t="s">
        <v>234</v>
      </c>
      <c r="C13" s="492" t="s">
        <v>1244</v>
      </c>
      <c r="D13" s="465"/>
      <c r="E13" s="465"/>
      <c r="F13" s="465"/>
      <c r="G13" s="465"/>
      <c r="H13" s="465"/>
      <c r="I13" s="465"/>
      <c r="J13" s="465"/>
      <c r="K13" s="465"/>
      <c r="L13" s="465"/>
      <c r="M13" s="465"/>
      <c r="N13" s="465"/>
      <c r="O13" s="466"/>
    </row>
    <row r="14" spans="1:15" x14ac:dyDescent="0.3">
      <c r="A14" s="487"/>
      <c r="B14" s="75" t="s">
        <v>1245</v>
      </c>
      <c r="C14" s="465" t="s">
        <v>1246</v>
      </c>
      <c r="D14" s="465"/>
      <c r="E14" s="465"/>
      <c r="F14" s="465"/>
      <c r="G14" s="465"/>
      <c r="H14" s="465"/>
      <c r="I14" s="465"/>
      <c r="J14" s="465"/>
      <c r="K14" s="465"/>
      <c r="L14" s="465"/>
      <c r="M14" s="465"/>
      <c r="N14" s="465"/>
      <c r="O14" s="466"/>
    </row>
    <row r="15" spans="1:15" x14ac:dyDescent="0.3">
      <c r="A15" s="487"/>
      <c r="B15" s="75" t="s">
        <v>236</v>
      </c>
      <c r="C15" s="465" t="s">
        <v>1247</v>
      </c>
      <c r="D15" s="465"/>
      <c r="E15" s="465"/>
      <c r="F15" s="465"/>
      <c r="G15" s="465"/>
      <c r="H15" s="465"/>
      <c r="I15" s="465"/>
      <c r="J15" s="465"/>
      <c r="K15" s="465"/>
      <c r="L15" s="465"/>
      <c r="M15" s="465"/>
      <c r="N15" s="465"/>
      <c r="O15" s="466"/>
    </row>
    <row r="16" spans="1:15" x14ac:dyDescent="0.3">
      <c r="A16" s="487"/>
      <c r="B16" s="75" t="s">
        <v>237</v>
      </c>
      <c r="C16" s="465" t="s">
        <v>1248</v>
      </c>
      <c r="D16" s="465"/>
      <c r="E16" s="465"/>
      <c r="F16" s="465"/>
      <c r="G16" s="465"/>
      <c r="H16" s="465"/>
      <c r="I16" s="465"/>
      <c r="J16" s="465"/>
      <c r="K16" s="465"/>
      <c r="L16" s="465"/>
      <c r="M16" s="465"/>
      <c r="N16" s="465"/>
      <c r="O16" s="466"/>
    </row>
    <row r="17" spans="1:15" x14ac:dyDescent="0.3">
      <c r="A17" s="487"/>
      <c r="B17" s="75" t="s">
        <v>238</v>
      </c>
      <c r="C17" s="465" t="s">
        <v>1249</v>
      </c>
      <c r="D17" s="465"/>
      <c r="E17" s="465"/>
      <c r="F17" s="465"/>
      <c r="G17" s="465"/>
      <c r="H17" s="465"/>
      <c r="I17" s="465"/>
      <c r="J17" s="465"/>
      <c r="K17" s="465"/>
      <c r="L17" s="465"/>
      <c r="M17" s="465"/>
      <c r="N17" s="465"/>
      <c r="O17" s="466"/>
    </row>
    <row r="18" spans="1:15" x14ac:dyDescent="0.3">
      <c r="A18" s="487"/>
      <c r="B18" s="75" t="s">
        <v>239</v>
      </c>
      <c r="C18" s="465" t="s">
        <v>1250</v>
      </c>
      <c r="D18" s="465"/>
      <c r="E18" s="465"/>
      <c r="F18" s="465"/>
      <c r="G18" s="465"/>
      <c r="H18" s="465"/>
      <c r="I18" s="465"/>
      <c r="J18" s="465"/>
      <c r="K18" s="465"/>
      <c r="L18" s="465"/>
      <c r="M18" s="465"/>
      <c r="N18" s="465"/>
      <c r="O18" s="466"/>
    </row>
    <row r="19" spans="1:15" x14ac:dyDescent="0.3">
      <c r="A19" s="487"/>
      <c r="B19" s="75" t="s">
        <v>240</v>
      </c>
      <c r="C19" s="465" t="s">
        <v>1251</v>
      </c>
      <c r="D19" s="465"/>
      <c r="E19" s="465"/>
      <c r="F19" s="465"/>
      <c r="G19" s="465"/>
      <c r="H19" s="465"/>
      <c r="I19" s="465"/>
      <c r="J19" s="465"/>
      <c r="K19" s="465"/>
      <c r="L19" s="465"/>
      <c r="M19" s="465"/>
      <c r="N19" s="465"/>
      <c r="O19" s="466"/>
    </row>
    <row r="20" spans="1:15" x14ac:dyDescent="0.3">
      <c r="A20" s="487"/>
      <c r="B20" s="75" t="s">
        <v>1252</v>
      </c>
      <c r="C20" s="465" t="s">
        <v>1253</v>
      </c>
      <c r="D20" s="465"/>
      <c r="E20" s="465"/>
      <c r="F20" s="465"/>
      <c r="G20" s="465"/>
      <c r="H20" s="465"/>
      <c r="I20" s="465"/>
      <c r="J20" s="465"/>
      <c r="K20" s="465"/>
      <c r="L20" s="465"/>
      <c r="M20" s="465"/>
      <c r="N20" s="465"/>
      <c r="O20" s="466"/>
    </row>
    <row r="21" spans="1:15" x14ac:dyDescent="0.3">
      <c r="A21" s="487"/>
      <c r="B21" s="75" t="s">
        <v>242</v>
      </c>
      <c r="C21" s="465" t="s">
        <v>1254</v>
      </c>
      <c r="D21" s="465"/>
      <c r="E21" s="465"/>
      <c r="F21" s="465"/>
      <c r="G21" s="465"/>
      <c r="H21" s="465"/>
      <c r="I21" s="465"/>
      <c r="J21" s="465"/>
      <c r="K21" s="465"/>
      <c r="L21" s="465"/>
      <c r="M21" s="465"/>
      <c r="N21" s="465"/>
      <c r="O21" s="466"/>
    </row>
    <row r="22" spans="1:15" ht="15" thickBot="1" x14ac:dyDescent="0.35">
      <c r="A22" s="488"/>
      <c r="B22" s="75" t="s">
        <v>1255</v>
      </c>
      <c r="C22" s="482" t="s">
        <v>1256</v>
      </c>
      <c r="D22" s="482"/>
      <c r="E22" s="482"/>
      <c r="F22" s="482"/>
      <c r="G22" s="482"/>
      <c r="H22" s="482"/>
      <c r="I22" s="482"/>
      <c r="J22" s="482"/>
      <c r="K22" s="482"/>
      <c r="L22" s="482"/>
      <c r="M22" s="482"/>
      <c r="N22" s="482"/>
      <c r="O22" s="483"/>
    </row>
    <row r="23" spans="1:15" x14ac:dyDescent="0.3">
      <c r="A23" s="489" t="s">
        <v>1257</v>
      </c>
      <c r="B23" s="75" t="s">
        <v>217</v>
      </c>
      <c r="C23" s="480" t="s">
        <v>1258</v>
      </c>
      <c r="D23" s="480"/>
      <c r="E23" s="480"/>
      <c r="F23" s="480"/>
      <c r="G23" s="480"/>
      <c r="H23" s="480"/>
      <c r="I23" s="480"/>
      <c r="J23" s="480"/>
      <c r="K23" s="480"/>
      <c r="L23" s="480"/>
      <c r="M23" s="480"/>
      <c r="N23" s="480"/>
      <c r="O23" s="481"/>
    </row>
    <row r="24" spans="1:15" x14ac:dyDescent="0.3">
      <c r="A24" s="490"/>
      <c r="B24" s="75" t="s">
        <v>244</v>
      </c>
      <c r="C24" s="465" t="s">
        <v>1258</v>
      </c>
      <c r="D24" s="465"/>
      <c r="E24" s="465"/>
      <c r="F24" s="465"/>
      <c r="G24" s="465"/>
      <c r="H24" s="465"/>
      <c r="I24" s="465"/>
      <c r="J24" s="465"/>
      <c r="K24" s="465"/>
      <c r="L24" s="465"/>
      <c r="M24" s="465"/>
      <c r="N24" s="465"/>
      <c r="O24" s="466"/>
    </row>
    <row r="25" spans="1:15" x14ac:dyDescent="0.3">
      <c r="A25" s="490"/>
      <c r="B25" s="75" t="s">
        <v>218</v>
      </c>
      <c r="C25" s="465" t="s">
        <v>1258</v>
      </c>
      <c r="D25" s="465"/>
      <c r="E25" s="465"/>
      <c r="F25" s="465"/>
      <c r="G25" s="465"/>
      <c r="H25" s="465"/>
      <c r="I25" s="465"/>
      <c r="J25" s="465"/>
      <c r="K25" s="465"/>
      <c r="L25" s="465"/>
      <c r="M25" s="465"/>
      <c r="N25" s="465"/>
      <c r="O25" s="466"/>
    </row>
    <row r="26" spans="1:15" ht="15" thickBot="1" x14ac:dyDescent="0.35">
      <c r="A26" s="491"/>
      <c r="B26" s="75" t="s">
        <v>219</v>
      </c>
      <c r="C26" s="484" t="s">
        <v>1258</v>
      </c>
      <c r="D26" s="484"/>
      <c r="E26" s="484"/>
      <c r="F26" s="484"/>
      <c r="G26" s="484"/>
      <c r="H26" s="484"/>
      <c r="I26" s="484"/>
      <c r="J26" s="484"/>
      <c r="K26" s="484"/>
      <c r="L26" s="484"/>
      <c r="M26" s="484"/>
      <c r="N26" s="484"/>
      <c r="O26" s="485"/>
    </row>
    <row r="27" spans="1:15" x14ac:dyDescent="0.3">
      <c r="A27" s="477" t="s">
        <v>222</v>
      </c>
      <c r="B27" s="75" t="s">
        <v>217</v>
      </c>
      <c r="C27" s="480" t="s">
        <v>1259</v>
      </c>
      <c r="D27" s="480"/>
      <c r="E27" s="480"/>
      <c r="F27" s="480"/>
      <c r="G27" s="480"/>
      <c r="H27" s="480"/>
      <c r="I27" s="480"/>
      <c r="J27" s="480"/>
      <c r="K27" s="480"/>
      <c r="L27" s="480"/>
      <c r="M27" s="480"/>
      <c r="N27" s="480"/>
      <c r="O27" s="481"/>
    </row>
    <row r="28" spans="1:15" x14ac:dyDescent="0.3">
      <c r="A28" s="478"/>
      <c r="B28" s="75" t="s">
        <v>244</v>
      </c>
      <c r="C28" s="465" t="s">
        <v>1259</v>
      </c>
      <c r="D28" s="465"/>
      <c r="E28" s="465"/>
      <c r="F28" s="465"/>
      <c r="G28" s="465"/>
      <c r="H28" s="465"/>
      <c r="I28" s="465"/>
      <c r="J28" s="465"/>
      <c r="K28" s="465"/>
      <c r="L28" s="465"/>
      <c r="M28" s="465"/>
      <c r="N28" s="465"/>
      <c r="O28" s="466"/>
    </row>
    <row r="29" spans="1:15" x14ac:dyDescent="0.3">
      <c r="A29" s="478"/>
      <c r="B29" s="75" t="s">
        <v>218</v>
      </c>
      <c r="C29" s="465" t="s">
        <v>1259</v>
      </c>
      <c r="D29" s="465"/>
      <c r="E29" s="465"/>
      <c r="F29" s="465"/>
      <c r="G29" s="465"/>
      <c r="H29" s="465"/>
      <c r="I29" s="465"/>
      <c r="J29" s="465"/>
      <c r="K29" s="465"/>
      <c r="L29" s="465"/>
      <c r="M29" s="465"/>
      <c r="N29" s="465"/>
      <c r="O29" s="466"/>
    </row>
    <row r="30" spans="1:15" x14ac:dyDescent="0.3">
      <c r="A30" s="478"/>
      <c r="B30" s="75" t="s">
        <v>219</v>
      </c>
      <c r="C30" s="465" t="s">
        <v>1259</v>
      </c>
      <c r="D30" s="465"/>
      <c r="E30" s="465"/>
      <c r="F30" s="465"/>
      <c r="G30" s="465"/>
      <c r="H30" s="465"/>
      <c r="I30" s="465"/>
      <c r="J30" s="465"/>
      <c r="K30" s="465"/>
      <c r="L30" s="465"/>
      <c r="M30" s="465"/>
      <c r="N30" s="465"/>
      <c r="O30" s="466"/>
    </row>
    <row r="31" spans="1:15" x14ac:dyDescent="0.3">
      <c r="A31" s="478"/>
      <c r="B31" s="75" t="s">
        <v>1260</v>
      </c>
      <c r="C31" s="482" t="s">
        <v>1261</v>
      </c>
      <c r="D31" s="482"/>
      <c r="E31" s="482"/>
      <c r="F31" s="482"/>
      <c r="G31" s="482"/>
      <c r="H31" s="482"/>
      <c r="I31" s="482"/>
      <c r="J31" s="482"/>
      <c r="K31" s="482"/>
      <c r="L31" s="482"/>
      <c r="M31" s="482"/>
      <c r="N31" s="482"/>
      <c r="O31" s="483"/>
    </row>
    <row r="32" spans="1:15" x14ac:dyDescent="0.3">
      <c r="A32" s="478"/>
      <c r="B32" s="75" t="s">
        <v>247</v>
      </c>
      <c r="C32" s="465" t="s">
        <v>1262</v>
      </c>
      <c r="D32" s="465"/>
      <c r="E32" s="465"/>
      <c r="F32" s="465"/>
      <c r="G32" s="465"/>
      <c r="H32" s="465"/>
      <c r="I32" s="465"/>
      <c r="J32" s="465"/>
      <c r="K32" s="465"/>
      <c r="L32" s="465"/>
      <c r="M32" s="465"/>
      <c r="N32" s="465"/>
      <c r="O32" s="466"/>
    </row>
    <row r="33" spans="1:15" ht="15" thickBot="1" x14ac:dyDescent="0.35">
      <c r="A33" s="479"/>
      <c r="B33" s="75" t="s">
        <v>248</v>
      </c>
      <c r="C33" s="484" t="s">
        <v>1263</v>
      </c>
      <c r="D33" s="484"/>
      <c r="E33" s="484"/>
      <c r="F33" s="484"/>
      <c r="G33" s="484"/>
      <c r="H33" s="484"/>
      <c r="I33" s="484"/>
      <c r="J33" s="484"/>
      <c r="K33" s="484"/>
      <c r="L33" s="484"/>
      <c r="M33" s="484"/>
      <c r="N33" s="484"/>
      <c r="O33" s="485"/>
    </row>
    <row r="34" spans="1:15" ht="28.8" x14ac:dyDescent="0.3">
      <c r="A34" s="467" t="s">
        <v>1264</v>
      </c>
      <c r="B34" s="132" t="s">
        <v>1265</v>
      </c>
      <c r="C34" s="469" t="s">
        <v>1266</v>
      </c>
      <c r="D34" s="469"/>
      <c r="E34" s="469"/>
      <c r="F34" s="469"/>
      <c r="G34" s="469"/>
      <c r="H34" s="469"/>
      <c r="I34" s="469"/>
      <c r="J34" s="469"/>
      <c r="K34" s="469"/>
      <c r="L34" s="469"/>
      <c r="M34" s="469"/>
      <c r="N34" s="469"/>
      <c r="O34" s="470"/>
    </row>
    <row r="35" spans="1:15" ht="15" thickBot="1" x14ac:dyDescent="0.35">
      <c r="A35" s="468"/>
      <c r="B35" s="133" t="s">
        <v>1267</v>
      </c>
      <c r="C35" s="471" t="s">
        <v>1268</v>
      </c>
      <c r="D35" s="471"/>
      <c r="E35" s="471"/>
      <c r="F35" s="471"/>
      <c r="G35" s="471"/>
      <c r="H35" s="471"/>
      <c r="I35" s="471"/>
      <c r="J35" s="471"/>
      <c r="K35" s="471"/>
      <c r="L35" s="471"/>
      <c r="M35" s="471"/>
      <c r="N35" s="471"/>
      <c r="O35" s="472"/>
    </row>
    <row r="36" spans="1:15" x14ac:dyDescent="0.3">
      <c r="B36" s="473" t="s">
        <v>1269</v>
      </c>
      <c r="C36" s="474"/>
      <c r="D36" s="474"/>
      <c r="E36" s="474"/>
      <c r="F36" s="474"/>
      <c r="G36" s="474"/>
      <c r="H36" s="474"/>
      <c r="I36" s="474"/>
      <c r="J36" s="474"/>
      <c r="K36" s="474"/>
      <c r="L36" s="474"/>
      <c r="M36" s="474"/>
      <c r="N36" s="474"/>
      <c r="O36" s="475"/>
    </row>
    <row r="37" spans="1:15" x14ac:dyDescent="0.3">
      <c r="B37" s="476"/>
      <c r="C37" s="474"/>
      <c r="D37" s="474"/>
      <c r="E37" s="474"/>
      <c r="F37" s="474"/>
      <c r="G37" s="474"/>
      <c r="H37" s="474"/>
      <c r="I37" s="474"/>
      <c r="J37" s="474"/>
      <c r="K37" s="474"/>
      <c r="L37" s="474"/>
      <c r="M37" s="474"/>
      <c r="N37" s="474"/>
      <c r="O37" s="475"/>
    </row>
  </sheetData>
  <mergeCells count="40">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 ref="A34:A35"/>
    <mergeCell ref="C34:O34"/>
    <mergeCell ref="C35:O35"/>
    <mergeCell ref="B36:O37"/>
    <mergeCell ref="A27:A33"/>
    <mergeCell ref="C27:O27"/>
    <mergeCell ref="C28:O28"/>
    <mergeCell ref="C29:O29"/>
    <mergeCell ref="C30:O30"/>
    <mergeCell ref="C31:O31"/>
    <mergeCell ref="C32:O32"/>
    <mergeCell ref="C33:O33"/>
    <mergeCell ref="C4:O4"/>
    <mergeCell ref="C5:O5"/>
    <mergeCell ref="C6:O6"/>
    <mergeCell ref="C7:O7"/>
    <mergeCell ref="C8:O8"/>
    <mergeCell ref="C18:O18"/>
    <mergeCell ref="C19:O19"/>
    <mergeCell ref="C9:O9"/>
    <mergeCell ref="C10:O10"/>
    <mergeCell ref="C15:O15"/>
    <mergeCell ref="C16:O16"/>
    <mergeCell ref="C17:O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E9D5BC20-C377-417C-A7F7-A04866C44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18</vt:i4>
      </vt:variant>
    </vt:vector>
  </HeadingPairs>
  <TitlesOfParts>
    <vt:vector size="26" baseType="lpstr">
      <vt:lpstr>Hoja2</vt:lpstr>
      <vt:lpstr>CUMPLIMIENTO DEPENDENCIA</vt:lpstr>
      <vt:lpstr>DATOS POA</vt:lpstr>
      <vt:lpstr>INTRODUCCION</vt:lpstr>
      <vt:lpstr>PLATAFORMA ESTRATÉGICA </vt:lpstr>
      <vt:lpstr>Plan de Acción - POA</vt:lpstr>
      <vt:lpstr>DATOS</vt:lpstr>
      <vt:lpstr>Instrucciones de dilienciamient</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cp:lastModifiedBy>
  <cp:revision/>
  <dcterms:created xsi:type="dcterms:W3CDTF">2023-09-07T12:29:53Z</dcterms:created>
  <dcterms:modified xsi:type="dcterms:W3CDTF">2025-07-22T16:59:20Z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