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INGRID ACOSTA\OneDrive - Instituto Distrital para la Protección de la Niñez y la Juventud - IDI\Documentos\"/>
    </mc:Choice>
  </mc:AlternateContent>
  <xr:revisionPtr revIDLastSave="0" documentId="8_{493964AB-D047-454A-85BD-1D646A6CF430}" xr6:coauthVersionLast="47" xr6:coauthVersionMax="47" xr10:uidLastSave="{00000000-0000-0000-0000-000000000000}"/>
  <bookViews>
    <workbookView xWindow="-109" yWindow="-109" windowWidth="26301" windowHeight="14169" tabRatio="913" xr2:uid="{00000000-000D-0000-FFFF-FFFF00000000}"/>
  </bookViews>
  <sheets>
    <sheet name="PTEP" sheetId="11" r:id="rId1"/>
    <sheet name="Instrucciones" sheetId="12" r:id="rId2"/>
    <sheet name="1. ADMINISTRACIÓN DE RIESGOS" sheetId="9" r:id="rId3"/>
    <sheet name="2. REDES Y ARTICULACIÓN" sheetId="14" r:id="rId4"/>
    <sheet name="3. MODELO DE ESTADO ABIERTO" sheetId="3" r:id="rId5"/>
    <sheet name="4. INICIATIVAS ADICIONALES" sheetId="4" r:id="rId6"/>
  </sheets>
  <definedNames>
    <definedName name="_xlnm._FilterDatabase" localSheetId="4" hidden="1">'3. MODELO DE ESTADO ABIERTO'!$B$4:$K$4</definedName>
    <definedName name="_xlnm._FilterDatabase" localSheetId="5" hidden="1">'4. INICIATIVAS ADICIONALES'!$B$4:$K$4</definedName>
    <definedName name="_xlnm.Print_Area" localSheetId="0">PTEP!$A$1:$H$20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 i="9" l="1"/>
  <c r="K14" i="9"/>
  <c r="D13" i="11"/>
  <c r="D12" i="11"/>
  <c r="D11" i="11"/>
  <c r="D10" i="11"/>
  <c r="AW7" i="9"/>
  <c r="AX7" i="9"/>
  <c r="AW8" i="9"/>
  <c r="AX8" i="9"/>
  <c r="AW9" i="9"/>
  <c r="AX9" i="9"/>
  <c r="AV10" i="9"/>
  <c r="AW10" i="9"/>
  <c r="AX10" i="9"/>
  <c r="AV11" i="9"/>
  <c r="AW11" i="9"/>
  <c r="AX11" i="9"/>
  <c r="AV12" i="9"/>
  <c r="AW12" i="9"/>
  <c r="AX12" i="9"/>
  <c r="AV14" i="9"/>
  <c r="AW14" i="9"/>
  <c r="AX14" i="9"/>
  <c r="AV15" i="9"/>
  <c r="AW15" i="9"/>
  <c r="AX15" i="9"/>
  <c r="AV16" i="9"/>
  <c r="AW16" i="9"/>
  <c r="AX16" i="9"/>
  <c r="AV17" i="9"/>
  <c r="AW17" i="9"/>
  <c r="AX17" i="9"/>
  <c r="AV18" i="9"/>
  <c r="AW18" i="9"/>
  <c r="AX18" i="9"/>
  <c r="AV19" i="9"/>
  <c r="AW19" i="9"/>
  <c r="AX19" i="9"/>
  <c r="AV20" i="9"/>
  <c r="AW20" i="9"/>
  <c r="AX20" i="9"/>
  <c r="AV21" i="9"/>
  <c r="AW21" i="9"/>
  <c r="AX21" i="9"/>
  <c r="AV22" i="9"/>
  <c r="AW22" i="9"/>
  <c r="AX22" i="9"/>
  <c r="AV23" i="9"/>
  <c r="AW23" i="9"/>
  <c r="AX23" i="9"/>
  <c r="AV5" i="3"/>
  <c r="AW5" i="3"/>
  <c r="AX5" i="3"/>
  <c r="AV6" i="3"/>
  <c r="AW6" i="3"/>
  <c r="AX6" i="3"/>
  <c r="AV9" i="3"/>
  <c r="AW9" i="3"/>
  <c r="AX9" i="3"/>
  <c r="AV10" i="3"/>
  <c r="AW10" i="3"/>
  <c r="AX10" i="3"/>
  <c r="AV16" i="3"/>
  <c r="AW16" i="3"/>
  <c r="AX16" i="3"/>
  <c r="AV17" i="3"/>
  <c r="AW17" i="3"/>
  <c r="AX17" i="3"/>
  <c r="AV21" i="3"/>
  <c r="AW21" i="3"/>
  <c r="AX21" i="3"/>
  <c r="AV14" i="4"/>
  <c r="AW14" i="4"/>
  <c r="AX14" i="4"/>
  <c r="AV5" i="14"/>
  <c r="AW5" i="14"/>
  <c r="AX5" i="14"/>
  <c r="AY5" i="14"/>
  <c r="AY17" i="9" l="1"/>
  <c r="AY16" i="9"/>
  <c r="AY22" i="9"/>
  <c r="AV32" i="3"/>
  <c r="AW32" i="3"/>
  <c r="AV36" i="3"/>
  <c r="AW36" i="3"/>
  <c r="AV37" i="3"/>
  <c r="AW37" i="3"/>
  <c r="AV39" i="3"/>
  <c r="AW39" i="3"/>
  <c r="AV41" i="3"/>
  <c r="AW41" i="3"/>
  <c r="AW13" i="4"/>
  <c r="AV13" i="4"/>
  <c r="AW12" i="4"/>
  <c r="AV12" i="4"/>
  <c r="AW11" i="4"/>
  <c r="AV11" i="4"/>
  <c r="AW10" i="4"/>
  <c r="AV10" i="4"/>
  <c r="AW9" i="4"/>
  <c r="AV9" i="4"/>
  <c r="AW8" i="4"/>
  <c r="AV8" i="4"/>
  <c r="AW7" i="4"/>
  <c r="AV7" i="4"/>
  <c r="AW5" i="4"/>
  <c r="AV5" i="4"/>
  <c r="AW30" i="3"/>
  <c r="AV30" i="3"/>
  <c r="AW29" i="3"/>
  <c r="AV29" i="3"/>
  <c r="AW27" i="3"/>
  <c r="AV27" i="3"/>
  <c r="AW26" i="3"/>
  <c r="AV26" i="3"/>
  <c r="AW9" i="14"/>
  <c r="AV9" i="14"/>
  <c r="AW8" i="14"/>
  <c r="AV8" i="14"/>
  <c r="AW6" i="9"/>
  <c r="AW5" i="9"/>
  <c r="AX5" i="4" l="1"/>
  <c r="AX13" i="4"/>
  <c r="AX9" i="14"/>
  <c r="AY9" i="14" s="1"/>
  <c r="AX26" i="3"/>
  <c r="AX41" i="3"/>
  <c r="AX37" i="3"/>
  <c r="AX32" i="3"/>
  <c r="AY14" i="9"/>
  <c r="AX8" i="14"/>
  <c r="AY8" i="14" s="1"/>
  <c r="AX27" i="3"/>
  <c r="AX29" i="3"/>
  <c r="AX36" i="3"/>
  <c r="AX39" i="3"/>
  <c r="AX30" i="3"/>
  <c r="AX7" i="4"/>
  <c r="AX10" i="4"/>
  <c r="AX8" i="4"/>
  <c r="AX11" i="4"/>
  <c r="AY11" i="4" s="1"/>
  <c r="AX9" i="4"/>
  <c r="AX12" i="4"/>
  <c r="AY10" i="14"/>
  <c r="AY4" i="14"/>
  <c r="AY11" i="9"/>
  <c r="AX6" i="9"/>
  <c r="AY6" i="9" s="1"/>
  <c r="AY9" i="9"/>
  <c r="AY15" i="9"/>
  <c r="AX5" i="9"/>
  <c r="AY5" i="9" s="1"/>
  <c r="AY24" i="9" l="1"/>
  <c r="AY4" i="9" s="1"/>
  <c r="F14" i="11" l="1"/>
  <c r="D14" i="11" l="1"/>
  <c r="G10" i="11" s="1"/>
  <c r="K15" i="9" l="1"/>
  <c r="K6" i="9"/>
  <c r="K7" i="9"/>
  <c r="K8" i="9"/>
  <c r="K9" i="9"/>
  <c r="K10" i="9"/>
  <c r="K11" i="9"/>
  <c r="K12" i="9"/>
  <c r="K16" i="9"/>
  <c r="K17" i="9"/>
  <c r="K18" i="9"/>
  <c r="K19" i="9"/>
  <c r="K20" i="9"/>
  <c r="K21" i="9"/>
  <c r="K22" i="9"/>
  <c r="K23" i="9"/>
  <c r="K5" i="9"/>
  <c r="G11" i="11"/>
  <c r="G13" i="11"/>
  <c r="G12" i="11"/>
  <c r="K6" i="3" l="1"/>
  <c r="AY6" i="3" s="1"/>
  <c r="K7" i="3"/>
  <c r="K8" i="3"/>
  <c r="K9" i="3"/>
  <c r="AY9" i="3" s="1"/>
  <c r="K10" i="3"/>
  <c r="AY10" i="3" s="1"/>
  <c r="K11" i="3"/>
  <c r="K12" i="3"/>
  <c r="K13" i="3"/>
  <c r="K14" i="3"/>
  <c r="K15" i="3"/>
  <c r="K16" i="3"/>
  <c r="AY16" i="3" s="1"/>
  <c r="K17" i="3"/>
  <c r="AY17" i="3" s="1"/>
  <c r="K18" i="3"/>
  <c r="K19" i="3"/>
  <c r="K20" i="3"/>
  <c r="K21" i="3"/>
  <c r="K22" i="3"/>
  <c r="K23" i="3"/>
  <c r="K24" i="3"/>
  <c r="K25" i="3"/>
  <c r="K26" i="3"/>
  <c r="AY26" i="3" s="1"/>
  <c r="K27" i="3"/>
  <c r="AY27" i="3" s="1"/>
  <c r="K28" i="3"/>
  <c r="K29" i="3"/>
  <c r="AY29" i="3" s="1"/>
  <c r="K30" i="3"/>
  <c r="AY30" i="3" s="1"/>
  <c r="K31" i="3"/>
  <c r="K32" i="3"/>
  <c r="AY32" i="3" s="1"/>
  <c r="K33" i="3"/>
  <c r="K34" i="3"/>
  <c r="K35" i="3"/>
  <c r="K36" i="3"/>
  <c r="AY36" i="3" s="1"/>
  <c r="K37" i="3"/>
  <c r="AY37" i="3" s="1"/>
  <c r="K38" i="3"/>
  <c r="K39" i="3"/>
  <c r="AY39" i="3" s="1"/>
  <c r="K40" i="3"/>
  <c r="K41" i="3"/>
  <c r="K5" i="3"/>
  <c r="AY5" i="3" s="1"/>
  <c r="AY4" i="3" s="1"/>
  <c r="K6" i="4"/>
  <c r="K7" i="4"/>
  <c r="AY7" i="4" s="1"/>
  <c r="K8" i="4"/>
  <c r="AY8" i="4" s="1"/>
  <c r="K9" i="4"/>
  <c r="AY9" i="4" s="1"/>
  <c r="K10" i="4"/>
  <c r="AY10" i="4" s="1"/>
  <c r="K12" i="4"/>
  <c r="K13" i="4"/>
  <c r="AY13" i="4" s="1"/>
  <c r="K14" i="4"/>
  <c r="K5" i="4"/>
  <c r="AY5" i="4" s="1"/>
  <c r="AY15" i="4" s="1"/>
  <c r="AY4" i="4" s="1"/>
  <c r="K6" i="14"/>
  <c r="K7" i="14"/>
  <c r="K8" i="14"/>
  <c r="K9" i="14"/>
  <c r="K5" i="14"/>
  <c r="G14" i="11"/>
  <c r="AY42" i="3" l="1"/>
</calcChain>
</file>

<file path=xl/sharedStrings.xml><?xml version="1.0" encoding="utf-8"?>
<sst xmlns="http://schemas.openxmlformats.org/spreadsheetml/2006/main" count="803" uniqueCount="389">
  <si>
    <t>PLAN DE EJECUCIÓN PROGRAMA DE TRANSPARENCIA Y ÉTICA PÚBLICA</t>
  </si>
  <si>
    <t>F-DE-1510
V1</t>
  </si>
  <si>
    <t>Objetivo</t>
  </si>
  <si>
    <t>Implementar en la Secretaría de Seguridad, Convivencia y Justicia el Programa de Transparencia y Ética Pública (PTEP) en la presente vigencia, mediante la ejecución de acciones e iniciativas institucionales organizadas en dos componentes (transversal y programático), con el propósito de fortalecer la transparencia, la ética, la integridad y la lucha contra la corrupción. Esto permitirá cumplir con las disposiciones legales, mejorar la articulación y coordinación entre entidades del Estado, y fomentar una corresponsabilidad institucional para prevenir, detectar y sancionar actos de corrupción, lavado de activos y financiación del terrorismo, así como garantizar el cumplimiento de las funciones misionales de la entidad.</t>
  </si>
  <si>
    <t>Objetivos específicos</t>
  </si>
  <si>
    <t xml:space="preserve">
• Articular acciones para la sostenibilidad y el seguimiento de las políticas del Modelo Integrado de Planeación y Gestión.
• Gestionar la debida diligencia, prevención y administración de riesgos de LAFT/FPADM.
• Desarrollar iniciativas de estado abierto sobre contenidos definidos por demanda ciudadana, acceso a la información pública y cultura de legalidad, mediante diferentes mecanismos e instrumentos dispuestos por la Ley.
• Estructurar e implementar el modelo de gestión jurídico anticorrupción (MGJA).
• Implementar acciones de rendición de cuentas permanente y focalizada.
• Promover la participación ciudadana y la innovación en la gestión de la entidad.
• Brindar información como habilitador de control social.
• Diseñar y desarrollar estrategias para fortalecer la atención a las ciudadanías. 
• Formular, implementar y hacer seguimiento al mapa de riesgos de corrupción
• Fortalecer las experiencias de las y los usuarios en materia de trámites.
• Promover la cultura de la integridad.</t>
  </si>
  <si>
    <t>Componente</t>
  </si>
  <si>
    <t>Total de actividades</t>
  </si>
  <si>
    <t>% de avance</t>
  </si>
  <si>
    <t>Ponderación</t>
  </si>
  <si>
    <t>1. ADMINISTRACIÓN DE RIESGOS</t>
  </si>
  <si>
    <t>2. REDES Y ARTICULACIÓN</t>
  </si>
  <si>
    <t>3. MODELO DE ESTADO ABIERTO</t>
  </si>
  <si>
    <t>4 INICIATIVAS ADICIONALES</t>
  </si>
  <si>
    <t>CONTROL DE CAMBIOS</t>
  </si>
  <si>
    <t>Número de versión</t>
  </si>
  <si>
    <t xml:space="preserve">Fecha </t>
  </si>
  <si>
    <t>Descripción de cambios</t>
  </si>
  <si>
    <t xml:space="preserve">PLAN DE EJECUCIÓN PROGRAMA DE TRANSPARENCIA Y ÉTICA PÚBLICA 
</t>
  </si>
  <si>
    <t>F-DE-XXXX
V1</t>
  </si>
  <si>
    <t>Instrucciones de diligenciamiento
PTEP</t>
  </si>
  <si>
    <t>Acciones estratégicas</t>
  </si>
  <si>
    <t>Las acciones estratégicas están definidas en el Programa de TranSparencia y Ética Pública componente transversal.</t>
  </si>
  <si>
    <t>No / numero</t>
  </si>
  <si>
    <t>Todas las actividades deben contar con numeración y llevarán una secuencia de acuerdo con la numeración del componente y de la acción estratégica.  Ejemplo: Componente 1, accción estrátegica 1.1, actividad 1.1.1.</t>
  </si>
  <si>
    <t>Actividad</t>
  </si>
  <si>
    <t>Redactar y describir  las acciones a relizar en lenguaje claro, en verbo en infinitivo y con periodicidad de ejecución. Ejemplo: Realizar seguimiento mensual a partir del mes de febrero, de la gestión de las PQRSDF (Peticiones, Quejas, Reclamos, Sugerencias, Denuncias y Felicitaciones) ingresadas a la entidad.</t>
  </si>
  <si>
    <t>Meta o producto</t>
  </si>
  <si>
    <t>Definir numericamente la cantidad que se logrará con la ejecución de la actividad. Ejemplo: Once (11)  informes elaborados y publicados en la página web.</t>
  </si>
  <si>
    <t xml:space="preserve">Responsable </t>
  </si>
  <si>
    <t>Definir la o las dependencias que son líderes responsables de la ejecución de la actividad.</t>
  </si>
  <si>
    <t>Fecha Inicio</t>
  </si>
  <si>
    <t>Fecha en la que se dará inicio a la ejecución de la actividad.</t>
  </si>
  <si>
    <t>Fecha Fin</t>
  </si>
  <si>
    <t>Fecha en la que se finalizará la ejecución de la actividad.</t>
  </si>
  <si>
    <t>Indicador</t>
  </si>
  <si>
    <t>Se debe determinar la medida cuantitativa de acuerdo con la meta de la actividad. Ejemplo: Número de informes publicados/Numero de infomes programados para publicación.</t>
  </si>
  <si>
    <t>Recursos</t>
  </si>
  <si>
    <t>Identificar de manera general los recursos necesario para el desarrollo de la actividad. Ejemplo: Humanos, Físicos, Tecnológicos, Financieros (Número Proyecto deinversión)</t>
  </si>
  <si>
    <t>Programación mensual</t>
  </si>
  <si>
    <t>Se debe identificar de manera el periodo de programación y ejecución de las actividades, en coherencia con la descripción de la actividad, la meta / producto y la fecha de programación.</t>
  </si>
  <si>
    <t xml:space="preserve">Ponderación del Plan de Acción </t>
  </si>
  <si>
    <t>Corresponder al valor de de ponderación de cada componente.</t>
  </si>
  <si>
    <t>Avance Anual</t>
  </si>
  <si>
    <t>Corresponder al valor del avance de cada componente.</t>
  </si>
  <si>
    <t>Reporte (Primera Línea)</t>
  </si>
  <si>
    <t>La dependencia respondable líder de la actividad, debe realizar la descripción de los avances o gestiones realizadas en torno al cumplimiento de la actividad, en el periodo del reporte, donde tambien se  debe mencionar los  productos o metas logradas, así como las evidencias de lo anterior mencionado. Ejemplo: La Dirección de Seguridad realizó el Diálogo Ciudadano el 24 de agosto de 202X, cuyo tema a tratar  fue "Acciones para prevenir el cibercrimen hacia niños, niñas y adolescentes", modalidad mixta, vía Facebook live mediante la cuenta oficial de la entidad transmitiendo en simultánea el evento presencial.
Se realizó la convocatoria a este espacio mediante redes sociales de la Secretaría y con los dinamizadores locales y sus redes de ciudadanos en los territorios. 
Se publica sistematización en la página web de la institución.</t>
  </si>
  <si>
    <t>Monitoreo  (Segunda Línea)</t>
  </si>
  <si>
    <t>La Oficina Asesora de Planeación debe describir las observaciones frente a los avances y/o gestiones reportadas en los reportes, evidencias, así como las sugerencias de mejora y/o alertas de cumplimiento.</t>
  </si>
  <si>
    <t xml:space="preserve">PLAN DE EJECUCIÓN  PROGRAMA DE TRANSPARENCIA Y ÉTICA PÚBLICA </t>
  </si>
  <si>
    <t>Enero</t>
  </si>
  <si>
    <t>Febrero</t>
  </si>
  <si>
    <t>Marzo</t>
  </si>
  <si>
    <t>Abril</t>
  </si>
  <si>
    <t>Mayo</t>
  </si>
  <si>
    <t>Junio</t>
  </si>
  <si>
    <t>Julio</t>
  </si>
  <si>
    <t>Agosto</t>
  </si>
  <si>
    <t>Septiembre</t>
  </si>
  <si>
    <t xml:space="preserve">Octubre </t>
  </si>
  <si>
    <t xml:space="preserve">Noviembre </t>
  </si>
  <si>
    <t xml:space="preserve">Diciembre </t>
  </si>
  <si>
    <t xml:space="preserve">TOTAL </t>
  </si>
  <si>
    <t xml:space="preserve">Avance Anual </t>
  </si>
  <si>
    <t>SEGUIMIENTO REPORTE DE AVANCES BIMESTRALES (DESCRIBA LOS AVANCES GESTIONADOS A LA FECHA Y QUE SE ENCUENTRE SOPORTADA EN EVIDENCIAS)</t>
  </si>
  <si>
    <t>COMPONENTE 1. ADMINISTRACIÓN DE RIESGOS</t>
  </si>
  <si>
    <t>I TRIMESTRE (ENERO A MARZO)
REPORTE 07 DE ABRIL</t>
  </si>
  <si>
    <t>II TRIMESTRE (ABRIL A JUNIO)
REPORTE 7 DE JULIO</t>
  </si>
  <si>
    <t>III TRIMESTRE (JULIO A SEPTIEMBRE)
REPORTE 7 DE OCTUBRE</t>
  </si>
  <si>
    <t>IV TRIMESTRE (OCTUBRE A DICIEMBRE)
REPORTE 7 DE ENERO</t>
  </si>
  <si>
    <t>Acción estratégica</t>
  </si>
  <si>
    <t>No</t>
  </si>
  <si>
    <t xml:space="preserve">Dependecia Responsable </t>
  </si>
  <si>
    <t>Prog</t>
  </si>
  <si>
    <t>Eject</t>
  </si>
  <si>
    <t>%Ejec</t>
  </si>
  <si>
    <t>DEPENDENCIA LÍDER</t>
  </si>
  <si>
    <t>OFICINA ASESORA DE PLANEACIÓN - OAP</t>
  </si>
  <si>
    <t>1.1 GESTIÓN DE RIESGOS LA INTEGRIDAD PÚBLICA</t>
  </si>
  <si>
    <t>1.1.1</t>
  </si>
  <si>
    <t>Revisar y actualizar la Matriz de riesgos de corrupción y de LA/FT  de la entidad</t>
  </si>
  <si>
    <t>Matriz de Riesgos de corrupción actualizada</t>
  </si>
  <si>
    <t>Oficina Asesora de Planeación</t>
  </si>
  <si>
    <t>Recurso Humano
Recurso tecnológico</t>
  </si>
  <si>
    <t>Una (1) Matriz de Riesgos de corrupción actualizada vigencia 2025</t>
  </si>
  <si>
    <t>1.1.2</t>
  </si>
  <si>
    <t>Realizar el seguimiento a la Matriz de riesgos de seguridad de la información  y publicar el informe respectivo, de acuerdo con lo establecido en la Politica de Administración de Riesgos de la SCJ</t>
  </si>
  <si>
    <t>Tres (3) ejercicios de seguimientos a los riesgos de seguridad de la información y publicados</t>
  </si>
  <si>
    <t>Dirección Tecnologia y Sistemas de la Información</t>
  </si>
  <si>
    <t>(No. de seguimientos realizados/ No. de seguimientos programados)*100</t>
  </si>
  <si>
    <t>1.1.3</t>
  </si>
  <si>
    <t>Realizar el seguimiento al mapa de riesgos de corrupción y publicar el informe respectivo, de acuerdo con lo establecido en la normatividad vigente.</t>
  </si>
  <si>
    <t>Tres (3) ejercicios de seguimientos a los mapas de riesgos de corrupción efectuados y publicados</t>
  </si>
  <si>
    <t>(No. de seguimientos realizados/ No. de seguimientos programados)*101</t>
  </si>
  <si>
    <t>1.1.4</t>
  </si>
  <si>
    <t>Cuatro (4) ejercicios de seguimiento a los mapas de riesgos de corrupción efectuados y publicados</t>
  </si>
  <si>
    <t>Oficina de Control Interno</t>
  </si>
  <si>
    <t>1.2  GESTIÓN DE RIESGOS DE LAVADO DE ACTIVOS (LA)/ FINANCIACIÓN DEL TERRORISMO (FT) Y PROLIFERCIÓN DE ARMAS DE DESTRUCCIÓN MASIVA (FP)</t>
  </si>
  <si>
    <t>1.2.1</t>
  </si>
  <si>
    <t>Actualizar, Oficializar y socializar la Política de Riesgos LA/FT ante comité CICCI</t>
  </si>
  <si>
    <t>Politica actualizada, aprobada y socializada</t>
  </si>
  <si>
    <t>Una (1) Política de Riesgos LA/FT actualizada, aprobada y socializada</t>
  </si>
  <si>
    <t>1.2.2</t>
  </si>
  <si>
    <t>Actualizar Lineamiento SARLAFT</t>
  </si>
  <si>
    <t>Lineamiento actualizado</t>
  </si>
  <si>
    <t>Un (1) Lineamiento SARLAFT actualizado</t>
  </si>
  <si>
    <t>1.2.3</t>
  </si>
  <si>
    <t>Gestionar campaña de apropiación de la política  SARLAFT</t>
  </si>
  <si>
    <t>Campaña de apropiación de la política  SARLAFT</t>
  </si>
  <si>
    <t>Una (1)campaña de apropiación de la política  SARLAFT 2025</t>
  </si>
  <si>
    <t>1.2.4</t>
  </si>
  <si>
    <t>Proyectar y oficializar la información documentada LA/FT(procedimiento, instructivos, formatos, etc)</t>
  </si>
  <si>
    <t>Información documentada LA/FT oficializada</t>
  </si>
  <si>
    <t>Un (1) reporte de  Información documentada LA/FT oficializada</t>
  </si>
  <si>
    <t>1.3 CANALES INSTITUCIONALES DE DENUNCIA</t>
  </si>
  <si>
    <t>1.3.1</t>
  </si>
  <si>
    <t xml:space="preserve">Gestionar una campaña de sensibilización sobre los canales institucionales de denuncia </t>
  </si>
  <si>
    <t xml:space="preserve">Campaña de sensibilización sobre los canales institucionales de denuncia </t>
  </si>
  <si>
    <t xml:space="preserve">Una (1) campaña de sensibilización sobre los canales institucionales de denuncia </t>
  </si>
  <si>
    <t>1.3.2</t>
  </si>
  <si>
    <t>Divulgar mensualmente el canal para denunciar actos de corrupción en los diferentes productos internos y externos de comunicación para la ciudadanía, los servidores y servidoras</t>
  </si>
  <si>
    <t>Dos (2) publicaciones por trimestre, para un total de ocho (8) publicaciones en la vigencia</t>
  </si>
  <si>
    <t>Oficina Asesora de Comunicaciones</t>
  </si>
  <si>
    <t>(No. de de publicaciones realizadas/No. de publicaciones programadas)</t>
  </si>
  <si>
    <t>1.4.  DEBIDA DILIGENCIA</t>
  </si>
  <si>
    <t>1.4.1</t>
  </si>
  <si>
    <t>Gestionar con el área correspondiente del en el marco del Plan Institucional de Capacitación PIC- 2025, capacitaciones sobre  riesgos de corrupción y LA/FT  y su manejo dentro de los procesos de la entidad</t>
  </si>
  <si>
    <t>Una (1) capacitacion sobre riesgos de corrupción t LA/FT en el PIC</t>
  </si>
  <si>
    <t xml:space="preserve"> (Capacitacion sobre  riesgos de corrupción y LA/FT  ejecutadas / Capacitacion sobre  riesgos de corrupción y LA/FT programadas)</t>
  </si>
  <si>
    <t>1.5.  MODELO DE GESTIÓN JURÍDICA ANTICORRUPCIÓN - MGJA</t>
  </si>
  <si>
    <t>1.5.1</t>
  </si>
  <si>
    <t xml:space="preserve">Convocar mesa tecnica para la asignación del personal que se encontrará definiendo y acompañando el desarrollo del proceso de creación del plan de cumplimiento. </t>
  </si>
  <si>
    <t xml:space="preserve">Una (1) mesa tecnica </t>
  </si>
  <si>
    <t>Direccion Juridica y Contractual</t>
  </si>
  <si>
    <t>Recurso Humano 
Recurso tecnológico</t>
  </si>
  <si>
    <t>(Mesa tecnica realizada/ Mesa tecnica programada)*100</t>
  </si>
  <si>
    <t>1.5.2</t>
  </si>
  <si>
    <t xml:space="preserve">Realizar un normograma en materia de transparencia, gestión contractual, lucha contra la corrupción. 
</t>
  </si>
  <si>
    <t xml:space="preserve">Un (1) normograma </t>
  </si>
  <si>
    <t>Normograma en materia de transparencia.</t>
  </si>
  <si>
    <t>1.5.3</t>
  </si>
  <si>
    <t xml:space="preserve">Definición de riesgos financieros y reputacionales con un enfoque de incidencia disciplinaria
. </t>
  </si>
  <si>
    <t>Una (1) Matriz de riesgos financieros y reputacionales con un enfoque de incidencia disciplinaria</t>
  </si>
  <si>
    <t>Matriz de riesgos financieros y reputacionales</t>
  </si>
  <si>
    <t>1.5.4</t>
  </si>
  <si>
    <t>Desarrollar fichas de diagnóstico en las cuales se identifiquen posibles riesgos de corrupción en los procesos contractuales, como consecuencia de la ejecución y naturaleza de dichos procesos</t>
  </si>
  <si>
    <t xml:space="preserve">Dos (2) fichas diagnosticas  </t>
  </si>
  <si>
    <t>(No. de fichas realizadas/ No de fichas programadas)*100</t>
  </si>
  <si>
    <t>1.5.5</t>
  </si>
  <si>
    <t xml:space="preserve">Elaboración de una linea base para seguimiento y monitoreo a fin de identificar mejoras en el procedimiento contractual 
</t>
  </si>
  <si>
    <t xml:space="preserve">Un (1) monitoreo </t>
  </si>
  <si>
    <t>(Monitoreo realizado/ Monitoreo programado)*100</t>
  </si>
  <si>
    <t>1.5.6</t>
  </si>
  <si>
    <t xml:space="preserve">Elaboración del plan de cumplimiento
</t>
  </si>
  <si>
    <t>Un (1) Plan de cumplimiento</t>
  </si>
  <si>
    <t>(Plan de cumplimiento realizado/ Plan de cumplimiento programado)*100</t>
  </si>
  <si>
    <t>1.5.7</t>
  </si>
  <si>
    <t xml:space="preserve">Llevar a aprobación el Plan de Cumplimiento al Comité de Gestión y Desempeño
</t>
  </si>
  <si>
    <t>Un (1) Plan de cumplimiento aprobado</t>
  </si>
  <si>
    <t>(Plan de cumplimiento aprobado/ Plan de cumplimiento programado para llevar a CIGD)*101</t>
  </si>
  <si>
    <t>1.5.8</t>
  </si>
  <si>
    <t xml:space="preserve">Realizar seguimiento a la implementación del Modelo de Gestión Jurídica Anticorrupción </t>
  </si>
  <si>
    <t>Un (1) informe de seguimiento</t>
  </si>
  <si>
    <t>Un (1) informe de seguimiento al MGJA</t>
  </si>
  <si>
    <t>COMPONENTE 2. REDES Y ARTICULACIÓN</t>
  </si>
  <si>
    <t xml:space="preserve">2.1 REDES INTERNAS </t>
  </si>
  <si>
    <t>2.1.1</t>
  </si>
  <si>
    <t xml:space="preserve">Identificar las redes internas - Mesas ténicas </t>
  </si>
  <si>
    <t>1 matriz de inventario de mesas técnicas</t>
  </si>
  <si>
    <t>Matriz de inventario de mesas técnicas</t>
  </si>
  <si>
    <t>2.1.2</t>
  </si>
  <si>
    <t>Realizar cuatro (4) campañas de comunicación interna durante la anualidad.</t>
  </si>
  <si>
    <t>4 campañas de comunicación, Una (1) por cada trimestre.</t>
  </si>
  <si>
    <t>(No. de campañas de comunicación interna realizadas/ No. de campañas de comunicación interna programadas)*100</t>
  </si>
  <si>
    <t>2.1.3</t>
  </si>
  <si>
    <t>Realizar cuatro (4) encuestas para medir el cumplimento de objetivo de las campañas internas</t>
  </si>
  <si>
    <t>4 encuestas durante la vigencia.  Una (1) por cada trimestre.</t>
  </si>
  <si>
    <t>(No.de encuestas realizadas/ No. de encuestas programadas)*100</t>
  </si>
  <si>
    <t>2.2 REDES EXTERNAS</t>
  </si>
  <si>
    <t>2.2.1</t>
  </si>
  <si>
    <t>Identificar las redes externas - Inventario Unico de Instancias de  Coordinación.</t>
  </si>
  <si>
    <t>1 matriz de inventario  Unico de Instancias de  Coordinación.</t>
  </si>
  <si>
    <t>Matriz de inventario  Unico de Instancias de  Coordinación.</t>
  </si>
  <si>
    <t>2.2.2</t>
  </si>
  <si>
    <t>Actualizar la sección de instancias de coordinación con los lineamientos Distritales (Resolución 753 de 2020 de la Secretaría General y usando los formatos de los anexos establecidos.)</t>
  </si>
  <si>
    <t>Una (1) actualización por cada instancias de coordinación.</t>
  </si>
  <si>
    <t> Subsecretaría de Seguridad y Convivencia
Centro de Comando, Control, Comunicaciones y Cómputo (C4)
Dirección Jurídica y Contractual</t>
  </si>
  <si>
    <t>(No. de actualizaciones realizadas por instancia de coordinación/No. de actualizaciones programadas por instancia de coordinación)*100</t>
  </si>
  <si>
    <t xml:space="preserve">PLAN DE EJECUCIÓN  PROGRAMA DE TRANSPARENCIA Y ÉTICA PÚBLICA 
</t>
  </si>
  <si>
    <t>COMPONENTE 3 MODELO DE ESTADO ABIERTO</t>
  </si>
  <si>
    <t xml:space="preserve"> 3.1 ACCESO A LA INFORMACIÓN PÚBLICA Y TRANSPARENCIA </t>
  </si>
  <si>
    <t>3.1.1</t>
  </si>
  <si>
    <t>Revisar y actualizar la información en el Menú Participa trimestralmente, de acuerdo con lo estipulado en la Ley 1712 de 2014, la resolución reglamentaria 1519 de 2020, los "Lineamientos para publicar información en el Menú Participa sobre participación ciudadana en la gestión pública" de la Función Pública.</t>
  </si>
  <si>
    <t>Tres (3) actualizaciones trimestarles del Menú participa.</t>
  </si>
  <si>
    <t>(No.de actualizaciones realizadas  al Menú Participa/No. de actualizaciones programadas al Menú Participa)*100</t>
  </si>
  <si>
    <t>3.1.2</t>
  </si>
  <si>
    <t>Revisar y actualizar el esquema de publicaciones del Botón de Transparencia y Acceso a la Información pública de la Entidad</t>
  </si>
  <si>
    <t>Un (1) Esquema de publicación adoptado mediante la resolución.</t>
  </si>
  <si>
    <t>Esquema de publicaciones del Botón de Transparencia y Acceso a la Información pública de la Entidad</t>
  </si>
  <si>
    <t>3.1.3</t>
  </si>
  <si>
    <t>Socialización esquema de publicaciones del Botón de Transparencia y Acceso a la Información pública de la Entidad.</t>
  </si>
  <si>
    <t>Una (1) socialización del esquema de publicaciones realizada.</t>
  </si>
  <si>
    <t>(No. de socializaciones realizadas/ No. de socializaciones programadas)*100</t>
  </si>
  <si>
    <t>3.1.4</t>
  </si>
  <si>
    <t xml:space="preserve">Socializaciones  del menú Participa y botón  Transparencia y Acceso a la Información pública, dirigida a servidores, colaboradores y ciudadanía.                                                                                                                                                                                                                                                                                                                                                                                     </t>
  </si>
  <si>
    <t xml:space="preserve">Una  (1) socialización Menu Participa
Una (1) socialiación Botón Transparencia </t>
  </si>
  <si>
    <t>Dos  (2) socializaciones realizadas</t>
  </si>
  <si>
    <t>3.1.5</t>
  </si>
  <si>
    <t>Registrar en la plataforma de la Veeduría Distrital: Colibrí de los compromisos adquiridos por la Entidad con la ciudadanía</t>
  </si>
  <si>
    <t>Un (1) seguimiento por cada compromiso adquirido y registrado en  la plataforma colibrí para la vigencia</t>
  </si>
  <si>
    <t>(No. de seguimientos alos compromisos registrados en la plataforma/No. compromisos registrados en la plataforma)*100</t>
  </si>
  <si>
    <t>3.1.6</t>
  </si>
  <si>
    <t>Actualizar  y publicar mensualmente datos abiertos en la plataforma distrital.</t>
  </si>
  <si>
    <t>Una actualización mensual de datos abiertos en la plataforma distrital. Doce (12) durante la vigencia</t>
  </si>
  <si>
    <t>Oficina de Análisis de Información y Estudios Estratégicos</t>
  </si>
  <si>
    <t>(No. de actualizaciones  en la plataforma realizadas/No. actualizaciones en la plataforma programadas)*100</t>
  </si>
  <si>
    <t>3.1.7</t>
  </si>
  <si>
    <t>Realizar jornadas de sensibilización para la identificación y/o actualización de datos abiertos</t>
  </si>
  <si>
    <t>Dos (2) jornadas de sensibilización para la identificación y/o actualización de datos abiertos</t>
  </si>
  <si>
    <t>Dirección de Tecnologías y Sistemas de Información</t>
  </si>
  <si>
    <t>(No. de jornadas de sensibilación realizadas/No. de jornadas de sensibilización programadas)*100</t>
  </si>
  <si>
    <t>3.1.8</t>
  </si>
  <si>
    <t xml:space="preserve">Elaborar y publicar el informe trimestral de gestión de la entidad, en lenguaje claro y comprensible. </t>
  </si>
  <si>
    <t>Cuatro (4) informes de gestión publicados en la página web de la entidad</t>
  </si>
  <si>
    <t>(Número de informes publicados /Total informes programados)*100</t>
  </si>
  <si>
    <t>3.1.9</t>
  </si>
  <si>
    <t>Socializar trimestralmente a partir del mes de abril, los resultados del seguimiento de la gestión de las PQRSDF (Peticiones, Quejas, Reclamos, Sugerencias, Denuncias y Felicitaciones) radicadas por la Ciudadanía.</t>
  </si>
  <si>
    <t>Tres (3) piezas comunicativas dando a conocer los resultados de seguimiento de PQRSDF elaboradas y divulgadas por la oficina de comunicaciones</t>
  </si>
  <si>
    <t>Subsecretaría de Gestión Institucional (Proceso de Atención y Relación con el Ciudadano)</t>
  </si>
  <si>
    <t>Número de piezas comunicativas publicadas / Numero de piezas comunicativas programadas para publicacion.</t>
  </si>
  <si>
    <t>3.1.10</t>
  </si>
  <si>
    <t>Socializar trimestralmente mediante memorando el instructivo de supervisión de contratos, resaltando el deber de la publicación de la información contractual en el SECOP II, para dar cumplimiento a la Ley 1712 de 2014.</t>
  </si>
  <si>
    <t>Cuatro (4) memorandos durante la vigencia</t>
  </si>
  <si>
    <t>Dirección Jurídica y Contractual</t>
  </si>
  <si>
    <t>(Número de memorandos radicados/Número de memorados programados para radicar)*100</t>
  </si>
  <si>
    <t>3.1.11</t>
  </si>
  <si>
    <t>Realizar jornadas de capacitación sobre manual de contratación, supervisión e interventoría, dirigidas a supervisores y apoyo a la supervisión.</t>
  </si>
  <si>
    <t>Tres (3) jornadas desarrolladas</t>
  </si>
  <si>
    <t>(No. de jornadas realizadas/No. de jornadas programadas para radicar)*100</t>
  </si>
  <si>
    <t>3.1.12</t>
  </si>
  <si>
    <t xml:space="preserve">Actualizar y publicar mensualmente en la página web de la entidad,  la información de ejecución presupuestal de gastos e inversiones </t>
  </si>
  <si>
    <t>Doces (12) publicaciones en la página web</t>
  </si>
  <si>
    <t>Dirección Financiera</t>
  </si>
  <si>
    <t>(Número de publicaciones realizadas /Número publicaciones programadas)*100</t>
  </si>
  <si>
    <t>3.1.13</t>
  </si>
  <si>
    <t>Publicar en la página web de la SDSCJ, la enlace del Secop II donde se encuentra la versión inicial y posteriores del Plan Anual de Adquisidores - PAA; así como, los archivos de seguimiento del Plan Anual de Adquisiciones de la entidad.</t>
  </si>
  <si>
    <t xml:space="preserve">Una (1) publicación y cuatro (4) seguimientos del PAA publicados en la página web </t>
  </si>
  <si>
    <t xml:space="preserve">Subsecretaria de gestión institucional
</t>
  </si>
  <si>
    <t>(Número de seguimientos publicados /Número seguimientos programados)*100</t>
  </si>
  <si>
    <t>3.1.14</t>
  </si>
  <si>
    <t>Actualizar y publicar el registro o inventario de activos de información.</t>
  </si>
  <si>
    <t>Un (1) registro o inventario de activos de información actualizado y publicado</t>
  </si>
  <si>
    <t>Dirección de Recursos Físicos y Gestión Documental</t>
  </si>
  <si>
    <t xml:space="preserve"> Registro o inventario de activos de información</t>
  </si>
  <si>
    <t>3.1.15</t>
  </si>
  <si>
    <t>Realizar campañas internas para promover Ia actualización de los instrumentos archivísticos: Tablas de retención documental (registro de activos, índice de información clasificada y reservada y esquema de publicación).</t>
  </si>
  <si>
    <t>Dos (2) campañas sobre gestón documental realizadas</t>
  </si>
  <si>
    <t>(No. de campañas realizadas/ No. de campañas programadas)*100</t>
  </si>
  <si>
    <t>3.1.16</t>
  </si>
  <si>
    <t>Realizar capacitaciones internas sobre los instrumentos archivísticos: tablas de retención documental, registro de activos, índice de información clasificada y reservada y esquema de publicación.</t>
  </si>
  <si>
    <t>Realizar 3 capacitaciones en la vigencia</t>
  </si>
  <si>
    <t>(No. de capacitaciones internas realizadas/ No. de capacitaciones internas programadas)*100</t>
  </si>
  <si>
    <t>3.1.17</t>
  </si>
  <si>
    <t>Elaborar y divulgar mensualmente piezas comunicacionales  para la ciudadanía en lenguaje claro, amable, cercano y entendible sobre avances de gestión de la Entidad en temas de seguridad, convivencia y justicia (Presentaciones, comunicados de prensa, carteleras, piezas gráficas para redes sociales y otros medios).</t>
  </si>
  <si>
    <t>Tres (3) piezas publicadas por trimestre, para un total de 12 publicaciones en la vigencia.</t>
  </si>
  <si>
    <t>(No. de piezas publicadas trimestralmente/No. de piezas programadas para publicar)*100</t>
  </si>
  <si>
    <t>3.1.18</t>
  </si>
  <si>
    <t>Socializar  lineamientos de accesibilidad para la publicación de documentos en el sitio web, a los lideres operativos de cada proceso.</t>
  </si>
  <si>
    <t xml:space="preserve">Dos (2) socializaciones en la vigencia </t>
  </si>
  <si>
    <t>3.1.19</t>
  </si>
  <si>
    <t>Realizar el monitoreo aleatorio de manera trimestral a la accesibilidad de los documentos digitales publicados</t>
  </si>
  <si>
    <t>Un (1) monitoreo trimestrales y correos de alertamientos, para un total de 4 monitoreos durante la vigencia.</t>
  </si>
  <si>
    <t>(No. de monitoreos realizados/No. de monitoreos programados)*100</t>
  </si>
  <si>
    <t>3.1.20</t>
  </si>
  <si>
    <t>Realizar el monitoreo trimestral a la actualización de la información contenida en el botón de transparencia y  acceso a la información pública, de acuerdo a la Guía Matriz de cumplimiento de la Ley 1712/2014.</t>
  </si>
  <si>
    <t xml:space="preserve">
Tres (3) monitoreos  realizados a través de la matriz de cumplimiento de la Ley 1712/2014 y correos de alertamientos </t>
  </si>
  <si>
    <t>(Número de monitoreos publicados/Total monitoreos programados)*100</t>
  </si>
  <si>
    <t>3.1.21</t>
  </si>
  <si>
    <t>Evaluar el grado de cumplimiento de la Ley 1712 de 2014 "Transparencia y Acceso a la Información Pública", incluyendo la resolución 1519 de 2020 anexo 2.</t>
  </si>
  <si>
    <t>Un (1) seguimiento al cumplimiento de la Ley 1712 de 2014</t>
  </si>
  <si>
    <t xml:space="preserve">Un (1) seguimiento realizado y publicado
</t>
  </si>
  <si>
    <t>3.2 INTEGRIDAD PÚBLICA Y CULTURA DE LA LEGALIDAD</t>
  </si>
  <si>
    <t>3.2.1</t>
  </si>
  <si>
    <t>Socializar el Plan de Cultura de Integridad de la vigencia 2025</t>
  </si>
  <si>
    <t>Una (1) socialización realizada</t>
  </si>
  <si>
    <t>Dirección de Gestión Humana</t>
  </si>
  <si>
    <t>3.2.2</t>
  </si>
  <si>
    <t>Realizar campañas trimestrales sobre conflicto de Intereses</t>
  </si>
  <si>
    <t>Una (1) campaña trimestral</t>
  </si>
  <si>
    <t>3.2.3</t>
  </si>
  <si>
    <t xml:space="preserve">Realizar campañas trimestrales sobre codigo de integridad </t>
  </si>
  <si>
    <t>Evaluar la estrategia para la promoción del código de integridad y sus principios institucionales de 2025.</t>
  </si>
  <si>
    <t>Un (1) informe realizado</t>
  </si>
  <si>
    <t xml:space="preserve"> 3.3 DIÁLOGO Y CORRESPONSABILIDAD</t>
  </si>
  <si>
    <t>3.3.1</t>
  </si>
  <si>
    <t>Actualizar la caracterización de ciudadanos, usuarios y grupos de interés de conformidad con los lineamientos de la Función Pública</t>
  </si>
  <si>
    <t>Un (1) documento de caracterización publicado</t>
  </si>
  <si>
    <t>Oficina Asesora de Planeación
Subsecretaria de Gestión Institucional (Atención y Relacionamiento con el Ciudadano)</t>
  </si>
  <si>
    <t>Una (1) actualización realizada</t>
  </si>
  <si>
    <t>3.3.2</t>
  </si>
  <si>
    <t xml:space="preserve">Formular y divulgar la estrategia de rendición de cuentas 2025, a fin de fortalecer la capacidad institucional para la producción y divulgación de información completa, confiable y clara sobre los resultados de la gestión de la SDSCJ y el cumplimiento de las metas misionales asociadas con el plan de desarrollo distrital. </t>
  </si>
  <si>
    <t>Una (1) estrategia formulada y socializada</t>
  </si>
  <si>
    <t>Una (1) estrategia  publicada</t>
  </si>
  <si>
    <t>3.3.3</t>
  </si>
  <si>
    <t>Formular y publicar el plan y estrategia de participación 2025, a fin de implementar iniciativas que permitan fortalecer la participación ciudadana en la toma de decisiones públicas</t>
  </si>
  <si>
    <t>Un (1) plan y una estrategia de participación ciudadana publicadas</t>
  </si>
  <si>
    <t>3.3.4</t>
  </si>
  <si>
    <t>Capacitar a grupos de valor en temas relacionados con Participación y Rendición de cuentas, para fortalecer el conocimiento frente a el objetivo de estos espacios.</t>
  </si>
  <si>
    <t>Dos (2) capacitaciones a grupos de valores</t>
  </si>
  <si>
    <t>(No. de capacitaciones  realizadas/ No. de capacitaciones programadas)*100</t>
  </si>
  <si>
    <t>3.3.5</t>
  </si>
  <si>
    <t>Convocar oportunamente a la ciudadanía, grupos de valor e interés  a participación en los espacios de diálogos ciudadanos y audienciencia de rendición de ceuntas</t>
  </si>
  <si>
    <t>Una (1) convocatoria por cada espacio de diálogo ciudadano y audiencia de rendición de cuentas.</t>
  </si>
  <si>
    <t>Oficina Asesora de Planeación
Todas las dependencias en especial áreas misionales (Subsecretaría de Seguridad y Convivencia
Subsecretaría de Acceso a la Justicia)</t>
  </si>
  <si>
    <t>(No. de convocatorias realizadas/No. de Convocatorias programadas)*100</t>
  </si>
  <si>
    <t>3.3.6</t>
  </si>
  <si>
    <t>Acompañar el desarrollo de la Audiencia Pública de Rendición de Cuentas de la entidad  y de los diálogos ciudadanos definidos en la Estrategia de Rendición de Cuentas.</t>
  </si>
  <si>
    <t>Un (1) acompañamiento por diálogo ciudadano y audiencia de rendición de cuentas</t>
  </si>
  <si>
    <t>(No. de acompañamientos realizados/No de acompañamientos programados)*100</t>
  </si>
  <si>
    <t>3.3.7</t>
  </si>
  <si>
    <t>Publicar piezas con información sobre servicios de la entidad con lenguaje claro y compresible.</t>
  </si>
  <si>
    <t xml:space="preserve">Tres (3) piezas trimestrales </t>
  </si>
  <si>
    <t>(No. de piezas realizadas/ No. de piezas programadas)*100</t>
  </si>
  <si>
    <t>3.3.8</t>
  </si>
  <si>
    <t>Incluir interpretación de lengua de señas colombianas o subtítulos en los videos trimestrales, para que las personas con discapacidad auditiva o quienes vean los videos en pantallas o dispositivos sin sonido, puedan recibir el mensaje.</t>
  </si>
  <si>
    <t xml:space="preserve">Dos (2) videos trimestrales </t>
  </si>
  <si>
    <t>(No. de videos con inclusión lengua de señas o subtitulos realizados/ No. de videos con inclusión lengua de señas o subtitulos realizados)*101</t>
  </si>
  <si>
    <t>3.3.9</t>
  </si>
  <si>
    <t>Reportar trimestralmente ejecución del Plan de Participación 2025</t>
  </si>
  <si>
    <t>Tres (3) reportes de la ejecución en la vigencia</t>
  </si>
  <si>
    <t>Oficina Asesora de Planeación
Subsecretaría de Seguridad y Convivencia
Subsecretaría de de Acceso a la Justicia
Subsecretaría de Gestión Institucional (Proceso de Atención y Relación con el Ciudadano)
Dirección de Tecnologías y Sistemas de la Información
Dirección de Gestión Humana</t>
  </si>
  <si>
    <t>(No. de reportes realizados/Total reportes programados)*100</t>
  </si>
  <si>
    <t>3.3.10</t>
  </si>
  <si>
    <t>Realizar monitoreo trimestral al avance en la ejecución de las actividades programadas en la estrategia de participación 2025</t>
  </si>
  <si>
    <t>Tres (3) monitoreos realizados y publicados</t>
  </si>
  <si>
    <t>03//04/2025</t>
  </si>
  <si>
    <t>3.3.11</t>
  </si>
  <si>
    <t>Evaluar al cumplimiento del Plan de Participación Ciudadana 2025.</t>
  </si>
  <si>
    <t>Una (1) evaluación al cumplimiento del Plan de Participación Ciudadana</t>
  </si>
  <si>
    <t>Una (1) evaluación realizada</t>
  </si>
  <si>
    <t>3.3.12</t>
  </si>
  <si>
    <t>Evaluar la estrategia de Rendición de cuentas de la entidad, en el marco de la normatividad vigente</t>
  </si>
  <si>
    <t>Una (1) evaluación de la estrategia de rendición de cuentas</t>
  </si>
  <si>
    <t>COMPONENTE 4. INICIATIVAS ADICIONALES</t>
  </si>
  <si>
    <t>4.1 MECANISMOS PARA MEJORAR LA ATENCIÓN AL CIUDADANO</t>
  </si>
  <si>
    <t>4.1.1</t>
  </si>
  <si>
    <t>Convocar sesión de mesa tecnica de relacionamiento con el ciudadano</t>
  </si>
  <si>
    <t>Cuatro (4) mesas de relacionamiento ciudadano</t>
  </si>
  <si>
    <t>(No. de mesas tecnica de relacionamiento realizadas/No. de mesa 3 programadas)*100%</t>
  </si>
  <si>
    <t>4.1.2</t>
  </si>
  <si>
    <t>Actualizar anualmente las preguntas frecuentes publicadas en la Página Web.</t>
  </si>
  <si>
    <t>Una (1) actualización de las preguntas frecuentes publicadas en la página web</t>
  </si>
  <si>
    <t>(Actualización de las preguntas frecuentes publicadas / Actualización de preguntas frecuentes programadas para publicación)*100</t>
  </si>
  <si>
    <t>4.1.3</t>
  </si>
  <si>
    <t>Revisar y actualizar anualmente procedimiento de gestión de Peticiones, quejas, reclamos, sugerencias y denuncias</t>
  </si>
  <si>
    <t>Una (1) actualización del procedimiento de gestión de Peticiones, quejas, reclamos, sugerencias y denuncias publicado en el aplicativo MIPG</t>
  </si>
  <si>
    <t>(Actualización del los procedimiento de gestión de PQRSD publicados / Actualización del los procedimiento de gestión de PQRSD programadas para publicación)*100</t>
  </si>
  <si>
    <t>4.1.4</t>
  </si>
  <si>
    <t>Realizar medición mensual del canal telefónico de atención al ciudadano</t>
  </si>
  <si>
    <t>Doce (12) mediciones mensuales de tiempos de atención. </t>
  </si>
  <si>
    <t>Dirección de Tecnologías y Sistemas de la Información</t>
  </si>
  <si>
    <t>(No. de mediciones realizadas/No. de mediciones programadas)*100%</t>
  </si>
  <si>
    <t>4.1.5</t>
  </si>
  <si>
    <t xml:space="preserve">Realizar mensualmente encuesta telefónica de satisfacción de atención al ciudadano </t>
  </si>
  <si>
    <t xml:space="preserve">Doce (12) encuestas telefónicas de medición de la satisfacción de atención al ciudadano </t>
  </si>
  <si>
    <t>(Mediciones realizadas/Mediciones programadas)*100%</t>
  </si>
  <si>
    <t>4.2 RACIONALIZACIÓN DE TRÁMITES</t>
  </si>
  <si>
    <t>4.2.1</t>
  </si>
  <si>
    <t xml:space="preserve">Elaborar un inventario de Trámites, OPAs y Servicios de Consulta de Acceso a Información Pública  de la Secretaría de Seguridad, Convivencia y Justifica para incluir en el inventario de la entidad	</t>
  </si>
  <si>
    <t xml:space="preserve">Un (1) Inventario Trámites, OPAs y Servicios de Consulta de Acceso a Información
Pública </t>
  </si>
  <si>
    <t>Humanos / Técnicos</t>
  </si>
  <si>
    <t>Un (1)  inventario de  Trámites, OPAs y Servicios de Consulta de Acceso a Información Pública</t>
  </si>
  <si>
    <t>4.2.2</t>
  </si>
  <si>
    <t>Evaluar la satisfacción mensual de los visitantes de las personas privadas de la libertad de la Cárcel Distrital, frente a los atributos de calidad del trámite de autorización de ingreso de visitante.</t>
  </si>
  <si>
    <t>Un (1) resultado mensual de la evaluaciones realizadas Cárcel Distrital, para un total de doce (12) en la vigencia</t>
  </si>
  <si>
    <t>(No. de resultados de las evaluaciones realizadas / No. de resultados de las evaluaciones programadas)*100</t>
  </si>
  <si>
    <t>4.3 INNOVACIÓN EN LA GESTIÓN PÚBLICA</t>
  </si>
  <si>
    <t>4.3.1</t>
  </si>
  <si>
    <t>Realizar semana de Gestión de Conocimiento e Innovación en la SDSCJ</t>
  </si>
  <si>
    <t>Una (1) semana de GCEI</t>
  </si>
  <si>
    <t>(Una (1) semana de GCEI desarrollada / semana de GCEI programada)*100</t>
  </si>
  <si>
    <t>4.3.2</t>
  </si>
  <si>
    <t xml:space="preserve">Presentar avances de la política de gestión del conocimiento y la innovación, así como las buenas prácticas, en el marco del Comité Institucional de Gestión y Desempeño </t>
  </si>
  <si>
    <t>Una (1) presentación realizada CSCGD</t>
  </si>
  <si>
    <t>(Presentación realizada CICGD / Presentación programada CICGD)*100</t>
  </si>
  <si>
    <t>4.3.3</t>
  </si>
  <si>
    <t>Identificar iniciativas innovadoras en la SDSCJ y presentarlas en el Comité Institucional de Gestión y Desempeño.</t>
  </si>
  <si>
    <t>5 Iniciativas Innovadoras CIGD</t>
  </si>
  <si>
    <t>(No. Iniciativas Innovadoras CIGD realizadas / No. Iniciativas Innovadoras CIGD programadas)*100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</si>
</sst>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u/>
      <sz val="11"/>
      <color theme="10"/>
      <name val="Calibri"/>
      <family val="2"/>
      <scheme val="minor"/>
    </font>
    <font>
      <b/>
      <sz val="11"/>
      <color theme="1"/>
      <name val="Calibri"/>
      <family val="2"/>
      <scheme val="minor"/>
    </font>
    <font>
      <sz val="11"/>
      <color theme="1"/>
      <name val="Arial"/>
      <family val="2"/>
    </font>
    <font>
      <b/>
      <sz val="11"/>
      <color theme="1"/>
      <name val="Arial"/>
      <family val="2"/>
    </font>
    <font>
      <sz val="12"/>
      <color theme="1"/>
      <name val="Arial"/>
      <family val="2"/>
    </font>
    <font>
      <b/>
      <sz val="12"/>
      <color theme="1"/>
      <name val="Arial"/>
      <family val="2"/>
    </font>
    <font>
      <sz val="11"/>
      <name val="Calibri"/>
      <family val="2"/>
      <scheme val="minor"/>
    </font>
    <font>
      <b/>
      <sz val="10"/>
      <color theme="0"/>
      <name val="Arial"/>
      <family val="2"/>
    </font>
    <font>
      <b/>
      <sz val="10"/>
      <color theme="1"/>
      <name val="Arial"/>
      <family val="2"/>
    </font>
    <font>
      <sz val="10"/>
      <name val="Arial"/>
      <family val="2"/>
    </font>
    <font>
      <b/>
      <sz val="10"/>
      <name val="Arial"/>
      <family val="2"/>
    </font>
    <font>
      <b/>
      <sz val="14"/>
      <color theme="1"/>
      <name val="Arial"/>
      <family val="2"/>
    </font>
    <font>
      <sz val="11"/>
      <name val="Arial"/>
      <family val="2"/>
    </font>
    <font>
      <sz val="11"/>
      <color rgb="FF000000"/>
      <name val="Arial"/>
      <family val="2"/>
    </font>
    <font>
      <sz val="11"/>
      <color theme="1"/>
      <name val="Arial"/>
    </font>
    <font>
      <sz val="11"/>
      <color rgb="FF000000"/>
      <name val="Arial"/>
      <charset val="1"/>
    </font>
    <font>
      <sz val="11"/>
      <color rgb="FF000000"/>
      <name val="Arial"/>
    </font>
    <font>
      <sz val="11"/>
      <name val="Arial"/>
    </font>
    <font>
      <sz val="10"/>
      <color rgb="FF000000"/>
      <name val="Arial"/>
    </font>
    <font>
      <b/>
      <sz val="11"/>
      <color theme="1"/>
      <name val="Arial"/>
    </font>
    <font>
      <sz val="10"/>
      <name val="Arial"/>
    </font>
    <font>
      <b/>
      <sz val="10"/>
      <name val="Arial"/>
    </font>
    <font>
      <sz val="11"/>
      <color theme="1"/>
      <name val="Calibri"/>
      <family val="2"/>
      <scheme val="minor"/>
    </font>
  </fonts>
  <fills count="15">
    <fill>
      <patternFill patternType="none"/>
    </fill>
    <fill>
      <patternFill patternType="gray125"/>
    </fill>
    <fill>
      <patternFill patternType="solid">
        <fgColor theme="0" tint="-0.249977111117893"/>
        <bgColor indexed="64"/>
      </patternFill>
    </fill>
    <fill>
      <patternFill patternType="solid">
        <fgColor theme="0" tint="-0.249977111117893"/>
        <bgColor rgb="FF000000"/>
      </patternFill>
    </fill>
    <fill>
      <patternFill patternType="solid">
        <fgColor theme="2" tint="-9.9978637043366805E-2"/>
        <bgColor rgb="FFFFFFCC"/>
      </patternFill>
    </fill>
    <fill>
      <patternFill patternType="solid">
        <fgColor theme="0" tint="-0.249977111117893"/>
        <bgColor rgb="FFFFFFCC"/>
      </patternFill>
    </fill>
    <fill>
      <patternFill patternType="solid">
        <fgColor theme="6" tint="0.59999389629810485"/>
        <bgColor rgb="FFFFFFCC"/>
      </patternFill>
    </fill>
    <fill>
      <patternFill patternType="solid">
        <fgColor theme="0" tint="-0.14999847407452621"/>
        <bgColor indexed="64"/>
      </patternFill>
    </fill>
    <fill>
      <patternFill patternType="solid">
        <fgColor theme="0" tint="-0.14999847407452621"/>
        <bgColor rgb="FFFFFFCC"/>
      </patternFill>
    </fill>
    <fill>
      <patternFill patternType="solid">
        <fgColor theme="0" tint="-0.34998626667073579"/>
        <bgColor rgb="FFFFFFCC"/>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indexed="64"/>
      </patternFill>
    </fill>
    <fill>
      <patternFill patternType="solid">
        <fgColor rgb="FFFFFFFF"/>
        <bgColor rgb="FF000000"/>
      </patternFill>
    </fill>
  </fills>
  <borders count="92">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right style="medium">
        <color indexed="64"/>
      </right>
      <top style="medium">
        <color indexed="64"/>
      </top>
      <bottom/>
      <diagonal/>
    </border>
    <border>
      <left/>
      <right/>
      <top style="medium">
        <color indexed="64"/>
      </top>
      <bottom/>
      <diagonal/>
    </border>
    <border>
      <left style="medium">
        <color rgb="FF000000"/>
      </left>
      <right/>
      <top style="medium">
        <color rgb="FF000000"/>
      </top>
      <bottom/>
      <diagonal/>
    </border>
    <border>
      <left/>
      <right/>
      <top style="medium">
        <color rgb="FF000000"/>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rgb="FF000000"/>
      </top>
      <bottom/>
      <diagonal/>
    </border>
    <border>
      <left style="medium">
        <color rgb="FF000000"/>
      </left>
      <right style="medium">
        <color indexed="64"/>
      </right>
      <top style="medium">
        <color rgb="FF000000"/>
      </top>
      <bottom/>
      <diagonal/>
    </border>
    <border>
      <left style="medium">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medium">
        <color rgb="FF000000"/>
      </left>
      <right style="medium">
        <color rgb="FF000000"/>
      </right>
      <top style="medium">
        <color rgb="FF000000"/>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rgb="FF000000"/>
      </left>
      <right style="medium">
        <color rgb="FF000000"/>
      </right>
      <top style="medium">
        <color indexed="64"/>
      </top>
      <bottom/>
      <diagonal/>
    </border>
    <border>
      <left style="medium">
        <color rgb="FF000000"/>
      </left>
      <right style="medium">
        <color rgb="FF000000"/>
      </right>
      <top/>
      <bottom style="medium">
        <color rgb="FF000000"/>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bottom/>
      <diagonal/>
    </border>
    <border>
      <left style="thin">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indexed="64"/>
      </top>
      <bottom style="medium">
        <color rgb="FF000000"/>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medium">
        <color rgb="FF000000"/>
      </top>
      <bottom style="thin">
        <color indexed="64"/>
      </bottom>
      <diagonal/>
    </border>
    <border>
      <left style="medium">
        <color rgb="FF000000"/>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style="thin">
        <color indexed="64"/>
      </top>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medium">
        <color rgb="FF000000"/>
      </left>
      <right style="thin">
        <color indexed="64"/>
      </right>
      <top style="thin">
        <color indexed="64"/>
      </top>
      <bottom/>
      <diagonal/>
    </border>
    <border>
      <left style="thin">
        <color indexed="64"/>
      </left>
      <right style="medium">
        <color rgb="FF000000"/>
      </right>
      <top style="thin">
        <color indexed="64"/>
      </top>
      <bottom/>
      <diagonal/>
    </border>
    <border>
      <left style="thin">
        <color indexed="64"/>
      </left>
      <right/>
      <top style="medium">
        <color rgb="FF000000"/>
      </top>
      <bottom style="thin">
        <color indexed="64"/>
      </bottom>
      <diagonal/>
    </border>
    <border>
      <left style="thin">
        <color indexed="64"/>
      </left>
      <right/>
      <top style="thin">
        <color indexed="64"/>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right style="thin">
        <color indexed="64"/>
      </right>
      <top style="medium">
        <color rgb="FF000000"/>
      </top>
      <bottom style="thin">
        <color indexed="64"/>
      </bottom>
      <diagonal/>
    </border>
    <border>
      <left/>
      <right style="thin">
        <color indexed="64"/>
      </right>
      <top style="thin">
        <color indexed="64"/>
      </top>
      <bottom style="medium">
        <color rgb="FF000000"/>
      </bottom>
      <diagonal/>
    </border>
    <border>
      <left style="medium">
        <color rgb="FF000000"/>
      </left>
      <right/>
      <top style="medium">
        <color rgb="FF000000"/>
      </top>
      <bottom style="medium">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s>
  <cellStyleXfs count="3">
    <xf numFmtId="0" fontId="0" fillId="0" borderId="0"/>
    <xf numFmtId="0" fontId="1" fillId="0" borderId="0" applyNumberFormat="0" applyFill="0" applyBorder="0" applyAlignment="0" applyProtection="0"/>
    <xf numFmtId="9" fontId="23" fillId="0" borderId="0" applyFont="0" applyFill="0" applyBorder="0" applyAlignment="0" applyProtection="0"/>
  </cellStyleXfs>
  <cellXfs count="388">
    <xf numFmtId="0" fontId="0" fillId="0" borderId="0" xfId="0"/>
    <xf numFmtId="0" fontId="3" fillId="0" borderId="3" xfId="0" applyFont="1" applyBorder="1"/>
    <xf numFmtId="0" fontId="3" fillId="0" borderId="0" xfId="0" applyFont="1"/>
    <xf numFmtId="0" fontId="4" fillId="0" borderId="0" xfId="0" applyFont="1"/>
    <xf numFmtId="0" fontId="3" fillId="0" borderId="0" xfId="0" applyFont="1" applyAlignment="1">
      <alignment horizontal="left" wrapText="1"/>
    </xf>
    <xf numFmtId="0" fontId="3" fillId="0" borderId="0" xfId="0" applyFont="1" applyAlignment="1">
      <alignment horizontal="center" vertical="center" wrapText="1"/>
    </xf>
    <xf numFmtId="0" fontId="5" fillId="0" borderId="3" xfId="0" applyFont="1" applyBorder="1"/>
    <xf numFmtId="0" fontId="5" fillId="0" borderId="5" xfId="0" applyFont="1" applyBorder="1" applyAlignment="1">
      <alignment horizontal="right" wrapText="1"/>
    </xf>
    <xf numFmtId="0" fontId="3" fillId="0" borderId="21" xfId="0" applyFont="1" applyBorder="1"/>
    <xf numFmtId="0" fontId="3" fillId="0" borderId="22" xfId="0" applyFont="1" applyBorder="1"/>
    <xf numFmtId="0" fontId="6" fillId="0" borderId="4" xfId="0" applyFont="1" applyBorder="1" applyAlignment="1">
      <alignment horizontal="center" vertical="center" wrapText="1"/>
    </xf>
    <xf numFmtId="0" fontId="0" fillId="0" borderId="0" xfId="0" applyAlignment="1">
      <alignment horizontal="left"/>
    </xf>
    <xf numFmtId="0" fontId="2" fillId="3" borderId="1" xfId="0" applyFont="1" applyFill="1" applyBorder="1" applyAlignment="1">
      <alignment horizontal="center" vertical="center" wrapText="1"/>
    </xf>
    <xf numFmtId="0" fontId="5" fillId="0" borderId="0" xfId="0" applyFont="1"/>
    <xf numFmtId="0" fontId="5" fillId="0" borderId="0" xfId="0" applyFont="1" applyAlignment="1">
      <alignment horizontal="right" wrapText="1"/>
    </xf>
    <xf numFmtId="0" fontId="0" fillId="0" borderId="0" xfId="0" applyAlignment="1">
      <alignment horizontal="center" vertical="center" wrapText="1"/>
    </xf>
    <xf numFmtId="0" fontId="0" fillId="0" borderId="0" xfId="0" applyAlignment="1">
      <alignment wrapText="1"/>
    </xf>
    <xf numFmtId="0" fontId="0" fillId="0" borderId="0" xfId="0" applyAlignment="1">
      <alignment vertical="center"/>
    </xf>
    <xf numFmtId="0" fontId="6" fillId="0" borderId="0" xfId="0" applyFont="1" applyAlignment="1">
      <alignment vertical="center" wrapText="1"/>
    </xf>
    <xf numFmtId="0" fontId="6" fillId="0" borderId="3" xfId="0" applyFont="1" applyBorder="1" applyAlignment="1">
      <alignment vertical="center" wrapText="1"/>
    </xf>
    <xf numFmtId="0" fontId="6" fillId="0" borderId="0" xfId="0" applyFont="1" applyAlignment="1">
      <alignment horizontal="center" vertical="center" wrapText="1"/>
    </xf>
    <xf numFmtId="0" fontId="3" fillId="0" borderId="0" xfId="0" applyFont="1" applyAlignment="1">
      <alignment wrapText="1"/>
    </xf>
    <xf numFmtId="0" fontId="3" fillId="0" borderId="2" xfId="0" applyFont="1" applyBorder="1" applyAlignment="1">
      <alignment horizontal="center" vertical="center" wrapText="1"/>
    </xf>
    <xf numFmtId="0" fontId="4" fillId="2" borderId="21" xfId="0" applyFont="1" applyFill="1" applyBorder="1" applyAlignment="1">
      <alignment horizontal="center" vertical="center"/>
    </xf>
    <xf numFmtId="0" fontId="4" fillId="2" borderId="13"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2" fillId="2" borderId="30" xfId="0" applyFont="1" applyFill="1" applyBorder="1" applyAlignment="1">
      <alignment horizontal="center" vertical="center"/>
    </xf>
    <xf numFmtId="0" fontId="2" fillId="2" borderId="18" xfId="0" applyFont="1" applyFill="1" applyBorder="1" applyAlignment="1">
      <alignment horizontal="center" vertical="center"/>
    </xf>
    <xf numFmtId="9" fontId="6" fillId="2" borderId="25" xfId="0" applyNumberFormat="1" applyFont="1" applyFill="1" applyBorder="1" applyAlignment="1">
      <alignment horizont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9" fontId="3" fillId="0" borderId="8" xfId="0" applyNumberFormat="1" applyFont="1" applyBorder="1" applyAlignment="1">
      <alignment horizontal="center" vertical="center" wrapText="1"/>
    </xf>
    <xf numFmtId="9" fontId="3" fillId="0" borderId="9" xfId="0" applyNumberFormat="1" applyFont="1" applyBorder="1" applyAlignment="1">
      <alignment horizontal="center" vertical="center" wrapText="1"/>
    </xf>
    <xf numFmtId="9" fontId="6" fillId="2" borderId="19" xfId="0" applyNumberFormat="1" applyFont="1" applyFill="1" applyBorder="1" applyAlignment="1">
      <alignment horizontal="center" wrapText="1"/>
    </xf>
    <xf numFmtId="0" fontId="8" fillId="4" borderId="6" xfId="0" applyFont="1" applyFill="1" applyBorder="1" applyAlignment="1">
      <alignment horizontal="center" vertical="center" textRotation="90" wrapText="1"/>
    </xf>
    <xf numFmtId="0" fontId="8" fillId="5" borderId="6" xfId="0" applyFont="1" applyFill="1" applyBorder="1" applyAlignment="1">
      <alignment horizontal="center" vertical="center" textRotation="90" wrapText="1"/>
    </xf>
    <xf numFmtId="9" fontId="8" fillId="6" borderId="6" xfId="0" applyNumberFormat="1" applyFont="1" applyFill="1" applyBorder="1" applyAlignment="1">
      <alignment horizontal="center" vertical="center" textRotation="90" wrapText="1"/>
    </xf>
    <xf numFmtId="10" fontId="9" fillId="7" borderId="6" xfId="0" applyNumberFormat="1" applyFont="1" applyFill="1" applyBorder="1" applyAlignment="1">
      <alignment horizontal="center" vertical="center" wrapText="1"/>
    </xf>
    <xf numFmtId="0" fontId="9" fillId="8" borderId="6" xfId="0" applyFont="1" applyFill="1" applyBorder="1" applyAlignment="1">
      <alignment horizontal="center" vertical="center" wrapText="1"/>
    </xf>
    <xf numFmtId="0" fontId="9" fillId="8" borderId="6" xfId="0" applyFont="1" applyFill="1" applyBorder="1" applyAlignment="1" applyProtection="1">
      <alignment horizontal="center" vertical="center" wrapText="1"/>
      <protection locked="0"/>
    </xf>
    <xf numFmtId="0" fontId="3" fillId="0" borderId="6" xfId="0" applyFont="1" applyBorder="1"/>
    <xf numFmtId="0" fontId="10" fillId="0" borderId="6" xfId="0" applyFont="1" applyBorder="1" applyAlignment="1">
      <alignment horizontal="center" vertical="center"/>
    </xf>
    <xf numFmtId="0" fontId="11" fillId="0" borderId="6" xfId="0" applyFont="1" applyBorder="1" applyAlignment="1">
      <alignment horizontal="center" vertical="center"/>
    </xf>
    <xf numFmtId="0" fontId="11" fillId="9" borderId="6" xfId="0" applyFont="1" applyFill="1" applyBorder="1" applyAlignment="1">
      <alignment horizontal="center" vertical="center" wrapText="1"/>
    </xf>
    <xf numFmtId="9" fontId="11" fillId="10" borderId="6" xfId="0" applyNumberFormat="1" applyFont="1" applyFill="1" applyBorder="1" applyAlignment="1">
      <alignment horizontal="center" vertical="center" wrapText="1"/>
    </xf>
    <xf numFmtId="9" fontId="11" fillId="10" borderId="7" xfId="0" applyNumberFormat="1" applyFont="1" applyFill="1" applyBorder="1" applyAlignment="1">
      <alignment horizontal="center" vertical="center"/>
    </xf>
    <xf numFmtId="10" fontId="11" fillId="11" borderId="27" xfId="0" applyNumberFormat="1" applyFont="1" applyFill="1" applyBorder="1" applyAlignment="1">
      <alignment horizontal="center" vertical="center"/>
    </xf>
    <xf numFmtId="10" fontId="12" fillId="0" borderId="0" xfId="0" applyNumberFormat="1" applyFont="1"/>
    <xf numFmtId="0" fontId="3" fillId="0" borderId="7" xfId="0" applyFont="1" applyBorder="1"/>
    <xf numFmtId="0" fontId="4" fillId="2" borderId="36" xfId="0" applyFont="1" applyFill="1" applyBorder="1" applyAlignment="1">
      <alignment horizontal="center" vertical="center" wrapText="1"/>
    </xf>
    <xf numFmtId="0" fontId="4" fillId="2" borderId="6" xfId="0" applyFont="1" applyFill="1" applyBorder="1" applyAlignment="1">
      <alignment vertical="center"/>
    </xf>
    <xf numFmtId="14" fontId="3" fillId="0" borderId="6" xfId="0" applyNumberFormat="1" applyFont="1" applyBorder="1"/>
    <xf numFmtId="0" fontId="3" fillId="0" borderId="39" xfId="0" applyFont="1" applyBorder="1"/>
    <xf numFmtId="0" fontId="10" fillId="0" borderId="39" xfId="0" applyFont="1" applyBorder="1" applyAlignment="1">
      <alignment horizontal="center" vertical="center"/>
    </xf>
    <xf numFmtId="0" fontId="11" fillId="0" borderId="39" xfId="0" applyFont="1" applyBorder="1" applyAlignment="1">
      <alignment horizontal="center" vertical="center"/>
    </xf>
    <xf numFmtId="9" fontId="11" fillId="10" borderId="39" xfId="0" applyNumberFormat="1" applyFont="1" applyFill="1" applyBorder="1" applyAlignment="1">
      <alignment horizontal="center" vertical="center"/>
    </xf>
    <xf numFmtId="10" fontId="11" fillId="11" borderId="39" xfId="0" applyNumberFormat="1" applyFont="1" applyFill="1" applyBorder="1" applyAlignment="1">
      <alignment horizontal="center" vertical="center"/>
    </xf>
    <xf numFmtId="0" fontId="3" fillId="0" borderId="11" xfId="0" applyFont="1" applyBorder="1"/>
    <xf numFmtId="0" fontId="11" fillId="0" borderId="11" xfId="0" applyFont="1" applyBorder="1" applyAlignment="1">
      <alignment horizontal="center" vertical="center"/>
    </xf>
    <xf numFmtId="9" fontId="11" fillId="10" borderId="10" xfId="0" applyNumberFormat="1" applyFont="1" applyFill="1" applyBorder="1" applyAlignment="1">
      <alignment horizontal="center" vertical="center"/>
    </xf>
    <xf numFmtId="10" fontId="11" fillId="11" borderId="28" xfId="0" applyNumberFormat="1" applyFont="1" applyFill="1" applyBorder="1" applyAlignment="1">
      <alignment horizontal="center" vertical="center"/>
    </xf>
    <xf numFmtId="0" fontId="11" fillId="0" borderId="12" xfId="0" applyFont="1" applyBorder="1" applyAlignment="1">
      <alignment horizontal="center" vertical="center"/>
    </xf>
    <xf numFmtId="9" fontId="11" fillId="10" borderId="38" xfId="0" applyNumberFormat="1" applyFont="1" applyFill="1" applyBorder="1" applyAlignment="1">
      <alignment horizontal="center" vertical="center"/>
    </xf>
    <xf numFmtId="10" fontId="11" fillId="11" borderId="26" xfId="0" applyNumberFormat="1" applyFont="1" applyFill="1" applyBorder="1" applyAlignment="1">
      <alignment horizontal="center" vertical="center"/>
    </xf>
    <xf numFmtId="0" fontId="14" fillId="0" borderId="39" xfId="0" applyFont="1" applyBorder="1" applyAlignment="1">
      <alignment vertical="center" wrapText="1"/>
    </xf>
    <xf numFmtId="14" fontId="3" fillId="0" borderId="39" xfId="0" applyNumberFormat="1" applyFont="1" applyBorder="1" applyAlignment="1">
      <alignment horizontal="center" vertical="center" wrapText="1"/>
    </xf>
    <xf numFmtId="14" fontId="3" fillId="0" borderId="43" xfId="0" applyNumberFormat="1" applyFont="1" applyBorder="1" applyAlignment="1">
      <alignment horizontal="center" vertical="center" wrapText="1"/>
    </xf>
    <xf numFmtId="0" fontId="14" fillId="0" borderId="43" xfId="0" applyFont="1" applyBorder="1" applyAlignment="1">
      <alignment vertical="center" wrapText="1"/>
    </xf>
    <xf numFmtId="0" fontId="3" fillId="0" borderId="52" xfId="0" applyFont="1" applyBorder="1" applyAlignment="1">
      <alignment horizontal="center" vertical="center"/>
    </xf>
    <xf numFmtId="0" fontId="14" fillId="0" borderId="49" xfId="0" applyFont="1" applyBorder="1" applyAlignment="1">
      <alignment vertical="center" wrapText="1"/>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43"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7" xfId="0" applyFont="1" applyBorder="1" applyAlignment="1">
      <alignment horizontal="center" vertical="center" wrapText="1"/>
    </xf>
    <xf numFmtId="14" fontId="15" fillId="0" borderId="39" xfId="0" applyNumberFormat="1" applyFont="1" applyBorder="1" applyAlignment="1">
      <alignment horizontal="center" vertical="center" wrapText="1"/>
    </xf>
    <xf numFmtId="14" fontId="15" fillId="0" borderId="47" xfId="0" applyNumberFormat="1" applyFont="1" applyBorder="1" applyAlignment="1">
      <alignment horizontal="center" vertical="center" wrapText="1"/>
    </xf>
    <xf numFmtId="0" fontId="3" fillId="0" borderId="57" xfId="0" applyFont="1" applyBorder="1" applyAlignment="1">
      <alignment horizontal="center" vertical="center"/>
    </xf>
    <xf numFmtId="0" fontId="15" fillId="0" borderId="58" xfId="0" applyFont="1" applyBorder="1" applyAlignment="1">
      <alignment horizontal="center" vertical="center"/>
    </xf>
    <xf numFmtId="0" fontId="3" fillId="12" borderId="47" xfId="0" applyFont="1" applyFill="1" applyBorder="1" applyAlignment="1">
      <alignment horizontal="center" vertical="center" wrapText="1"/>
    </xf>
    <xf numFmtId="0" fontId="3" fillId="12" borderId="43" xfId="0" applyFont="1" applyFill="1" applyBorder="1" applyAlignment="1">
      <alignment horizontal="center" vertical="center" wrapText="1"/>
    </xf>
    <xf numFmtId="0" fontId="3" fillId="0" borderId="50" xfId="0" applyFont="1" applyBorder="1" applyAlignment="1">
      <alignment horizontal="left" vertical="center" wrapText="1"/>
    </xf>
    <xf numFmtId="0" fontId="15" fillId="0" borderId="39" xfId="0" applyFont="1" applyBorder="1" applyAlignment="1">
      <alignment horizontal="center" vertical="center" wrapText="1"/>
    </xf>
    <xf numFmtId="0" fontId="3" fillId="0" borderId="0" xfId="0" applyFont="1" applyAlignment="1">
      <alignment horizontal="left" vertical="top"/>
    </xf>
    <xf numFmtId="0" fontId="3" fillId="0" borderId="59" xfId="0" applyFont="1" applyBorder="1"/>
    <xf numFmtId="0" fontId="3" fillId="0" borderId="0" xfId="0" applyFont="1" applyAlignment="1">
      <alignment vertical="center"/>
    </xf>
    <xf numFmtId="0" fontId="3" fillId="0" borderId="12" xfId="0" applyFont="1" applyBorder="1" applyAlignment="1">
      <alignment vertical="center"/>
    </xf>
    <xf numFmtId="0" fontId="3" fillId="0" borderId="6" xfId="0" applyFont="1" applyBorder="1" applyAlignment="1">
      <alignment vertical="center"/>
    </xf>
    <xf numFmtId="0" fontId="17" fillId="0" borderId="39" xfId="0" applyFont="1" applyBorder="1" applyAlignment="1">
      <alignment vertical="center" wrapText="1"/>
    </xf>
    <xf numFmtId="0" fontId="17" fillId="12" borderId="39" xfId="0" applyFont="1" applyFill="1" applyBorder="1" applyAlignment="1">
      <alignment vertical="center" wrapText="1"/>
    </xf>
    <xf numFmtId="0" fontId="17" fillId="0" borderId="39" xfId="0" applyFont="1" applyBorder="1" applyAlignment="1">
      <alignment horizontal="center" vertical="center" wrapText="1"/>
    </xf>
    <xf numFmtId="14" fontId="17" fillId="0" borderId="39" xfId="0" applyNumberFormat="1" applyFont="1" applyBorder="1" applyAlignment="1">
      <alignment horizontal="center" vertical="center" wrapText="1"/>
    </xf>
    <xf numFmtId="0" fontId="18" fillId="12" borderId="39" xfId="0" applyFont="1" applyFill="1" applyBorder="1" applyAlignment="1">
      <alignment vertical="center" wrapText="1"/>
    </xf>
    <xf numFmtId="14" fontId="15" fillId="12" borderId="39" xfId="0" applyNumberFormat="1" applyFont="1" applyFill="1" applyBorder="1" applyAlignment="1">
      <alignment horizontal="center" vertical="center" wrapText="1"/>
    </xf>
    <xf numFmtId="0" fontId="0" fillId="0" borderId="0" xfId="0" applyAlignment="1">
      <alignment vertical="center" wrapText="1"/>
    </xf>
    <xf numFmtId="0" fontId="4" fillId="2" borderId="13" xfId="0" applyFont="1" applyFill="1" applyBorder="1" applyAlignment="1">
      <alignment vertical="center" wrapText="1"/>
    </xf>
    <xf numFmtId="0" fontId="4" fillId="2" borderId="36" xfId="0" applyFont="1" applyFill="1" applyBorder="1" applyAlignment="1">
      <alignment vertical="center" wrapText="1"/>
    </xf>
    <xf numFmtId="0" fontId="15" fillId="0" borderId="43" xfId="0" applyFont="1" applyBorder="1" applyAlignment="1">
      <alignment vertical="center" wrapText="1"/>
    </xf>
    <xf numFmtId="0" fontId="15" fillId="0" borderId="39" xfId="0" applyFont="1" applyBorder="1" applyAlignment="1">
      <alignment vertical="center" wrapText="1"/>
    </xf>
    <xf numFmtId="0" fontId="15" fillId="12" borderId="39" xfId="0" applyFont="1" applyFill="1" applyBorder="1" applyAlignment="1">
      <alignment vertical="center" wrapText="1"/>
    </xf>
    <xf numFmtId="0" fontId="17" fillId="0" borderId="59" xfId="0" applyFont="1" applyBorder="1" applyAlignment="1">
      <alignment vertical="center" wrapText="1"/>
    </xf>
    <xf numFmtId="0" fontId="17" fillId="0" borderId="43" xfId="0" applyFont="1" applyBorder="1" applyAlignment="1">
      <alignment vertical="center" wrapText="1"/>
    </xf>
    <xf numFmtId="14" fontId="17" fillId="0" borderId="43" xfId="0" applyNumberFormat="1" applyFont="1" applyBorder="1" applyAlignment="1">
      <alignment horizontal="center" vertical="center" wrapText="1"/>
    </xf>
    <xf numFmtId="0" fontId="3" fillId="0" borderId="43" xfId="0" applyFont="1" applyBorder="1" applyAlignment="1">
      <alignment vertical="center" wrapText="1"/>
    </xf>
    <xf numFmtId="0" fontId="3" fillId="0" borderId="2" xfId="0" applyFont="1" applyBorder="1" applyAlignment="1">
      <alignment horizontal="left" vertical="top" wrapText="1"/>
    </xf>
    <xf numFmtId="0" fontId="3" fillId="0" borderId="39" xfId="0" applyFont="1" applyBorder="1" applyAlignment="1">
      <alignment horizontal="center" vertical="top"/>
    </xf>
    <xf numFmtId="0" fontId="14" fillId="0" borderId="39" xfId="0" applyFont="1" applyBorder="1" applyAlignment="1">
      <alignment horizontal="center" vertical="center" wrapText="1"/>
    </xf>
    <xf numFmtId="10" fontId="12" fillId="0" borderId="39" xfId="0" applyNumberFormat="1" applyFont="1" applyBorder="1"/>
    <xf numFmtId="14" fontId="17" fillId="0" borderId="59" xfId="0" applyNumberFormat="1" applyFont="1" applyBorder="1" applyAlignment="1">
      <alignment horizontal="center" vertical="center" wrapText="1"/>
    </xf>
    <xf numFmtId="0" fontId="3" fillId="0" borderId="14" xfId="0" applyFont="1" applyBorder="1"/>
    <xf numFmtId="0" fontId="13" fillId="0" borderId="39" xfId="0" applyFont="1" applyBorder="1" applyAlignment="1">
      <alignment horizontal="left" vertical="center" wrapText="1"/>
    </xf>
    <xf numFmtId="0" fontId="3" fillId="0" borderId="59" xfId="0" applyFont="1" applyBorder="1" applyAlignment="1">
      <alignment horizontal="center" vertical="center" wrapText="1"/>
    </xf>
    <xf numFmtId="14" fontId="14" fillId="0" borderId="39" xfId="0" applyNumberFormat="1" applyFont="1" applyBorder="1" applyAlignment="1">
      <alignment horizontal="center" vertical="center" wrapText="1"/>
    </xf>
    <xf numFmtId="14" fontId="14" fillId="0" borderId="39" xfId="0" applyNumberFormat="1" applyFont="1" applyBorder="1" applyAlignment="1">
      <alignment horizontal="center" vertical="center"/>
    </xf>
    <xf numFmtId="0" fontId="17" fillId="12" borderId="39" xfId="0" applyFont="1" applyFill="1" applyBorder="1" applyAlignment="1">
      <alignment horizontal="left" vertical="center" wrapText="1"/>
    </xf>
    <xf numFmtId="0" fontId="17" fillId="12" borderId="39" xfId="0" applyFont="1" applyFill="1" applyBorder="1" applyAlignment="1">
      <alignment horizontal="center" vertical="center" wrapText="1"/>
    </xf>
    <xf numFmtId="0" fontId="15" fillId="0" borderId="43" xfId="0" applyFont="1" applyBorder="1" applyAlignment="1">
      <alignment horizontal="center" vertical="center" wrapText="1"/>
    </xf>
    <xf numFmtId="0" fontId="10" fillId="0" borderId="7" xfId="0" applyFont="1" applyBorder="1" applyAlignment="1">
      <alignment horizontal="center" vertical="center"/>
    </xf>
    <xf numFmtId="0" fontId="10" fillId="0" borderId="10" xfId="0" applyFont="1" applyBorder="1" applyAlignment="1">
      <alignment horizontal="center" vertical="center"/>
    </xf>
    <xf numFmtId="0" fontId="8" fillId="4" borderId="11" xfId="0" applyFont="1" applyFill="1" applyBorder="1" applyAlignment="1">
      <alignment horizontal="center" vertical="center" textRotation="90" wrapText="1"/>
    </xf>
    <xf numFmtId="0" fontId="8" fillId="5" borderId="11" xfId="0" applyFont="1" applyFill="1" applyBorder="1" applyAlignment="1">
      <alignment horizontal="center" vertical="center" textRotation="90" wrapText="1"/>
    </xf>
    <xf numFmtId="9" fontId="8" fillId="6" borderId="11" xfId="0" applyNumberFormat="1" applyFont="1" applyFill="1" applyBorder="1" applyAlignment="1">
      <alignment horizontal="center" vertical="center" textRotation="90" wrapText="1"/>
    </xf>
    <xf numFmtId="0" fontId="3" fillId="0" borderId="49" xfId="0" applyFont="1" applyBorder="1"/>
    <xf numFmtId="0" fontId="3" fillId="0" borderId="43" xfId="0" applyFont="1" applyBorder="1"/>
    <xf numFmtId="0" fontId="3" fillId="0" borderId="45" xfId="0" applyFont="1" applyBorder="1"/>
    <xf numFmtId="0" fontId="3" fillId="0" borderId="50" xfId="0" applyFont="1" applyBorder="1"/>
    <xf numFmtId="0" fontId="3" fillId="0" borderId="46" xfId="0" applyFont="1" applyBorder="1"/>
    <xf numFmtId="0" fontId="18" fillId="0" borderId="39" xfId="0" applyFont="1" applyBorder="1" applyAlignment="1">
      <alignment vertical="center" wrapText="1"/>
    </xf>
    <xf numFmtId="0" fontId="18" fillId="0" borderId="43" xfId="0" applyFont="1" applyBorder="1" applyAlignment="1">
      <alignment vertical="center" wrapText="1"/>
    </xf>
    <xf numFmtId="0" fontId="3" fillId="0" borderId="66" xfId="0" applyFont="1" applyBorder="1" applyAlignment="1">
      <alignment vertical="center"/>
    </xf>
    <xf numFmtId="0" fontId="3" fillId="0" borderId="67" xfId="0" applyFont="1" applyBorder="1" applyAlignment="1">
      <alignment vertical="center"/>
    </xf>
    <xf numFmtId="0" fontId="3" fillId="0" borderId="68" xfId="0" applyFont="1" applyBorder="1" applyAlignment="1">
      <alignment vertical="center"/>
    </xf>
    <xf numFmtId="0" fontId="3" fillId="0" borderId="69" xfId="0" applyFont="1" applyBorder="1" applyAlignment="1">
      <alignment vertical="center"/>
    </xf>
    <xf numFmtId="0" fontId="3" fillId="0" borderId="70" xfId="0" applyFont="1" applyBorder="1" applyAlignment="1">
      <alignment vertical="center"/>
    </xf>
    <xf numFmtId="0" fontId="10" fillId="0" borderId="38" xfId="0" applyFont="1" applyBorder="1" applyAlignment="1">
      <alignment horizontal="center" vertical="center"/>
    </xf>
    <xf numFmtId="0" fontId="3" fillId="0" borderId="62" xfId="0" applyFont="1" applyBorder="1"/>
    <xf numFmtId="0" fontId="18" fillId="0" borderId="59" xfId="0" applyFont="1" applyBorder="1" applyAlignment="1">
      <alignment vertical="center" wrapText="1"/>
    </xf>
    <xf numFmtId="0" fontId="14" fillId="0" borderId="43" xfId="0" applyFont="1" applyBorder="1" applyAlignment="1">
      <alignment horizontal="center" vertical="center" wrapText="1"/>
    </xf>
    <xf numFmtId="0" fontId="2" fillId="0" borderId="0" xfId="0" applyFont="1" applyAlignment="1">
      <alignment vertical="center" wrapText="1"/>
    </xf>
    <xf numFmtId="0" fontId="3" fillId="0" borderId="67" xfId="0" applyFont="1" applyBorder="1"/>
    <xf numFmtId="0" fontId="10" fillId="0" borderId="67" xfId="0" applyFont="1" applyBorder="1" applyAlignment="1">
      <alignment horizontal="center" vertical="center"/>
    </xf>
    <xf numFmtId="0" fontId="3" fillId="0" borderId="72" xfId="0" applyFont="1" applyBorder="1"/>
    <xf numFmtId="0" fontId="10" fillId="0" borderId="72" xfId="0" applyFont="1" applyBorder="1" applyAlignment="1">
      <alignment horizontal="center" vertical="center"/>
    </xf>
    <xf numFmtId="0" fontId="3" fillId="0" borderId="73" xfId="0" applyFont="1" applyBorder="1" applyAlignment="1">
      <alignment vertical="center"/>
    </xf>
    <xf numFmtId="0" fontId="3" fillId="0" borderId="11" xfId="0" applyFont="1" applyBorder="1" applyAlignment="1">
      <alignment vertical="center"/>
    </xf>
    <xf numFmtId="0" fontId="3" fillId="0" borderId="74" xfId="0" applyFont="1" applyBorder="1" applyAlignment="1">
      <alignment vertical="center"/>
    </xf>
    <xf numFmtId="9" fontId="11" fillId="10" borderId="66" xfId="0" applyNumberFormat="1" applyFont="1" applyFill="1" applyBorder="1" applyAlignment="1">
      <alignment horizontal="center" vertical="center"/>
    </xf>
    <xf numFmtId="10" fontId="11" fillId="11" borderId="68" xfId="0" applyNumberFormat="1" applyFont="1" applyFill="1" applyBorder="1" applyAlignment="1">
      <alignment horizontal="center" vertical="center"/>
    </xf>
    <xf numFmtId="9" fontId="11" fillId="10" borderId="69" xfId="0" applyNumberFormat="1" applyFont="1" applyFill="1" applyBorder="1" applyAlignment="1">
      <alignment horizontal="center" vertical="center"/>
    </xf>
    <xf numFmtId="10" fontId="11" fillId="11" borderId="70" xfId="0" applyNumberFormat="1" applyFont="1" applyFill="1" applyBorder="1" applyAlignment="1">
      <alignment horizontal="center" vertical="center"/>
    </xf>
    <xf numFmtId="9" fontId="11" fillId="10" borderId="71" xfId="0" applyNumberFormat="1" applyFont="1" applyFill="1" applyBorder="1" applyAlignment="1">
      <alignment horizontal="center" vertical="center"/>
    </xf>
    <xf numFmtId="0" fontId="11" fillId="0" borderId="75" xfId="0" applyFont="1" applyBorder="1" applyAlignment="1">
      <alignment horizontal="center" vertical="center"/>
    </xf>
    <xf numFmtId="0" fontId="11" fillId="0" borderId="27" xfId="0" applyFont="1" applyBorder="1" applyAlignment="1">
      <alignment horizontal="center" vertical="center"/>
    </xf>
    <xf numFmtId="0" fontId="11" fillId="0" borderId="76" xfId="0" applyFont="1" applyBorder="1" applyAlignment="1">
      <alignment horizontal="center" vertical="center"/>
    </xf>
    <xf numFmtId="10" fontId="12" fillId="0" borderId="77" xfId="0" applyNumberFormat="1" applyFont="1" applyBorder="1"/>
    <xf numFmtId="10" fontId="11" fillId="11" borderId="74" xfId="0" applyNumberFormat="1" applyFont="1" applyFill="1" applyBorder="1" applyAlignment="1">
      <alignment horizontal="center" vertical="center"/>
    </xf>
    <xf numFmtId="0" fontId="3" fillId="0" borderId="40" xfId="0" applyFont="1" applyBorder="1"/>
    <xf numFmtId="0" fontId="3" fillId="0" borderId="63" xfId="0" applyFont="1" applyBorder="1"/>
    <xf numFmtId="0" fontId="4" fillId="2" borderId="17" xfId="0" applyFont="1" applyFill="1" applyBorder="1" applyAlignment="1">
      <alignment horizontal="center" vertical="center"/>
    </xf>
    <xf numFmtId="0" fontId="3" fillId="0" borderId="2" xfId="0" applyFont="1" applyBorder="1" applyAlignment="1">
      <alignment vertical="center" wrapText="1"/>
    </xf>
    <xf numFmtId="0" fontId="17" fillId="14" borderId="39" xfId="0" applyFont="1" applyFill="1" applyBorder="1" applyAlignment="1">
      <alignment vertical="center" wrapText="1"/>
    </xf>
    <xf numFmtId="0" fontId="17" fillId="0" borderId="39" xfId="0" applyFont="1" applyBorder="1" applyAlignment="1">
      <alignment horizontal="left" vertical="center" wrapText="1"/>
    </xf>
    <xf numFmtId="0" fontId="17" fillId="14" borderId="39" xfId="0" applyFont="1" applyFill="1" applyBorder="1" applyAlignment="1">
      <alignment horizontal="left" vertical="center" wrapText="1"/>
    </xf>
    <xf numFmtId="14" fontId="15" fillId="0" borderId="43" xfId="0" applyNumberFormat="1" applyFont="1" applyBorder="1" applyAlignment="1">
      <alignment horizontal="center" vertical="center" wrapText="1"/>
    </xf>
    <xf numFmtId="14" fontId="17" fillId="12" borderId="39" xfId="0" applyNumberFormat="1" applyFont="1" applyFill="1" applyBorder="1" applyAlignment="1">
      <alignment horizontal="center" vertical="center"/>
    </xf>
    <xf numFmtId="14" fontId="15" fillId="12" borderId="59" xfId="0" applyNumberFormat="1" applyFont="1" applyFill="1" applyBorder="1" applyAlignment="1">
      <alignment horizontal="center" vertical="center" wrapText="1"/>
    </xf>
    <xf numFmtId="0" fontId="18" fillId="14" borderId="39" xfId="0" applyFont="1" applyFill="1" applyBorder="1" applyAlignment="1">
      <alignment horizontal="center" vertical="center" wrapText="1"/>
    </xf>
    <xf numFmtId="0" fontId="15" fillId="12" borderId="39" xfId="0" applyFont="1" applyFill="1" applyBorder="1" applyAlignment="1">
      <alignment horizontal="center" vertical="top" wrapText="1"/>
    </xf>
    <xf numFmtId="0" fontId="15" fillId="0" borderId="39" xfId="0" applyFont="1" applyBorder="1" applyAlignment="1">
      <alignment horizontal="center" vertical="top" wrapText="1"/>
    </xf>
    <xf numFmtId="0" fontId="15" fillId="12" borderId="59" xfId="0" applyFont="1" applyFill="1" applyBorder="1" applyAlignment="1">
      <alignment horizontal="center" vertical="center" wrapText="1"/>
    </xf>
    <xf numFmtId="0" fontId="17" fillId="0" borderId="43" xfId="0" applyFont="1" applyBorder="1" applyAlignment="1">
      <alignment horizontal="center" vertical="center" wrapText="1"/>
    </xf>
    <xf numFmtId="0" fontId="17" fillId="0" borderId="59" xfId="0" applyFont="1" applyBorder="1" applyAlignment="1">
      <alignment horizontal="center" vertical="center" wrapText="1"/>
    </xf>
    <xf numFmtId="0" fontId="3" fillId="0" borderId="12" xfId="0" applyFont="1" applyBorder="1"/>
    <xf numFmtId="0" fontId="10" fillId="0" borderId="12" xfId="0" applyFont="1" applyBorder="1" applyAlignment="1">
      <alignment horizontal="center" vertical="center"/>
    </xf>
    <xf numFmtId="0" fontId="11" fillId="0" borderId="26" xfId="0" applyFont="1" applyBorder="1" applyAlignment="1">
      <alignment horizontal="center" vertical="center"/>
    </xf>
    <xf numFmtId="9" fontId="11" fillId="10" borderId="78" xfId="0" applyNumberFormat="1" applyFont="1" applyFill="1" applyBorder="1" applyAlignment="1">
      <alignment horizontal="center" vertical="center"/>
    </xf>
    <xf numFmtId="10" fontId="11" fillId="11" borderId="79" xfId="0" applyNumberFormat="1" applyFont="1" applyFill="1" applyBorder="1" applyAlignment="1">
      <alignment horizontal="center" vertical="center"/>
    </xf>
    <xf numFmtId="0" fontId="3" fillId="0" borderId="80" xfId="0" applyFont="1" applyBorder="1"/>
    <xf numFmtId="0" fontId="3" fillId="0" borderId="38" xfId="0" applyFont="1" applyBorder="1"/>
    <xf numFmtId="0" fontId="3" fillId="0" borderId="81" xfId="0" applyFont="1" applyBorder="1"/>
    <xf numFmtId="0" fontId="15" fillId="12" borderId="39" xfId="0" applyFont="1" applyFill="1" applyBorder="1" applyAlignment="1">
      <alignment horizontal="center" vertical="center" wrapText="1"/>
    </xf>
    <xf numFmtId="0" fontId="17" fillId="12" borderId="39" xfId="0" applyFont="1" applyFill="1" applyBorder="1" applyAlignment="1">
      <alignment wrapText="1"/>
    </xf>
    <xf numFmtId="14" fontId="15" fillId="12" borderId="43" xfId="0" applyNumberFormat="1" applyFont="1" applyFill="1" applyBorder="1" applyAlignment="1">
      <alignment horizontal="center" vertical="center" wrapText="1"/>
    </xf>
    <xf numFmtId="0" fontId="15" fillId="12" borderId="47" xfId="0" applyFont="1" applyFill="1" applyBorder="1" applyAlignment="1">
      <alignment vertical="center" wrapText="1"/>
    </xf>
    <xf numFmtId="14" fontId="15" fillId="12" borderId="47" xfId="0" applyNumberFormat="1" applyFont="1" applyFill="1" applyBorder="1" applyAlignment="1">
      <alignment horizontal="center" vertical="center" wrapText="1"/>
    </xf>
    <xf numFmtId="0" fontId="3" fillId="0" borderId="49" xfId="0" applyFont="1" applyBorder="1" applyAlignment="1">
      <alignment horizontal="center" vertical="center"/>
    </xf>
    <xf numFmtId="0" fontId="13" fillId="0" borderId="43" xfId="0" applyFont="1" applyBorder="1" applyAlignment="1">
      <alignment horizontal="left" vertical="center" wrapText="1"/>
    </xf>
    <xf numFmtId="14" fontId="14" fillId="0" borderId="43" xfId="0" applyNumberFormat="1" applyFont="1" applyBorder="1" applyAlignment="1">
      <alignment horizontal="center" vertical="center" wrapText="1"/>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62" xfId="0" applyFont="1" applyBorder="1" applyAlignment="1">
      <alignment horizontal="center" vertical="center"/>
    </xf>
    <xf numFmtId="14" fontId="17" fillId="0" borderId="59" xfId="0" applyNumberFormat="1" applyFont="1" applyBorder="1" applyAlignment="1">
      <alignment horizontal="center" vertical="center"/>
    </xf>
    <xf numFmtId="0" fontId="15" fillId="0" borderId="50" xfId="0" applyFont="1" applyBorder="1" applyAlignment="1">
      <alignment horizontal="center" vertical="center"/>
    </xf>
    <xf numFmtId="0" fontId="13" fillId="0" borderId="59" xfId="0" applyFont="1" applyBorder="1" applyAlignment="1">
      <alignment horizontal="left" vertical="center" wrapText="1"/>
    </xf>
    <xf numFmtId="0" fontId="14" fillId="0" borderId="59" xfId="0" applyFont="1" applyBorder="1" applyAlignment="1">
      <alignment horizontal="center" vertical="center" wrapText="1"/>
    </xf>
    <xf numFmtId="14" fontId="14" fillId="0" borderId="59" xfId="0" applyNumberFormat="1" applyFont="1" applyBorder="1" applyAlignment="1">
      <alignment horizontal="center" vertical="center" wrapText="1"/>
    </xf>
    <xf numFmtId="14" fontId="15" fillId="0" borderId="59" xfId="0" applyNumberFormat="1" applyFont="1" applyBorder="1" applyAlignment="1">
      <alignment horizontal="center" vertical="center" wrapText="1"/>
    </xf>
    <xf numFmtId="0" fontId="14" fillId="0" borderId="39" xfId="0" applyFont="1" applyBorder="1" applyAlignment="1">
      <alignment horizontal="left" vertical="center" wrapText="1"/>
    </xf>
    <xf numFmtId="0" fontId="14" fillId="0" borderId="47" xfId="0" applyFont="1" applyBorder="1" applyAlignment="1">
      <alignment horizontal="left" vertical="center" wrapText="1"/>
    </xf>
    <xf numFmtId="0" fontId="21" fillId="0" borderId="39" xfId="0" applyFont="1" applyBorder="1" applyAlignment="1">
      <alignment horizontal="center" vertical="center"/>
    </xf>
    <xf numFmtId="0" fontId="22" fillId="0" borderId="39" xfId="0" applyFont="1" applyBorder="1" applyAlignment="1">
      <alignment horizontal="center" vertical="center"/>
    </xf>
    <xf numFmtId="10" fontId="11" fillId="11" borderId="35" xfId="0" applyNumberFormat="1" applyFont="1" applyFill="1" applyBorder="1" applyAlignment="1">
      <alignment horizontal="center" vertical="center"/>
    </xf>
    <xf numFmtId="10" fontId="11" fillId="11" borderId="61" xfId="0" applyNumberFormat="1" applyFont="1" applyFill="1" applyBorder="1" applyAlignment="1">
      <alignment horizontal="center" vertical="center"/>
    </xf>
    <xf numFmtId="10" fontId="11" fillId="11" borderId="41" xfId="0" applyNumberFormat="1" applyFont="1" applyFill="1" applyBorder="1" applyAlignment="1">
      <alignment horizontal="center" vertical="center"/>
    </xf>
    <xf numFmtId="10" fontId="11" fillId="11" borderId="60" xfId="0" applyNumberFormat="1" applyFont="1" applyFill="1" applyBorder="1" applyAlignment="1">
      <alignment horizontal="center" vertical="center"/>
    </xf>
    <xf numFmtId="10" fontId="11" fillId="11" borderId="0" xfId="0" applyNumberFormat="1" applyFont="1" applyFill="1" applyAlignment="1">
      <alignment horizontal="center" vertical="center"/>
    </xf>
    <xf numFmtId="0" fontId="8" fillId="4" borderId="10" xfId="0" applyFont="1" applyFill="1" applyBorder="1" applyAlignment="1">
      <alignment horizontal="center" vertical="center" textRotation="90" wrapText="1"/>
    </xf>
    <xf numFmtId="0" fontId="3" fillId="0" borderId="43" xfId="0" applyFont="1" applyBorder="1" applyAlignment="1">
      <alignment horizontal="center" vertical="top"/>
    </xf>
    <xf numFmtId="0" fontId="10" fillId="0" borderId="43" xfId="0" applyFont="1" applyBorder="1" applyAlignment="1">
      <alignment horizontal="center" vertical="center"/>
    </xf>
    <xf numFmtId="0" fontId="11" fillId="0" borderId="43" xfId="0" applyFont="1" applyBorder="1" applyAlignment="1">
      <alignment horizontal="center" vertical="center"/>
    </xf>
    <xf numFmtId="9" fontId="11" fillId="10" borderId="45" xfId="0" applyNumberFormat="1" applyFont="1" applyFill="1" applyBorder="1" applyAlignment="1">
      <alignment horizontal="center" vertical="center"/>
    </xf>
    <xf numFmtId="9" fontId="11" fillId="10" borderId="46" xfId="0" applyNumberFormat="1" applyFont="1" applyFill="1" applyBorder="1" applyAlignment="1">
      <alignment horizontal="center" vertical="center"/>
    </xf>
    <xf numFmtId="9" fontId="22" fillId="10" borderId="46" xfId="0" applyNumberFormat="1" applyFont="1" applyFill="1" applyBorder="1" applyAlignment="1">
      <alignment horizontal="center" vertical="center"/>
    </xf>
    <xf numFmtId="0" fontId="3" fillId="0" borderId="51" xfId="0" applyFont="1" applyBorder="1"/>
    <xf numFmtId="0" fontId="3" fillId="0" borderId="47" xfId="0" applyFont="1" applyBorder="1"/>
    <xf numFmtId="0" fontId="21" fillId="0" borderId="47" xfId="0" applyFont="1" applyBorder="1" applyAlignment="1">
      <alignment horizontal="center" vertical="center"/>
    </xf>
    <xf numFmtId="0" fontId="22" fillId="0" borderId="47" xfId="0" applyFont="1" applyBorder="1" applyAlignment="1">
      <alignment horizontal="center" vertical="center"/>
    </xf>
    <xf numFmtId="9" fontId="22" fillId="10" borderId="48" xfId="0" applyNumberFormat="1" applyFont="1" applyFill="1" applyBorder="1" applyAlignment="1">
      <alignment horizontal="center" vertical="center"/>
    </xf>
    <xf numFmtId="0" fontId="3" fillId="0" borderId="41" xfId="0" applyFont="1" applyBorder="1"/>
    <xf numFmtId="0" fontId="14" fillId="0" borderId="62" xfId="0" applyFont="1" applyBorder="1" applyAlignment="1">
      <alignment vertical="center" wrapText="1"/>
    </xf>
    <xf numFmtId="0" fontId="14" fillId="0" borderId="59" xfId="0" applyFont="1" applyBorder="1" applyAlignment="1">
      <alignment vertical="center" wrapText="1"/>
    </xf>
    <xf numFmtId="0" fontId="16" fillId="0" borderId="59" xfId="0" applyFont="1" applyBorder="1" applyAlignment="1">
      <alignment vertical="center" wrapText="1"/>
    </xf>
    <xf numFmtId="0" fontId="14" fillId="0" borderId="49" xfId="0" applyFont="1" applyBorder="1" applyAlignment="1">
      <alignment horizontal="center" vertical="center" wrapText="1"/>
    </xf>
    <xf numFmtId="0" fontId="17" fillId="0" borderId="43" xfId="0" applyFont="1" applyBorder="1" applyAlignment="1">
      <alignment horizontal="left" vertical="center" wrapText="1"/>
    </xf>
    <xf numFmtId="0" fontId="14" fillId="0" borderId="50" xfId="0" applyFont="1" applyBorder="1" applyAlignment="1">
      <alignment horizontal="center" vertical="center" wrapText="1"/>
    </xf>
    <xf numFmtId="0" fontId="14" fillId="0" borderId="62" xfId="0" applyFont="1" applyBorder="1" applyAlignment="1">
      <alignment horizontal="center" vertical="center" wrapText="1"/>
    </xf>
    <xf numFmtId="0" fontId="17" fillId="0" borderId="59" xfId="0" applyFont="1" applyBorder="1" applyAlignment="1">
      <alignment horizontal="left" vertical="center" wrapText="1"/>
    </xf>
    <xf numFmtId="0" fontId="3" fillId="0" borderId="49" xfId="0" applyFont="1" applyBorder="1" applyAlignment="1">
      <alignment horizontal="center" vertical="center" wrapText="1"/>
    </xf>
    <xf numFmtId="0" fontId="3" fillId="0" borderId="43" xfId="0" applyFont="1" applyBorder="1" applyAlignment="1">
      <alignment horizontal="left" vertical="center" wrapText="1"/>
    </xf>
    <xf numFmtId="0" fontId="3" fillId="0" borderId="62" xfId="0" applyFont="1" applyBorder="1" applyAlignment="1">
      <alignment horizontal="center" vertical="center" wrapText="1"/>
    </xf>
    <xf numFmtId="0" fontId="3" fillId="12" borderId="49" xfId="0" applyFont="1" applyFill="1" applyBorder="1" applyAlignment="1">
      <alignment horizontal="center" vertical="center" wrapText="1"/>
    </xf>
    <xf numFmtId="0" fontId="18" fillId="12" borderId="43" xfId="0" applyFont="1" applyFill="1" applyBorder="1" applyAlignment="1">
      <alignment vertical="center" wrapText="1"/>
    </xf>
    <xf numFmtId="0" fontId="17" fillId="12" borderId="43" xfId="0" applyFont="1" applyFill="1" applyBorder="1" applyAlignment="1">
      <alignment vertical="center" wrapText="1"/>
    </xf>
    <xf numFmtId="14" fontId="19" fillId="12" borderId="43" xfId="0" applyNumberFormat="1" applyFont="1" applyFill="1" applyBorder="1" applyAlignment="1">
      <alignment horizontal="center" vertical="center"/>
    </xf>
    <xf numFmtId="14" fontId="17" fillId="12" borderId="43" xfId="0" applyNumberFormat="1" applyFont="1" applyFill="1" applyBorder="1" applyAlignment="1">
      <alignment horizontal="center" vertical="center" wrapText="1"/>
    </xf>
    <xf numFmtId="0" fontId="3" fillId="12" borderId="50" xfId="0" applyFont="1" applyFill="1" applyBorder="1" applyAlignment="1">
      <alignment horizontal="center" vertical="center" wrapText="1"/>
    </xf>
    <xf numFmtId="0" fontId="3" fillId="12" borderId="51" xfId="0" applyFont="1" applyFill="1" applyBorder="1" applyAlignment="1">
      <alignment horizontal="center" vertical="center" wrapText="1"/>
    </xf>
    <xf numFmtId="0" fontId="17" fillId="12" borderId="47" xfId="0" applyFont="1" applyFill="1" applyBorder="1" applyAlignment="1">
      <alignment vertical="center" wrapText="1"/>
    </xf>
    <xf numFmtId="0" fontId="16" fillId="12" borderId="47" xfId="0" applyFont="1" applyFill="1" applyBorder="1" applyAlignment="1">
      <alignment vertical="center" wrapText="1"/>
    </xf>
    <xf numFmtId="14" fontId="17" fillId="12" borderId="47" xfId="0" applyNumberFormat="1" applyFont="1" applyFill="1" applyBorder="1" applyAlignment="1">
      <alignment horizontal="center" vertical="center"/>
    </xf>
    <xf numFmtId="14" fontId="17" fillId="12" borderId="47" xfId="0" applyNumberFormat="1" applyFont="1" applyFill="1" applyBorder="1" applyAlignment="1">
      <alignment horizontal="center" vertical="center" wrapText="1"/>
    </xf>
    <xf numFmtId="0" fontId="17" fillId="12" borderId="59" xfId="0" applyFont="1" applyFill="1" applyBorder="1" applyAlignment="1">
      <alignment vertical="center" wrapText="1"/>
    </xf>
    <xf numFmtId="0" fontId="10" fillId="0" borderId="47" xfId="0" applyFont="1" applyBorder="1" applyAlignment="1">
      <alignment horizontal="center" vertical="center"/>
    </xf>
    <xf numFmtId="0" fontId="11" fillId="0" borderId="47" xfId="0" applyFont="1" applyBorder="1" applyAlignment="1">
      <alignment horizontal="center" vertical="center"/>
    </xf>
    <xf numFmtId="9" fontId="11" fillId="10" borderId="48" xfId="0" applyNumberFormat="1" applyFont="1" applyFill="1" applyBorder="1" applyAlignment="1">
      <alignment horizontal="center" vertical="center"/>
    </xf>
    <xf numFmtId="0" fontId="15" fillId="0" borderId="44" xfId="0" applyFont="1" applyBorder="1" applyAlignment="1">
      <alignment vertical="center"/>
    </xf>
    <xf numFmtId="0" fontId="18" fillId="13" borderId="43" xfId="0" applyFont="1" applyFill="1" applyBorder="1" applyAlignment="1">
      <alignment vertical="center" wrapText="1"/>
    </xf>
    <xf numFmtId="0" fontId="15" fillId="0" borderId="41" xfId="0" applyFont="1" applyBorder="1" applyAlignment="1">
      <alignment vertical="center"/>
    </xf>
    <xf numFmtId="0" fontId="18" fillId="13" borderId="39" xfId="0" applyFont="1" applyFill="1" applyBorder="1" applyAlignment="1">
      <alignment vertical="center" wrapText="1"/>
    </xf>
    <xf numFmtId="0" fontId="18" fillId="12" borderId="39" xfId="0" applyFont="1" applyFill="1" applyBorder="1" applyAlignment="1">
      <alignment horizontal="left" vertical="center" wrapText="1"/>
    </xf>
    <xf numFmtId="0" fontId="18" fillId="0" borderId="39" xfId="0" applyFont="1" applyBorder="1" applyAlignment="1">
      <alignment horizontal="center" vertical="center" wrapText="1"/>
    </xf>
    <xf numFmtId="0" fontId="18" fillId="14" borderId="39" xfId="0" applyFont="1" applyFill="1" applyBorder="1" applyAlignment="1">
      <alignment horizontal="center" wrapText="1"/>
    </xf>
    <xf numFmtId="0" fontId="18" fillId="12" borderId="59" xfId="0" applyFont="1" applyFill="1" applyBorder="1" applyAlignment="1">
      <alignment vertical="center" wrapText="1"/>
    </xf>
    <xf numFmtId="0" fontId="15" fillId="0" borderId="49" xfId="0" applyFont="1" applyBorder="1" applyAlignment="1">
      <alignment vertical="center"/>
    </xf>
    <xf numFmtId="0" fontId="15" fillId="0" borderId="50" xfId="0" applyFont="1" applyBorder="1" applyAlignment="1">
      <alignment vertical="center"/>
    </xf>
    <xf numFmtId="0" fontId="15" fillId="0" borderId="62" xfId="0" applyFont="1" applyBorder="1" applyAlignment="1">
      <alignment vertical="center"/>
    </xf>
    <xf numFmtId="0" fontId="15" fillId="12" borderId="49" xfId="0" applyFont="1" applyFill="1" applyBorder="1" applyAlignment="1">
      <alignment vertical="center"/>
    </xf>
    <xf numFmtId="0" fontId="15" fillId="12" borderId="43" xfId="0" applyFont="1" applyFill="1" applyBorder="1" applyAlignment="1">
      <alignment vertical="center" wrapText="1"/>
    </xf>
    <xf numFmtId="0" fontId="17" fillId="12" borderId="43" xfId="0" applyFont="1" applyFill="1" applyBorder="1" applyAlignment="1">
      <alignment horizontal="center" vertical="center" wrapText="1"/>
    </xf>
    <xf numFmtId="0" fontId="15" fillId="12" borderId="50" xfId="0" applyFont="1" applyFill="1" applyBorder="1" applyAlignment="1">
      <alignment vertical="center"/>
    </xf>
    <xf numFmtId="0" fontId="17" fillId="12" borderId="39" xfId="0" applyFont="1" applyFill="1" applyBorder="1" applyAlignment="1">
      <alignment vertical="center"/>
    </xf>
    <xf numFmtId="0" fontId="18" fillId="12" borderId="39" xfId="0" applyFont="1" applyFill="1" applyBorder="1" applyAlignment="1">
      <alignment horizontal="center" vertical="center" wrapText="1"/>
    </xf>
    <xf numFmtId="0" fontId="15" fillId="12" borderId="51" xfId="0" applyFont="1" applyFill="1" applyBorder="1" applyAlignment="1">
      <alignment vertical="center"/>
    </xf>
    <xf numFmtId="0" fontId="17" fillId="12" borderId="47" xfId="0" applyFont="1" applyFill="1" applyBorder="1" applyAlignment="1">
      <alignment vertical="center"/>
    </xf>
    <xf numFmtId="0" fontId="18" fillId="12" borderId="47" xfId="0" applyFont="1" applyFill="1" applyBorder="1" applyAlignment="1">
      <alignment horizontal="center" vertical="center" wrapText="1"/>
    </xf>
    <xf numFmtId="0" fontId="4" fillId="2" borderId="24" xfId="0" applyFont="1" applyFill="1" applyBorder="1" applyAlignment="1">
      <alignment horizontal="center" vertical="center"/>
    </xf>
    <xf numFmtId="14" fontId="14" fillId="0" borderId="64" xfId="0" applyNumberFormat="1" applyFont="1" applyBorder="1" applyAlignment="1">
      <alignment horizontal="center" vertical="center" wrapText="1"/>
    </xf>
    <xf numFmtId="14" fontId="14" fillId="0" borderId="40" xfId="0" applyNumberFormat="1" applyFont="1" applyBorder="1" applyAlignment="1">
      <alignment horizontal="center" vertical="center"/>
    </xf>
    <xf numFmtId="14" fontId="14" fillId="0" borderId="63" xfId="0" applyNumberFormat="1" applyFont="1" applyBorder="1" applyAlignment="1">
      <alignment horizontal="center" vertical="center"/>
    </xf>
    <xf numFmtId="14" fontId="14" fillId="0" borderId="40" xfId="0" applyNumberFormat="1" applyFont="1" applyBorder="1" applyAlignment="1">
      <alignment horizontal="center" vertical="center" wrapText="1"/>
    </xf>
    <xf numFmtId="14" fontId="14" fillId="0" borderId="63" xfId="0" applyNumberFormat="1" applyFont="1" applyBorder="1" applyAlignment="1">
      <alignment horizontal="center" vertical="center" wrapText="1"/>
    </xf>
    <xf numFmtId="14" fontId="3" fillId="0" borderId="64" xfId="0" applyNumberFormat="1" applyFont="1" applyBorder="1" applyAlignment="1">
      <alignment horizontal="center" vertical="center" wrapText="1"/>
    </xf>
    <xf numFmtId="14" fontId="15" fillId="0" borderId="40" xfId="0" applyNumberFormat="1" applyFont="1" applyBorder="1" applyAlignment="1">
      <alignment horizontal="center" vertical="center" wrapText="1"/>
    </xf>
    <xf numFmtId="14" fontId="15" fillId="0" borderId="65" xfId="0" applyNumberFormat="1" applyFont="1" applyBorder="1" applyAlignment="1">
      <alignment horizontal="center" vertical="center" wrapText="1"/>
    </xf>
    <xf numFmtId="0" fontId="3" fillId="0" borderId="44" xfId="0" applyFont="1" applyBorder="1" applyAlignment="1">
      <alignment horizontal="center" vertical="top"/>
    </xf>
    <xf numFmtId="0" fontId="3" fillId="0" borderId="41" xfId="0" applyFont="1" applyBorder="1" applyAlignment="1">
      <alignment horizontal="center" vertical="top"/>
    </xf>
    <xf numFmtId="0" fontId="3" fillId="0" borderId="84" xfId="0" applyFont="1" applyBorder="1"/>
    <xf numFmtId="14" fontId="3" fillId="0" borderId="40" xfId="0" applyNumberFormat="1" applyFont="1" applyBorder="1" applyAlignment="1">
      <alignment horizontal="center" vertical="center" wrapText="1"/>
    </xf>
    <xf numFmtId="14" fontId="15" fillId="0" borderId="63" xfId="0" applyNumberFormat="1" applyFont="1" applyBorder="1" applyAlignment="1">
      <alignment horizontal="center" vertical="center" wrapText="1"/>
    </xf>
    <xf numFmtId="10" fontId="15" fillId="0" borderId="64" xfId="2" applyNumberFormat="1" applyFont="1" applyBorder="1" applyAlignment="1">
      <alignment horizontal="center" vertical="center" wrapText="1"/>
    </xf>
    <xf numFmtId="10" fontId="3" fillId="0" borderId="6" xfId="2" applyNumberFormat="1" applyFont="1" applyBorder="1" applyAlignment="1">
      <alignment horizontal="center" vertical="center" wrapText="1"/>
    </xf>
    <xf numFmtId="10" fontId="3" fillId="0" borderId="64" xfId="2" applyNumberFormat="1" applyFont="1" applyBorder="1" applyAlignment="1">
      <alignment horizontal="center" vertical="center" wrapText="1"/>
    </xf>
    <xf numFmtId="0" fontId="3" fillId="0" borderId="60" xfId="0" applyFont="1" applyBorder="1" applyAlignment="1">
      <alignment horizontal="center" vertical="center" wrapText="1"/>
    </xf>
    <xf numFmtId="14" fontId="3" fillId="0" borderId="60" xfId="0" applyNumberFormat="1" applyFont="1" applyBorder="1" applyAlignment="1">
      <alignment horizontal="center" vertical="center" wrapText="1"/>
    </xf>
    <xf numFmtId="14" fontId="3" fillId="0" borderId="44" xfId="0" applyNumberFormat="1" applyFont="1" applyBorder="1" applyAlignment="1">
      <alignment horizontal="center" vertical="center" wrapText="1"/>
    </xf>
    <xf numFmtId="0" fontId="3" fillId="0" borderId="86" xfId="0" applyFont="1" applyBorder="1" applyAlignment="1">
      <alignment horizontal="center" vertical="center"/>
    </xf>
    <xf numFmtId="0" fontId="14" fillId="0" borderId="87" xfId="0" applyFont="1" applyBorder="1" applyAlignment="1">
      <alignment horizontal="left" vertical="center" wrapText="1"/>
    </xf>
    <xf numFmtId="0" fontId="3" fillId="0" borderId="87" xfId="0" applyFont="1" applyBorder="1" applyAlignment="1">
      <alignment horizontal="center" vertical="center" wrapText="1"/>
    </xf>
    <xf numFmtId="14" fontId="3" fillId="0" borderId="87" xfId="0" applyNumberFormat="1" applyFont="1" applyBorder="1" applyAlignment="1">
      <alignment horizontal="center" vertical="center" wrapText="1"/>
    </xf>
    <xf numFmtId="14" fontId="3" fillId="0" borderId="88" xfId="0" applyNumberFormat="1" applyFont="1" applyBorder="1" applyAlignment="1">
      <alignment horizontal="center" vertical="center" wrapText="1"/>
    </xf>
    <xf numFmtId="0" fontId="13" fillId="0" borderId="47" xfId="0" applyFont="1" applyBorder="1" applyAlignment="1">
      <alignment horizontal="left" vertical="center" wrapText="1"/>
    </xf>
    <xf numFmtId="0" fontId="14" fillId="0" borderId="47" xfId="0" applyFont="1" applyBorder="1" applyAlignment="1">
      <alignment horizontal="center" vertical="center" wrapText="1"/>
    </xf>
    <xf numFmtId="14" fontId="14" fillId="0" borderId="47" xfId="0" applyNumberFormat="1" applyFont="1" applyBorder="1" applyAlignment="1">
      <alignment horizontal="center" vertical="center" wrapText="1"/>
    </xf>
    <xf numFmtId="10" fontId="3" fillId="0" borderId="39" xfId="2" applyNumberFormat="1" applyFont="1" applyBorder="1" applyAlignment="1">
      <alignment horizontal="center" vertical="center" wrapText="1"/>
    </xf>
    <xf numFmtId="10" fontId="3" fillId="0" borderId="11" xfId="2" applyNumberFormat="1" applyFont="1" applyBorder="1" applyAlignment="1">
      <alignment horizontal="center" vertical="center" wrapText="1"/>
    </xf>
    <xf numFmtId="10" fontId="3" fillId="0" borderId="12" xfId="2" applyNumberFormat="1" applyFont="1" applyBorder="1" applyAlignment="1">
      <alignment horizontal="center" vertical="center" wrapText="1"/>
    </xf>
    <xf numFmtId="14" fontId="14" fillId="0" borderId="65" xfId="0" applyNumberFormat="1" applyFont="1" applyBorder="1" applyAlignment="1">
      <alignment horizontal="center" vertical="center" wrapText="1"/>
    </xf>
    <xf numFmtId="0" fontId="4" fillId="0" borderId="82" xfId="0" applyFont="1" applyBorder="1" applyAlignment="1">
      <alignment vertical="center" wrapText="1"/>
    </xf>
    <xf numFmtId="0" fontId="3" fillId="0" borderId="89" xfId="0" applyFont="1" applyBorder="1" applyAlignment="1">
      <alignment horizontal="center" vertical="center"/>
    </xf>
    <xf numFmtId="0" fontId="13" fillId="0" borderId="90" xfId="0" applyFont="1" applyBorder="1" applyAlignment="1">
      <alignment horizontal="left" vertical="center" wrapText="1"/>
    </xf>
    <xf numFmtId="0" fontId="14" fillId="0" borderId="90" xfId="0" applyFont="1" applyBorder="1" applyAlignment="1">
      <alignment horizontal="center" vertical="center" wrapText="1"/>
    </xf>
    <xf numFmtId="14" fontId="14" fillId="0" borderId="90" xfId="0" applyNumberFormat="1" applyFont="1" applyBorder="1" applyAlignment="1">
      <alignment horizontal="center" vertical="center" wrapText="1"/>
    </xf>
    <xf numFmtId="14" fontId="14" fillId="0" borderId="91" xfId="0" applyNumberFormat="1" applyFont="1" applyBorder="1" applyAlignment="1">
      <alignment horizontal="center" vertical="center" wrapText="1"/>
    </xf>
    <xf numFmtId="10" fontId="3" fillId="0" borderId="59" xfId="2" applyNumberFormat="1" applyFont="1" applyBorder="1" applyAlignment="1">
      <alignment horizontal="center" vertical="center" wrapText="1"/>
    </xf>
    <xf numFmtId="10" fontId="3" fillId="0" borderId="87" xfId="2" applyNumberFormat="1" applyFont="1" applyBorder="1" applyAlignment="1">
      <alignment horizontal="center" vertical="center" wrapText="1"/>
    </xf>
    <xf numFmtId="0" fontId="3" fillId="12" borderId="49" xfId="0" applyFont="1" applyFill="1" applyBorder="1" applyAlignment="1">
      <alignment horizontal="center" vertical="center"/>
    </xf>
    <xf numFmtId="0" fontId="13" fillId="12" borderId="43" xfId="0" applyFont="1" applyFill="1" applyBorder="1" applyAlignment="1">
      <alignment horizontal="left" vertical="center" wrapText="1"/>
    </xf>
    <xf numFmtId="0" fontId="14" fillId="12" borderId="43" xfId="0" applyFont="1" applyFill="1" applyBorder="1" applyAlignment="1">
      <alignment horizontal="center" vertical="center" wrapText="1"/>
    </xf>
    <xf numFmtId="14" fontId="14" fillId="12" borderId="43" xfId="0" applyNumberFormat="1" applyFont="1" applyFill="1" applyBorder="1" applyAlignment="1">
      <alignment horizontal="center" vertical="center" wrapText="1"/>
    </xf>
    <xf numFmtId="14" fontId="14" fillId="12" borderId="64" xfId="0" applyNumberFormat="1" applyFont="1" applyFill="1" applyBorder="1" applyAlignment="1">
      <alignment horizontal="center" vertical="center" wrapText="1"/>
    </xf>
    <xf numFmtId="0" fontId="14" fillId="12" borderId="51" xfId="0" applyFont="1" applyFill="1" applyBorder="1" applyAlignment="1">
      <alignment vertical="center" wrapText="1"/>
    </xf>
    <xf numFmtId="0" fontId="14" fillId="12" borderId="47" xfId="0" applyFont="1" applyFill="1" applyBorder="1" applyAlignment="1">
      <alignment vertical="center" wrapText="1"/>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20" xfId="0" applyFont="1" applyFill="1" applyBorder="1" applyAlignment="1">
      <alignment horizontal="center"/>
    </xf>
    <xf numFmtId="0" fontId="4" fillId="2" borderId="16" xfId="0" applyFont="1" applyFill="1" applyBorder="1" applyAlignment="1">
      <alignment horizontal="center"/>
    </xf>
    <xf numFmtId="0" fontId="4" fillId="2" borderId="15" xfId="0" applyFont="1" applyFill="1" applyBorder="1" applyAlignment="1">
      <alignment horizontal="center"/>
    </xf>
    <xf numFmtId="0" fontId="13" fillId="0" borderId="21" xfId="0" applyFont="1" applyBorder="1" applyAlignment="1">
      <alignment horizontal="justify" vertical="center" wrapText="1"/>
    </xf>
    <xf numFmtId="0" fontId="13" fillId="0" borderId="0" xfId="0" applyFont="1" applyAlignment="1">
      <alignment horizontal="justify" vertical="center"/>
    </xf>
    <xf numFmtId="0" fontId="13" fillId="0" borderId="22" xfId="0" applyFont="1" applyBorder="1" applyAlignment="1">
      <alignment horizontal="justify" vertical="center"/>
    </xf>
    <xf numFmtId="0" fontId="13" fillId="0" borderId="3" xfId="0" applyFont="1" applyBorder="1" applyAlignment="1">
      <alignment horizontal="left" vertical="top" wrapText="1"/>
    </xf>
    <xf numFmtId="0" fontId="13" fillId="0" borderId="4" xfId="0" applyFont="1" applyBorder="1" applyAlignment="1">
      <alignment horizontal="left" vertical="top" wrapText="1"/>
    </xf>
    <xf numFmtId="0" fontId="13" fillId="0" borderId="5" xfId="0" applyFont="1" applyBorder="1" applyAlignment="1">
      <alignment horizontal="left" vertical="top" wrapText="1"/>
    </xf>
    <xf numFmtId="0" fontId="4" fillId="2" borderId="21" xfId="0" applyFont="1" applyFill="1" applyBorder="1" applyAlignment="1">
      <alignment horizontal="center"/>
    </xf>
    <xf numFmtId="0" fontId="4" fillId="2" borderId="0" xfId="0" applyFont="1" applyFill="1" applyAlignment="1">
      <alignment horizontal="center"/>
    </xf>
    <xf numFmtId="0" fontId="4" fillId="2" borderId="22" xfId="0" applyFont="1" applyFill="1" applyBorder="1" applyAlignment="1">
      <alignment horizontal="center"/>
    </xf>
    <xf numFmtId="0" fontId="3" fillId="0" borderId="6" xfId="0" applyFont="1" applyBorder="1" applyAlignment="1">
      <alignment horizontal="center"/>
    </xf>
    <xf numFmtId="0" fontId="6" fillId="0" borderId="4" xfId="0" applyFont="1" applyBorder="1" applyAlignment="1">
      <alignment horizontal="center" vertical="center" wrapText="1"/>
    </xf>
    <xf numFmtId="0" fontId="4" fillId="2" borderId="6" xfId="0" applyFont="1" applyFill="1" applyBorder="1" applyAlignment="1">
      <alignment horizontal="center" vertical="center"/>
    </xf>
    <xf numFmtId="0" fontId="3" fillId="0" borderId="21" xfId="1" applyFont="1" applyBorder="1" applyAlignment="1">
      <alignment vertical="center" wrapText="1"/>
    </xf>
    <xf numFmtId="0" fontId="3" fillId="0" borderId="0" xfId="1" applyFont="1" applyBorder="1" applyAlignment="1">
      <alignment vertical="center" wrapText="1"/>
    </xf>
    <xf numFmtId="0" fontId="3" fillId="0" borderId="32" xfId="0" applyFont="1" applyBorder="1" applyAlignment="1">
      <alignment horizontal="center" vertical="center" wrapText="1"/>
    </xf>
    <xf numFmtId="0" fontId="3" fillId="0" borderId="27" xfId="0" applyFont="1" applyBorder="1" applyAlignment="1">
      <alignment horizontal="center" vertical="center" wrapText="1"/>
    </xf>
    <xf numFmtId="0" fontId="6" fillId="2" borderId="3" xfId="0" applyFont="1" applyFill="1" applyBorder="1" applyAlignment="1">
      <alignment horizontal="center" wrapText="1"/>
    </xf>
    <xf numFmtId="0" fontId="6" fillId="2" borderId="5" xfId="0" applyFont="1" applyFill="1" applyBorder="1" applyAlignment="1">
      <alignment horizontal="center" wrapText="1"/>
    </xf>
    <xf numFmtId="0" fontId="1" fillId="0" borderId="6" xfId="1" applyBorder="1" applyAlignment="1">
      <alignment vertical="center" wrapText="1"/>
    </xf>
    <xf numFmtId="0" fontId="1" fillId="0" borderId="27" xfId="1" applyBorder="1" applyAlignment="1">
      <alignment vertical="center" wrapText="1"/>
    </xf>
    <xf numFmtId="0" fontId="3" fillId="0" borderId="31" xfId="0" applyFont="1" applyBorder="1" applyAlignment="1">
      <alignment horizontal="center" vertical="center" wrapText="1"/>
    </xf>
    <xf numFmtId="0" fontId="3" fillId="0" borderId="29" xfId="0" applyFont="1" applyBorder="1" applyAlignment="1">
      <alignment horizontal="center" vertical="center" wrapText="1"/>
    </xf>
    <xf numFmtId="0" fontId="4" fillId="2" borderId="23" xfId="0" applyFont="1" applyFill="1" applyBorder="1" applyAlignment="1">
      <alignment horizontal="center" vertical="center"/>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2" fillId="3" borderId="20"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20" fillId="0" borderId="17" xfId="0" applyFont="1" applyBorder="1" applyAlignment="1">
      <alignment horizontal="center" vertical="center" wrapText="1"/>
    </xf>
    <xf numFmtId="0" fontId="20" fillId="0" borderId="53" xfId="0" applyFont="1" applyBorder="1" applyAlignment="1">
      <alignment horizontal="center" vertical="center" wrapText="1"/>
    </xf>
    <xf numFmtId="0" fontId="6" fillId="0" borderId="3" xfId="0" applyFont="1" applyBorder="1" applyAlignment="1">
      <alignment horizontal="center" vertical="center" wrapText="1"/>
    </xf>
    <xf numFmtId="0" fontId="11" fillId="9" borderId="6"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55"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8" xfId="0" applyFont="1" applyBorder="1" applyAlignment="1">
      <alignment horizontal="center" vertical="center" wrapText="1"/>
    </xf>
    <xf numFmtId="0" fontId="20" fillId="0" borderId="85" xfId="0" applyFont="1" applyBorder="1" applyAlignment="1">
      <alignment horizontal="center" vertical="center" wrapText="1"/>
    </xf>
    <xf numFmtId="0" fontId="20" fillId="0" borderId="56" xfId="0" applyFont="1" applyBorder="1" applyAlignment="1">
      <alignment horizontal="center" vertical="center" wrapText="1"/>
    </xf>
    <xf numFmtId="0" fontId="20" fillId="0" borderId="83" xfId="0" applyFont="1" applyBorder="1" applyAlignment="1">
      <alignment horizontal="center" vertical="center" wrapText="1"/>
    </xf>
    <xf numFmtId="0" fontId="11" fillId="9" borderId="27" xfId="0" applyFont="1" applyFill="1" applyBorder="1" applyAlignment="1">
      <alignment horizontal="center" wrapText="1"/>
    </xf>
    <xf numFmtId="0" fontId="11" fillId="9" borderId="35" xfId="0" applyFont="1" applyFill="1" applyBorder="1" applyAlignment="1">
      <alignment horizontal="center" wrapText="1"/>
    </xf>
    <xf numFmtId="0" fontId="11" fillId="9" borderId="27"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1" fillId="9" borderId="27" xfId="0" applyFont="1" applyFill="1" applyBorder="1" applyAlignment="1" applyProtection="1">
      <alignment horizontal="center" vertical="center" wrapText="1"/>
      <protection locked="0"/>
    </xf>
    <xf numFmtId="0" fontId="11" fillId="9" borderId="7" xfId="0" applyFont="1" applyFill="1" applyBorder="1" applyAlignment="1" applyProtection="1">
      <alignment horizontal="center" vertical="center" wrapText="1"/>
      <protection locked="0"/>
    </xf>
    <xf numFmtId="9" fontId="11" fillId="9" borderId="6" xfId="0" applyNumberFormat="1" applyFont="1" applyFill="1" applyBorder="1" applyAlignment="1">
      <alignment horizontal="center" vertical="center" wrapText="1"/>
    </xf>
    <xf numFmtId="0" fontId="4" fillId="0" borderId="17"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54" xfId="0" applyFont="1" applyBorder="1" applyAlignment="1">
      <alignment horizontal="center" vertical="center" wrapText="1"/>
    </xf>
    <xf numFmtId="0" fontId="2" fillId="2" borderId="2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0" borderId="2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54"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0" xfId="0" applyFont="1" applyBorder="1" applyAlignment="1">
      <alignment horizontal="center" vertical="center" wrapText="1"/>
    </xf>
    <xf numFmtId="0" fontId="4" fillId="2" borderId="5" xfId="0" applyFont="1" applyFill="1" applyBorder="1" applyAlignment="1">
      <alignment horizontal="center" vertical="center" wrapText="1"/>
    </xf>
    <xf numFmtId="0" fontId="20" fillId="0" borderId="55" xfId="0" applyFont="1" applyBorder="1" applyAlignment="1">
      <alignment horizontal="center" vertical="center" wrapText="1"/>
    </xf>
  </cellXfs>
  <cellStyles count="3">
    <cellStyle name="Hipervínculo" xfId="1" builtinId="8"/>
    <cellStyle name="Normal" xfId="0" builtinId="0"/>
    <cellStyle name="Porcentaje" xfId="2" builtinId="5"/>
  </cellStyles>
  <dxfs count="0"/>
  <tableStyles count="0" defaultTableStyle="TableStyleMedium2" defaultPivotStyle="PivotStyleLight16"/>
  <colors>
    <mruColors>
      <color rgb="FFC21065"/>
      <color rgb="FFDE12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TEP!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TEP!A1"/></Relationships>
</file>

<file path=xl/drawings/_rels/drawing5.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158750</xdr:colOff>
      <xdr:row>0</xdr:row>
      <xdr:rowOff>111125</xdr:rowOff>
    </xdr:from>
    <xdr:to>
      <xdr:col>1</xdr:col>
      <xdr:colOff>1238091</xdr:colOff>
      <xdr:row>0</xdr:row>
      <xdr:rowOff>1412875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2125" y="111125"/>
          <a:ext cx="1079341" cy="1301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158750</xdr:colOff>
      <xdr:row>0</xdr:row>
      <xdr:rowOff>111125</xdr:rowOff>
    </xdr:from>
    <xdr:to>
      <xdr:col>0</xdr:col>
      <xdr:colOff>1238091</xdr:colOff>
      <xdr:row>0</xdr:row>
      <xdr:rowOff>1301750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750" y="111125"/>
          <a:ext cx="1079341" cy="1190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79375</xdr:colOff>
      <xdr:row>0</xdr:row>
      <xdr:rowOff>31750</xdr:rowOff>
    </xdr:from>
    <xdr:to>
      <xdr:col>11</xdr:col>
      <xdr:colOff>841375</xdr:colOff>
      <xdr:row>0</xdr:row>
      <xdr:rowOff>444500</xdr:rowOff>
    </xdr:to>
    <xdr:sp macro="" textlink="">
      <xdr:nvSpPr>
        <xdr:cNvPr id="3" name="Rectángulo redondeado 2">
          <a:hlinkClick xmlns:r="http://schemas.openxmlformats.org/officeDocument/2006/relationships" r:id="rId1"/>
          <a:extLst>
            <a:ext uri="{FF2B5EF4-FFF2-40B4-BE49-F238E27FC236}">
              <a16:creationId xmlns:a16="http://schemas.microsoft.com/office/drawing/2014/main" id="{00000000-0008-0000-0900-000003000000}"/>
            </a:ext>
            <a:ext uri="{147F2762-F138-4A5C-976F-8EAC2B608ADB}">
              <a16:predDERef xmlns:a16="http://schemas.microsoft.com/office/drawing/2014/main" pred="{7A7F7F4D-E50D-480C-A3BE-9BA52A7770A1}"/>
            </a:ext>
          </a:extLst>
        </xdr:cNvPr>
        <xdr:cNvSpPr/>
      </xdr:nvSpPr>
      <xdr:spPr>
        <a:xfrm>
          <a:off x="10382250" y="1651000"/>
          <a:ext cx="762000" cy="4127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twoCellAnchor editAs="oneCell">
    <xdr:from>
      <xdr:col>1</xdr:col>
      <xdr:colOff>393700</xdr:colOff>
      <xdr:row>0</xdr:row>
      <xdr:rowOff>85726</xdr:rowOff>
    </xdr:from>
    <xdr:to>
      <xdr:col>1</xdr:col>
      <xdr:colOff>1512166</xdr:colOff>
      <xdr:row>0</xdr:row>
      <xdr:rowOff>1345142</xdr:rowOff>
    </xdr:to>
    <xdr:pic>
      <xdr:nvPicPr>
        <xdr:cNvPr id="4" name="Imagen 3">
          <a:extLst>
            <a:ext uri="{FF2B5EF4-FFF2-40B4-BE49-F238E27FC236}">
              <a16:creationId xmlns:a16="http://schemas.microsoft.com/office/drawing/2014/main" id="{00000000-0008-0000-0900-000004000000}"/>
            </a:ext>
            <a:ext uri="{147F2762-F138-4A5C-976F-8EAC2B608ADB}">
              <a16:predDERef xmlns:a16="http://schemas.microsoft.com/office/drawing/2014/main" pred="{00000000-0008-0000-09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55700" y="85726"/>
          <a:ext cx="1118466" cy="12594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0</xdr:row>
      <xdr:rowOff>63499</xdr:rowOff>
    </xdr:from>
    <xdr:to>
      <xdr:col>11</xdr:col>
      <xdr:colOff>0</xdr:colOff>
      <xdr:row>0</xdr:row>
      <xdr:rowOff>587374</xdr:rowOff>
    </xdr:to>
    <xdr:sp macro="" textlink="">
      <xdr:nvSpPr>
        <xdr:cNvPr id="2" name="Rectángulo redondeado 2">
          <a:hlinkClick xmlns:r="http://schemas.openxmlformats.org/officeDocument/2006/relationships" r:id="rId1"/>
          <a:extLst>
            <a:ext uri="{FF2B5EF4-FFF2-40B4-BE49-F238E27FC236}">
              <a16:creationId xmlns:a16="http://schemas.microsoft.com/office/drawing/2014/main" id="{1B09F8B2-8EB8-491C-92F6-C77604B5995E}"/>
            </a:ext>
            <a:ext uri="{147F2762-F138-4A5C-976F-8EAC2B608ADB}">
              <a16:predDERef xmlns:a16="http://schemas.microsoft.com/office/drawing/2014/main" pred="{7A7F7F4D-E50D-480C-A3BE-9BA52A7770A1}"/>
            </a:ext>
          </a:extLst>
        </xdr:cNvPr>
        <xdr:cNvSpPr/>
      </xdr:nvSpPr>
      <xdr:spPr>
        <a:xfrm>
          <a:off x="20475575" y="1863724"/>
          <a:ext cx="1016000" cy="523875"/>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8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twoCellAnchor editAs="oneCell">
    <xdr:from>
      <xdr:col>1</xdr:col>
      <xdr:colOff>476250</xdr:colOff>
      <xdr:row>0</xdr:row>
      <xdr:rowOff>174627</xdr:rowOff>
    </xdr:from>
    <xdr:to>
      <xdr:col>1</xdr:col>
      <xdr:colOff>1539875</xdr:colOff>
      <xdr:row>0</xdr:row>
      <xdr:rowOff>1453813</xdr:rowOff>
    </xdr:to>
    <xdr:pic>
      <xdr:nvPicPr>
        <xdr:cNvPr id="3" name="Imagen 2">
          <a:extLst>
            <a:ext uri="{FF2B5EF4-FFF2-40B4-BE49-F238E27FC236}">
              <a16:creationId xmlns:a16="http://schemas.microsoft.com/office/drawing/2014/main" id="{7819308F-99AC-46CC-A907-5E3734076AB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38250" y="174627"/>
          <a:ext cx="1063625" cy="1279186"/>
        </a:xfrm>
        <a:prstGeom prst="rect">
          <a:avLst/>
        </a:prstGeom>
      </xdr:spPr>
    </xdr:pic>
    <xdr:clientData/>
  </xdr:twoCellAnchor>
  <xdr:twoCellAnchor>
    <xdr:from>
      <xdr:col>11</xdr:col>
      <xdr:colOff>79375</xdr:colOff>
      <xdr:row>0</xdr:row>
      <xdr:rowOff>31750</xdr:rowOff>
    </xdr:from>
    <xdr:to>
      <xdr:col>11</xdr:col>
      <xdr:colOff>841375</xdr:colOff>
      <xdr:row>0</xdr:row>
      <xdr:rowOff>444500</xdr:rowOff>
    </xdr:to>
    <xdr:sp macro="" textlink="">
      <xdr:nvSpPr>
        <xdr:cNvPr id="8" name="Rectángulo redondeado 2">
          <a:hlinkClick xmlns:r="http://schemas.openxmlformats.org/officeDocument/2006/relationships" r:id="rId1"/>
          <a:extLst>
            <a:ext uri="{FF2B5EF4-FFF2-40B4-BE49-F238E27FC236}">
              <a16:creationId xmlns:a16="http://schemas.microsoft.com/office/drawing/2014/main" id="{6E7CB5AB-B9C6-4B61-8CAE-610602B96B82}"/>
            </a:ext>
            <a:ext uri="{147F2762-F138-4A5C-976F-8EAC2B608ADB}">
              <a16:predDERef xmlns:a16="http://schemas.microsoft.com/office/drawing/2014/main" pred="{7A7F7F4D-E50D-480C-A3BE-9BA52A7770A1}"/>
            </a:ext>
          </a:extLst>
        </xdr:cNvPr>
        <xdr:cNvSpPr/>
      </xdr:nvSpPr>
      <xdr:spPr>
        <a:xfrm>
          <a:off x="19672300" y="31750"/>
          <a:ext cx="762000" cy="4127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365124</xdr:colOff>
      <xdr:row>0</xdr:row>
      <xdr:rowOff>63500</xdr:rowOff>
    </xdr:from>
    <xdr:to>
      <xdr:col>1</xdr:col>
      <xdr:colOff>1548675</xdr:colOff>
      <xdr:row>0</xdr:row>
      <xdr:rowOff>1365250</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5499" y="63500"/>
          <a:ext cx="1183551" cy="1301750"/>
        </a:xfrm>
        <a:prstGeom prst="rect">
          <a:avLst/>
        </a:prstGeom>
      </xdr:spPr>
    </xdr:pic>
    <xdr:clientData/>
  </xdr:twoCellAnchor>
  <xdr:twoCellAnchor>
    <xdr:from>
      <xdr:col>11</xdr:col>
      <xdr:colOff>79375</xdr:colOff>
      <xdr:row>0</xdr:row>
      <xdr:rowOff>31750</xdr:rowOff>
    </xdr:from>
    <xdr:to>
      <xdr:col>11</xdr:col>
      <xdr:colOff>841375</xdr:colOff>
      <xdr:row>0</xdr:row>
      <xdr:rowOff>444500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458647-0A55-42D4-8654-12167B9B771C}"/>
            </a:ext>
            <a:ext uri="{147F2762-F138-4A5C-976F-8EAC2B608ADB}">
              <a16:predDERef xmlns:a16="http://schemas.microsoft.com/office/drawing/2014/main" pred="{7A7F7F4D-E50D-480C-A3BE-9BA52A7770A1}"/>
            </a:ext>
          </a:extLst>
        </xdr:cNvPr>
        <xdr:cNvSpPr/>
      </xdr:nvSpPr>
      <xdr:spPr>
        <a:xfrm>
          <a:off x="20443825" y="31750"/>
          <a:ext cx="762000" cy="4127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301625</xdr:colOff>
      <xdr:row>0</xdr:row>
      <xdr:rowOff>31750</xdr:rowOff>
    </xdr:from>
    <xdr:to>
      <xdr:col>1</xdr:col>
      <xdr:colOff>1793875</xdr:colOff>
      <xdr:row>0</xdr:row>
      <xdr:rowOff>1721448</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25625" y="31750"/>
          <a:ext cx="1492250" cy="1689698"/>
        </a:xfrm>
        <a:prstGeom prst="rect">
          <a:avLst/>
        </a:prstGeom>
      </xdr:spPr>
    </xdr:pic>
    <xdr:clientData/>
  </xdr:twoCellAnchor>
  <xdr:twoCellAnchor>
    <xdr:from>
      <xdr:col>11</xdr:col>
      <xdr:colOff>79375</xdr:colOff>
      <xdr:row>0</xdr:row>
      <xdr:rowOff>31750</xdr:rowOff>
    </xdr:from>
    <xdr:to>
      <xdr:col>11</xdr:col>
      <xdr:colOff>841375</xdr:colOff>
      <xdr:row>0</xdr:row>
      <xdr:rowOff>444500</xdr:rowOff>
    </xdr:to>
    <xdr:sp macro="" textlink="">
      <xdr:nvSpPr>
        <xdr:cNvPr id="2" name="Rectángulo redondeado 2">
          <a:hlinkClick xmlns:r="http://schemas.openxmlformats.org/officeDocument/2006/relationships" r:id="rId2"/>
          <a:extLst>
            <a:ext uri="{FF2B5EF4-FFF2-40B4-BE49-F238E27FC236}">
              <a16:creationId xmlns:a16="http://schemas.microsoft.com/office/drawing/2014/main" id="{B42CB7CD-B550-4431-90F8-F4CE60A80DE8}"/>
            </a:ext>
            <a:ext uri="{147F2762-F138-4A5C-976F-8EAC2B608ADB}">
              <a16:predDERef xmlns:a16="http://schemas.microsoft.com/office/drawing/2014/main" pred="{7A7F7F4D-E50D-480C-A3BE-9BA52A7770A1}"/>
            </a:ext>
          </a:extLst>
        </xdr:cNvPr>
        <xdr:cNvSpPr/>
      </xdr:nvSpPr>
      <xdr:spPr>
        <a:xfrm>
          <a:off x="15309850" y="31750"/>
          <a:ext cx="762000" cy="4127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E1271"/>
  </sheetPr>
  <dimension ref="B1:H20"/>
  <sheetViews>
    <sheetView showGridLines="0" tabSelected="1" view="pageBreakPreview" topLeftCell="A6" zoomScale="80" zoomScaleNormal="80" zoomScaleSheetLayoutView="80" workbookViewId="0">
      <selection activeCell="E29" sqref="E29"/>
    </sheetView>
  </sheetViews>
  <sheetFormatPr baseColWidth="10" defaultColWidth="11.375" defaultRowHeight="13.6" x14ac:dyDescent="0.2"/>
  <cols>
    <col min="1" max="1" width="5" style="2" customWidth="1"/>
    <col min="2" max="2" width="21.125" style="2" customWidth="1"/>
    <col min="3" max="3" width="33.75" style="2" customWidth="1"/>
    <col min="4" max="5" width="11.375" style="2"/>
    <col min="6" max="6" width="16.875" style="2" customWidth="1"/>
    <col min="7" max="7" width="23.125" style="2" customWidth="1"/>
    <col min="8" max="8" width="6.125" style="2" customWidth="1"/>
    <col min="9" max="16384" width="11.375" style="2"/>
  </cols>
  <sheetData>
    <row r="1" spans="2:8" ht="123.8" customHeight="1" thickBot="1" x14ac:dyDescent="0.3">
      <c r="B1" s="6"/>
      <c r="C1" s="327" t="s">
        <v>0</v>
      </c>
      <c r="D1" s="327"/>
      <c r="E1" s="327"/>
      <c r="F1" s="327"/>
      <c r="G1" s="7" t="s">
        <v>1</v>
      </c>
    </row>
    <row r="2" spans="2:8" ht="14.3" thickBot="1" x14ac:dyDescent="0.25"/>
    <row r="3" spans="2:8" ht="14.3" x14ac:dyDescent="0.25">
      <c r="B3" s="314" t="s">
        <v>2</v>
      </c>
      <c r="C3" s="315"/>
      <c r="D3" s="315"/>
      <c r="E3" s="315"/>
      <c r="F3" s="315"/>
      <c r="G3" s="316"/>
    </row>
    <row r="4" spans="2:8" ht="116.35" customHeight="1" x14ac:dyDescent="0.2">
      <c r="B4" s="317" t="s">
        <v>3</v>
      </c>
      <c r="C4" s="318"/>
      <c r="D4" s="318"/>
      <c r="E4" s="318"/>
      <c r="F4" s="318"/>
      <c r="G4" s="319"/>
    </row>
    <row r="5" spans="2:8" ht="14.95" thickBot="1" x14ac:dyDescent="0.3">
      <c r="B5" s="323" t="s">
        <v>4</v>
      </c>
      <c r="C5" s="324"/>
      <c r="D5" s="324"/>
      <c r="E5" s="324"/>
      <c r="F5" s="324"/>
      <c r="G5" s="325"/>
    </row>
    <row r="6" spans="2:8" ht="203.95" customHeight="1" thickBot="1" x14ac:dyDescent="0.25">
      <c r="B6" s="320" t="s">
        <v>5</v>
      </c>
      <c r="C6" s="321"/>
      <c r="D6" s="321"/>
      <c r="E6" s="321"/>
      <c r="F6" s="321"/>
      <c r="G6" s="322"/>
    </row>
    <row r="7" spans="2:8" x14ac:dyDescent="0.2">
      <c r="B7" s="8"/>
      <c r="G7" s="9"/>
    </row>
    <row r="8" spans="2:8" ht="14.3" thickBot="1" x14ac:dyDescent="0.25">
      <c r="B8" s="8"/>
      <c r="G8" s="9"/>
    </row>
    <row r="9" spans="2:8" ht="30.75" customHeight="1" thickBot="1" x14ac:dyDescent="0.3">
      <c r="B9" s="339" t="s">
        <v>6</v>
      </c>
      <c r="C9" s="313"/>
      <c r="D9" s="312" t="s">
        <v>7</v>
      </c>
      <c r="E9" s="313"/>
      <c r="F9" s="158" t="s">
        <v>8</v>
      </c>
      <c r="G9" s="265" t="s">
        <v>9</v>
      </c>
      <c r="H9" s="3"/>
    </row>
    <row r="10" spans="2:8" s="4" customFormat="1" ht="28.55" customHeight="1" x14ac:dyDescent="0.2">
      <c r="B10" s="335" t="s">
        <v>10</v>
      </c>
      <c r="C10" s="336"/>
      <c r="D10" s="337">
        <f>COUNTA('1. ADMINISTRACIÓN DE RIESGOS'!C5:C23)</f>
        <v>19</v>
      </c>
      <c r="E10" s="338"/>
      <c r="F10" s="29"/>
      <c r="G10" s="31">
        <f>IFERROR(D10/$D$14,"0")</f>
        <v>0.27142857142857141</v>
      </c>
    </row>
    <row r="11" spans="2:8" s="4" customFormat="1" ht="28.55" customHeight="1" x14ac:dyDescent="0.2">
      <c r="B11" s="335" t="s">
        <v>11</v>
      </c>
      <c r="C11" s="336"/>
      <c r="D11" s="331">
        <f>COUNTA('2. REDES Y ARTICULACIÓN'!C5:C9)</f>
        <v>5</v>
      </c>
      <c r="E11" s="332"/>
      <c r="F11" s="30"/>
      <c r="G11" s="32">
        <f>IFERROR(D11/$D$14,"0")</f>
        <v>7.1428571428571425E-2</v>
      </c>
    </row>
    <row r="12" spans="2:8" s="4" customFormat="1" ht="28.55" customHeight="1" x14ac:dyDescent="0.2">
      <c r="B12" s="335" t="s">
        <v>12</v>
      </c>
      <c r="C12" s="336"/>
      <c r="D12" s="331">
        <f>COUNTA('3. MODELO DE ESTADO ABIERTO'!C5:C41)</f>
        <v>36</v>
      </c>
      <c r="E12" s="332"/>
      <c r="F12" s="30"/>
      <c r="G12" s="32">
        <f>IFERROR(D12/$D$14,"0")</f>
        <v>0.51428571428571423</v>
      </c>
    </row>
    <row r="13" spans="2:8" s="4" customFormat="1" ht="28.55" customHeight="1" thickBot="1" x14ac:dyDescent="0.25">
      <c r="B13" s="335" t="s">
        <v>13</v>
      </c>
      <c r="C13" s="336"/>
      <c r="D13" s="331">
        <f>COUNTA('4. INICIATIVAS ADICIONALES'!C5:C14)</f>
        <v>10</v>
      </c>
      <c r="E13" s="332"/>
      <c r="F13" s="30"/>
      <c r="G13" s="32">
        <f>IFERROR(D13/$D$14,"0")</f>
        <v>0.14285714285714285</v>
      </c>
    </row>
    <row r="14" spans="2:8" ht="16.3" thickBot="1" x14ac:dyDescent="0.3">
      <c r="B14" s="329"/>
      <c r="C14" s="330"/>
      <c r="D14" s="333">
        <f>SUM(D10:E13)</f>
        <v>70</v>
      </c>
      <c r="E14" s="334"/>
      <c r="F14" s="28">
        <f>SUM(F10:F13)</f>
        <v>0</v>
      </c>
      <c r="G14" s="33">
        <f>SUM(G10:G13)</f>
        <v>1</v>
      </c>
    </row>
    <row r="15" spans="2:8" x14ac:dyDescent="0.2">
      <c r="B15" s="8"/>
      <c r="G15" s="9"/>
    </row>
    <row r="16" spans="2:8" x14ac:dyDescent="0.2">
      <c r="B16" s="8"/>
      <c r="G16" s="9"/>
    </row>
    <row r="17" spans="2:7" ht="14.3" x14ac:dyDescent="0.2">
      <c r="B17" s="328" t="s">
        <v>14</v>
      </c>
      <c r="C17" s="328"/>
      <c r="D17" s="328"/>
      <c r="E17" s="328"/>
      <c r="F17" s="328"/>
      <c r="G17" s="328"/>
    </row>
    <row r="18" spans="2:7" ht="14.3" x14ac:dyDescent="0.2">
      <c r="B18" s="50" t="s">
        <v>15</v>
      </c>
      <c r="C18" s="50" t="s">
        <v>16</v>
      </c>
      <c r="D18" s="328" t="s">
        <v>17</v>
      </c>
      <c r="E18" s="328"/>
      <c r="F18" s="328"/>
      <c r="G18" s="328"/>
    </row>
    <row r="19" spans="2:7" x14ac:dyDescent="0.2">
      <c r="B19" s="40">
        <v>1</v>
      </c>
      <c r="C19" s="51"/>
      <c r="D19" s="326"/>
      <c r="E19" s="326"/>
      <c r="F19" s="326"/>
      <c r="G19" s="326"/>
    </row>
    <row r="20" spans="2:7" x14ac:dyDescent="0.2">
      <c r="B20" s="40"/>
      <c r="C20" s="40"/>
      <c r="D20" s="326"/>
      <c r="E20" s="326"/>
      <c r="F20" s="326"/>
      <c r="G20" s="326"/>
    </row>
  </sheetData>
  <mergeCells count="21">
    <mergeCell ref="D20:G20"/>
    <mergeCell ref="C1:F1"/>
    <mergeCell ref="B17:G17"/>
    <mergeCell ref="D18:G18"/>
    <mergeCell ref="B14:C14"/>
    <mergeCell ref="D13:E13"/>
    <mergeCell ref="D14:E14"/>
    <mergeCell ref="D19:G19"/>
    <mergeCell ref="B12:C12"/>
    <mergeCell ref="B13:C13"/>
    <mergeCell ref="D10:E10"/>
    <mergeCell ref="D11:E11"/>
    <mergeCell ref="D12:E12"/>
    <mergeCell ref="B10:C10"/>
    <mergeCell ref="B11:C11"/>
    <mergeCell ref="B9:C9"/>
    <mergeCell ref="D9:E9"/>
    <mergeCell ref="B3:G3"/>
    <mergeCell ref="B4:G4"/>
    <mergeCell ref="B6:G6"/>
    <mergeCell ref="B5:G5"/>
  </mergeCells>
  <hyperlinks>
    <hyperlink ref="B10:C10" location="'1. ADMINISTRACIÓN DE RIESGOS'!A1" display="1. ADMINISTRACIÓN DE RIESGOS" xr:uid="{00000000-0004-0000-0000-000000000000}"/>
    <hyperlink ref="B11:C11" location="'2. REDES Y ARTICULACIÓN'!A1" display="2. REDES Y ARTICULACIÓN" xr:uid="{00000000-0004-0000-0000-000001000000}"/>
    <hyperlink ref="B12:C12" location="'3. MODELO DE ESTADO ABIERTO'!A1" display="3. MODELO DE ESTADO ABIERTO" xr:uid="{00000000-0004-0000-0000-000002000000}"/>
    <hyperlink ref="B13:C13" location="'4. INICIATIVAS ADICIONALES'!A1" display="4 INICIATIVAS ADICIONALES" xr:uid="{00000000-0004-0000-0000-000003000000}"/>
  </hyperlinks>
  <pageMargins left="0.70866141732283472" right="0.70866141732283472" top="0.74803149606299213" bottom="0.74803149606299213" header="0.31496062992125984" footer="0.31496062992125984"/>
  <pageSetup paperSize="9" scale="69" orientation="portrait" r:id="rId1"/>
  <headerFooter>
    <oddFooter>&amp;R&amp;G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21065"/>
    <pageSetUpPr fitToPage="1"/>
  </sheetPr>
  <dimension ref="A1:G18"/>
  <sheetViews>
    <sheetView showGridLines="0" view="pageBreakPreview" topLeftCell="A6" zoomScale="90" zoomScaleNormal="100" zoomScaleSheetLayoutView="90" workbookViewId="0">
      <selection activeCell="B3" sqref="B3:K3"/>
    </sheetView>
  </sheetViews>
  <sheetFormatPr baseColWidth="10" defaultColWidth="9.125" defaultRowHeight="14.3" x14ac:dyDescent="0.25"/>
  <cols>
    <col min="1" max="1" width="33.375" customWidth="1"/>
    <col min="6" max="6" width="30.875" customWidth="1"/>
    <col min="7" max="7" width="28.75" customWidth="1"/>
  </cols>
  <sheetData>
    <row r="1" spans="1:7" s="2" customFormat="1" ht="104.3" customHeight="1" thickBot="1" x14ac:dyDescent="0.3">
      <c r="A1" s="6"/>
      <c r="B1" s="327" t="s">
        <v>18</v>
      </c>
      <c r="C1" s="327"/>
      <c r="D1" s="327"/>
      <c r="E1" s="327"/>
      <c r="F1" s="327"/>
      <c r="G1" s="7" t="s">
        <v>19</v>
      </c>
    </row>
    <row r="2" spans="1:7" ht="14.95" thickBot="1" x14ac:dyDescent="0.3"/>
    <row r="3" spans="1:7" ht="14.95" thickBot="1" x14ac:dyDescent="0.3">
      <c r="A3" s="346" t="s">
        <v>20</v>
      </c>
      <c r="B3" s="347"/>
      <c r="C3" s="347"/>
      <c r="D3" s="347"/>
      <c r="E3" s="347"/>
      <c r="F3" s="347"/>
      <c r="G3" s="348"/>
    </row>
    <row r="4" spans="1:7" ht="41.95" customHeight="1" thickBot="1" x14ac:dyDescent="0.3">
      <c r="A4" s="12" t="s">
        <v>21</v>
      </c>
      <c r="B4" s="349" t="s">
        <v>22</v>
      </c>
      <c r="C4" s="350"/>
      <c r="D4" s="350"/>
      <c r="E4" s="350"/>
      <c r="F4" s="350"/>
      <c r="G4" s="351"/>
    </row>
    <row r="5" spans="1:7" ht="77.3" customHeight="1" thickBot="1" x14ac:dyDescent="0.3">
      <c r="A5" s="12" t="s">
        <v>23</v>
      </c>
      <c r="B5" s="343" t="s">
        <v>24</v>
      </c>
      <c r="C5" s="344"/>
      <c r="D5" s="344"/>
      <c r="E5" s="344"/>
      <c r="F5" s="344"/>
      <c r="G5" s="345"/>
    </row>
    <row r="6" spans="1:7" ht="75.75" customHeight="1" thickBot="1" x14ac:dyDescent="0.3">
      <c r="A6" s="12" t="s">
        <v>25</v>
      </c>
      <c r="B6" s="343" t="s">
        <v>26</v>
      </c>
      <c r="C6" s="344"/>
      <c r="D6" s="344"/>
      <c r="E6" s="344"/>
      <c r="F6" s="344"/>
      <c r="G6" s="345"/>
    </row>
    <row r="7" spans="1:7" ht="34.5" customHeight="1" thickBot="1" x14ac:dyDescent="0.3">
      <c r="A7" s="12" t="s">
        <v>27</v>
      </c>
      <c r="B7" s="343" t="s">
        <v>28</v>
      </c>
      <c r="C7" s="344"/>
      <c r="D7" s="344"/>
      <c r="E7" s="344"/>
      <c r="F7" s="344"/>
      <c r="G7" s="345"/>
    </row>
    <row r="8" spans="1:7" ht="44.35" customHeight="1" thickBot="1" x14ac:dyDescent="0.3">
      <c r="A8" s="12" t="s">
        <v>29</v>
      </c>
      <c r="B8" s="343" t="s">
        <v>30</v>
      </c>
      <c r="C8" s="344"/>
      <c r="D8" s="344"/>
      <c r="E8" s="344"/>
      <c r="F8" s="344"/>
      <c r="G8" s="345"/>
    </row>
    <row r="9" spans="1:7" ht="38.25" customHeight="1" thickBot="1" x14ac:dyDescent="0.3">
      <c r="A9" s="12" t="s">
        <v>31</v>
      </c>
      <c r="B9" s="343" t="s">
        <v>32</v>
      </c>
      <c r="C9" s="344"/>
      <c r="D9" s="344"/>
      <c r="E9" s="344"/>
      <c r="F9" s="344"/>
      <c r="G9" s="345"/>
    </row>
    <row r="10" spans="1:7" ht="38.25" customHeight="1" thickBot="1" x14ac:dyDescent="0.3">
      <c r="A10" s="12" t="s">
        <v>33</v>
      </c>
      <c r="B10" s="343" t="s">
        <v>34</v>
      </c>
      <c r="C10" s="344"/>
      <c r="D10" s="344"/>
      <c r="E10" s="344"/>
      <c r="F10" s="344"/>
      <c r="G10" s="345"/>
    </row>
    <row r="11" spans="1:7" ht="32.299999999999997" customHeight="1" thickBot="1" x14ac:dyDescent="0.3">
      <c r="A11" s="12" t="s">
        <v>35</v>
      </c>
      <c r="B11" s="340" t="s">
        <v>36</v>
      </c>
      <c r="C11" s="341"/>
      <c r="D11" s="341"/>
      <c r="E11" s="341"/>
      <c r="F11" s="341"/>
      <c r="G11" s="342"/>
    </row>
    <row r="12" spans="1:7" ht="59.95" customHeight="1" thickBot="1" x14ac:dyDescent="0.3">
      <c r="A12" s="12" t="s">
        <v>37</v>
      </c>
      <c r="B12" s="343" t="s">
        <v>38</v>
      </c>
      <c r="C12" s="344"/>
      <c r="D12" s="344"/>
      <c r="E12" s="344"/>
      <c r="F12" s="344"/>
      <c r="G12" s="345"/>
    </row>
    <row r="13" spans="1:7" ht="37.549999999999997" customHeight="1" thickBot="1" x14ac:dyDescent="0.3">
      <c r="A13" s="12" t="s">
        <v>39</v>
      </c>
      <c r="B13" s="343" t="s">
        <v>40</v>
      </c>
      <c r="C13" s="344"/>
      <c r="D13" s="344"/>
      <c r="E13" s="344"/>
      <c r="F13" s="344"/>
      <c r="G13" s="345"/>
    </row>
    <row r="14" spans="1:7" ht="14.95" thickBot="1" x14ac:dyDescent="0.3">
      <c r="A14" s="12" t="s">
        <v>41</v>
      </c>
      <c r="B14" s="340" t="s">
        <v>42</v>
      </c>
      <c r="C14" s="341"/>
      <c r="D14" s="341"/>
      <c r="E14" s="341"/>
      <c r="F14" s="341"/>
      <c r="G14" s="342"/>
    </row>
    <row r="15" spans="1:7" ht="14.95" thickBot="1" x14ac:dyDescent="0.3">
      <c r="A15" s="12" t="s">
        <v>43</v>
      </c>
      <c r="B15" s="340" t="s">
        <v>44</v>
      </c>
      <c r="C15" s="341"/>
      <c r="D15" s="341"/>
      <c r="E15" s="341"/>
      <c r="F15" s="341"/>
      <c r="G15" s="342"/>
    </row>
    <row r="16" spans="1:7" ht="171.7" customHeight="1" thickBot="1" x14ac:dyDescent="0.3">
      <c r="A16" s="12" t="s">
        <v>45</v>
      </c>
      <c r="B16" s="340" t="s">
        <v>46</v>
      </c>
      <c r="C16" s="341"/>
      <c r="D16" s="341"/>
      <c r="E16" s="341"/>
      <c r="F16" s="341"/>
      <c r="G16" s="342"/>
    </row>
    <row r="17" spans="1:7" ht="51.8" customHeight="1" thickBot="1" x14ac:dyDescent="0.3">
      <c r="A17" s="12" t="s">
        <v>47</v>
      </c>
      <c r="B17" s="340" t="s">
        <v>48</v>
      </c>
      <c r="C17" s="341"/>
      <c r="D17" s="341"/>
      <c r="E17" s="341"/>
      <c r="F17" s="341"/>
      <c r="G17" s="342"/>
    </row>
    <row r="18" spans="1:7" x14ac:dyDescent="0.25">
      <c r="B18" s="11"/>
      <c r="C18" s="11"/>
      <c r="D18" s="11"/>
      <c r="E18" s="11"/>
      <c r="F18" s="11"/>
      <c r="G18" s="11"/>
    </row>
  </sheetData>
  <mergeCells count="16">
    <mergeCell ref="B1:F1"/>
    <mergeCell ref="B9:G9"/>
    <mergeCell ref="B11:G11"/>
    <mergeCell ref="B12:G12"/>
    <mergeCell ref="A3:G3"/>
    <mergeCell ref="B4:G4"/>
    <mergeCell ref="B5:G5"/>
    <mergeCell ref="B6:G6"/>
    <mergeCell ref="B7:G7"/>
    <mergeCell ref="B8:G8"/>
    <mergeCell ref="B10:G10"/>
    <mergeCell ref="B17:G17"/>
    <mergeCell ref="B13:G13"/>
    <mergeCell ref="B14:G14"/>
    <mergeCell ref="B15:G15"/>
    <mergeCell ref="B16:G16"/>
  </mergeCells>
  <pageMargins left="0.70866141732283472" right="0.70866141732283472" top="0.74803149606299213" bottom="0.74803149606299213" header="0.31496062992125984" footer="0.31496062992125984"/>
  <pageSetup paperSize="9" scale="67" orientation="portrait" r:id="rId1"/>
  <headerFooter>
    <oddFooter>&amp;R&amp;G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499984740745262"/>
    <pageSetUpPr fitToPage="1"/>
  </sheetPr>
  <dimension ref="B1:BG24"/>
  <sheetViews>
    <sheetView showGridLines="0" view="pageBreakPreview" topLeftCell="B17" zoomScale="80" zoomScaleNormal="100" zoomScaleSheetLayoutView="80" workbookViewId="0">
      <selection activeCell="J25" sqref="J25"/>
    </sheetView>
  </sheetViews>
  <sheetFormatPr baseColWidth="10" defaultColWidth="11.375" defaultRowHeight="13.6" x14ac:dyDescent="0.2"/>
  <cols>
    <col min="1" max="1" width="11.375" style="2"/>
    <col min="2" max="2" width="26.75" style="21" customWidth="1"/>
    <col min="3" max="3" width="8.625" style="85" customWidth="1"/>
    <col min="4" max="4" width="53" style="83" customWidth="1"/>
    <col min="5" max="5" width="34.125" style="85" customWidth="1"/>
    <col min="6" max="8" width="28.125" style="2" customWidth="1"/>
    <col min="9" max="9" width="22.25" style="2" customWidth="1"/>
    <col min="10" max="11" width="21.375" style="2" customWidth="1"/>
    <col min="12" max="12" width="14" style="2" hidden="1" customWidth="1"/>
    <col min="13" max="51" width="0" style="2" hidden="1" customWidth="1"/>
    <col min="52" max="52" width="16.75" style="2" hidden="1" customWidth="1"/>
    <col min="53" max="53" width="20.875" style="2" hidden="1" customWidth="1"/>
    <col min="54" max="54" width="16.75" style="2" hidden="1" customWidth="1"/>
    <col min="55" max="55" width="19.625" style="2" hidden="1" customWidth="1"/>
    <col min="56" max="56" width="16.75" style="2" hidden="1" customWidth="1"/>
    <col min="57" max="57" width="20.125" style="2" hidden="1" customWidth="1"/>
    <col min="58" max="58" width="16.75" style="2" hidden="1" customWidth="1"/>
    <col min="59" max="59" width="20.75" style="2" hidden="1" customWidth="1"/>
    <col min="60" max="16384" width="11.375" style="2"/>
  </cols>
  <sheetData>
    <row r="1" spans="2:59" ht="112.6" customHeight="1" x14ac:dyDescent="0.25">
      <c r="B1" s="19"/>
      <c r="C1" s="354" t="s">
        <v>49</v>
      </c>
      <c r="D1" s="327"/>
      <c r="E1" s="327"/>
      <c r="F1" s="327"/>
      <c r="G1" s="327"/>
      <c r="H1" s="327"/>
      <c r="I1" s="327"/>
      <c r="J1" s="7" t="s">
        <v>1</v>
      </c>
      <c r="K1" s="10"/>
    </row>
    <row r="2" spans="2:59" ht="28.55" customHeight="1" x14ac:dyDescent="0.25">
      <c r="B2" s="22"/>
      <c r="C2" s="159"/>
      <c r="D2" s="104"/>
      <c r="E2" s="22"/>
      <c r="F2" s="22"/>
      <c r="G2" s="22"/>
      <c r="H2" s="22"/>
      <c r="I2" s="22"/>
      <c r="J2" s="22"/>
      <c r="K2" s="5"/>
      <c r="L2" s="355" t="s">
        <v>50</v>
      </c>
      <c r="M2" s="355"/>
      <c r="N2" s="355"/>
      <c r="O2" s="355" t="s">
        <v>51</v>
      </c>
      <c r="P2" s="355"/>
      <c r="Q2" s="355"/>
      <c r="R2" s="355" t="s">
        <v>52</v>
      </c>
      <c r="S2" s="355"/>
      <c r="T2" s="355"/>
      <c r="U2" s="355" t="s">
        <v>53</v>
      </c>
      <c r="V2" s="355"/>
      <c r="W2" s="355"/>
      <c r="X2" s="355" t="s">
        <v>54</v>
      </c>
      <c r="Y2" s="355"/>
      <c r="Z2" s="355"/>
      <c r="AA2" s="355" t="s">
        <v>55</v>
      </c>
      <c r="AB2" s="355"/>
      <c r="AC2" s="355"/>
      <c r="AD2" s="355" t="s">
        <v>56</v>
      </c>
      <c r="AE2" s="355"/>
      <c r="AF2" s="355"/>
      <c r="AG2" s="355" t="s">
        <v>57</v>
      </c>
      <c r="AH2" s="355"/>
      <c r="AI2" s="355"/>
      <c r="AJ2" s="355" t="s">
        <v>58</v>
      </c>
      <c r="AK2" s="355"/>
      <c r="AL2" s="355"/>
      <c r="AM2" s="355" t="s">
        <v>59</v>
      </c>
      <c r="AN2" s="355"/>
      <c r="AO2" s="355"/>
      <c r="AP2" s="355" t="s">
        <v>60</v>
      </c>
      <c r="AQ2" s="355"/>
      <c r="AR2" s="355"/>
      <c r="AS2" s="355" t="s">
        <v>61</v>
      </c>
      <c r="AT2" s="355"/>
      <c r="AU2" s="355"/>
      <c r="AV2" s="355" t="s">
        <v>62</v>
      </c>
      <c r="AW2" s="355"/>
      <c r="AX2" s="370" t="s">
        <v>63</v>
      </c>
      <c r="AY2" s="370"/>
      <c r="AZ2" s="364" t="s">
        <v>64</v>
      </c>
      <c r="BA2" s="365"/>
      <c r="BB2" s="365"/>
      <c r="BC2" s="365"/>
      <c r="BD2" s="365"/>
      <c r="BE2" s="365"/>
      <c r="BF2" s="365"/>
      <c r="BG2" s="365"/>
    </row>
    <row r="3" spans="2:59" ht="59.95" customHeight="1" thickBot="1" x14ac:dyDescent="0.25">
      <c r="B3" s="356" t="s">
        <v>65</v>
      </c>
      <c r="C3" s="357"/>
      <c r="D3" s="357"/>
      <c r="E3" s="357"/>
      <c r="F3" s="357"/>
      <c r="G3" s="357"/>
      <c r="H3" s="357"/>
      <c r="I3" s="357"/>
      <c r="J3" s="357"/>
      <c r="K3" s="357"/>
      <c r="L3" s="355"/>
      <c r="M3" s="355"/>
      <c r="N3" s="355"/>
      <c r="O3" s="355"/>
      <c r="P3" s="355"/>
      <c r="Q3" s="355"/>
      <c r="R3" s="355"/>
      <c r="S3" s="355"/>
      <c r="T3" s="355"/>
      <c r="U3" s="355"/>
      <c r="V3" s="355"/>
      <c r="W3" s="355"/>
      <c r="X3" s="355"/>
      <c r="Y3" s="355"/>
      <c r="Z3" s="355"/>
      <c r="AA3" s="355"/>
      <c r="AB3" s="355"/>
      <c r="AC3" s="355"/>
      <c r="AD3" s="355"/>
      <c r="AE3" s="355"/>
      <c r="AF3" s="355"/>
      <c r="AG3" s="355"/>
      <c r="AH3" s="355"/>
      <c r="AI3" s="355"/>
      <c r="AJ3" s="355"/>
      <c r="AK3" s="355"/>
      <c r="AL3" s="355"/>
      <c r="AM3" s="355"/>
      <c r="AN3" s="355"/>
      <c r="AO3" s="355"/>
      <c r="AP3" s="355"/>
      <c r="AQ3" s="355"/>
      <c r="AR3" s="355"/>
      <c r="AS3" s="355"/>
      <c r="AT3" s="355"/>
      <c r="AU3" s="355"/>
      <c r="AV3" s="355"/>
      <c r="AW3" s="355"/>
      <c r="AX3" s="43"/>
      <c r="AY3" s="44"/>
      <c r="AZ3" s="366" t="s">
        <v>66</v>
      </c>
      <c r="BA3" s="367"/>
      <c r="BB3" s="368" t="s">
        <v>67</v>
      </c>
      <c r="BC3" s="369"/>
      <c r="BD3" s="368" t="s">
        <v>68</v>
      </c>
      <c r="BE3" s="369"/>
      <c r="BF3" s="368" t="s">
        <v>69</v>
      </c>
      <c r="BG3" s="369"/>
    </row>
    <row r="4" spans="2:59" ht="40.6" customHeight="1" thickBot="1" x14ac:dyDescent="0.25">
      <c r="B4" s="24" t="s">
        <v>70</v>
      </c>
      <c r="C4" s="24" t="s">
        <v>71</v>
      </c>
      <c r="D4" s="24" t="s">
        <v>25</v>
      </c>
      <c r="E4" s="24" t="s">
        <v>27</v>
      </c>
      <c r="F4" s="49" t="s">
        <v>72</v>
      </c>
      <c r="G4" s="49" t="s">
        <v>37</v>
      </c>
      <c r="H4" s="49" t="s">
        <v>35</v>
      </c>
      <c r="I4" s="49" t="s">
        <v>31</v>
      </c>
      <c r="J4" s="49" t="s">
        <v>33</v>
      </c>
      <c r="K4" s="49" t="s">
        <v>9</v>
      </c>
      <c r="L4" s="206" t="s">
        <v>73</v>
      </c>
      <c r="M4" s="120" t="s">
        <v>74</v>
      </c>
      <c r="N4" s="121" t="s">
        <v>75</v>
      </c>
      <c r="O4" s="119" t="s">
        <v>73</v>
      </c>
      <c r="P4" s="120" t="s">
        <v>74</v>
      </c>
      <c r="Q4" s="121" t="s">
        <v>75</v>
      </c>
      <c r="R4" s="119" t="s">
        <v>73</v>
      </c>
      <c r="S4" s="120" t="s">
        <v>74</v>
      </c>
      <c r="T4" s="121" t="s">
        <v>75</v>
      </c>
      <c r="U4" s="119" t="s">
        <v>73</v>
      </c>
      <c r="V4" s="120" t="s">
        <v>74</v>
      </c>
      <c r="W4" s="121" t="s">
        <v>75</v>
      </c>
      <c r="X4" s="119" t="s">
        <v>73</v>
      </c>
      <c r="Y4" s="120" t="s">
        <v>74</v>
      </c>
      <c r="Z4" s="121" t="s">
        <v>75</v>
      </c>
      <c r="AA4" s="119" t="s">
        <v>73</v>
      </c>
      <c r="AB4" s="120" t="s">
        <v>74</v>
      </c>
      <c r="AC4" s="121" t="s">
        <v>75</v>
      </c>
      <c r="AD4" s="119" t="s">
        <v>73</v>
      </c>
      <c r="AE4" s="120" t="s">
        <v>74</v>
      </c>
      <c r="AF4" s="121" t="s">
        <v>75</v>
      </c>
      <c r="AG4" s="119" t="s">
        <v>73</v>
      </c>
      <c r="AH4" s="120" t="s">
        <v>74</v>
      </c>
      <c r="AI4" s="121" t="s">
        <v>75</v>
      </c>
      <c r="AJ4" s="119" t="s">
        <v>73</v>
      </c>
      <c r="AK4" s="120" t="s">
        <v>74</v>
      </c>
      <c r="AL4" s="121" t="s">
        <v>75</v>
      </c>
      <c r="AM4" s="119" t="s">
        <v>73</v>
      </c>
      <c r="AN4" s="120" t="s">
        <v>74</v>
      </c>
      <c r="AO4" s="121" t="s">
        <v>75</v>
      </c>
      <c r="AP4" s="119" t="s">
        <v>73</v>
      </c>
      <c r="AQ4" s="120" t="s">
        <v>74</v>
      </c>
      <c r="AR4" s="121" t="s">
        <v>75</v>
      </c>
      <c r="AS4" s="119" t="s">
        <v>73</v>
      </c>
      <c r="AT4" s="120" t="s">
        <v>74</v>
      </c>
      <c r="AU4" s="121" t="s">
        <v>75</v>
      </c>
      <c r="AV4" s="119" t="s">
        <v>73</v>
      </c>
      <c r="AW4" s="120" t="s">
        <v>74</v>
      </c>
      <c r="AX4" s="121" t="s">
        <v>75</v>
      </c>
      <c r="AY4" s="37">
        <f>SUM(AY5:AY30)</f>
        <v>0</v>
      </c>
      <c r="AZ4" s="38" t="s">
        <v>76</v>
      </c>
      <c r="BA4" s="38" t="s">
        <v>77</v>
      </c>
      <c r="BB4" s="39" t="s">
        <v>76</v>
      </c>
      <c r="BC4" s="39" t="s">
        <v>77</v>
      </c>
      <c r="BD4" s="39" t="s">
        <v>76</v>
      </c>
      <c r="BE4" s="39" t="s">
        <v>77</v>
      </c>
      <c r="BF4" s="39" t="s">
        <v>76</v>
      </c>
      <c r="BG4" s="39" t="s">
        <v>77</v>
      </c>
    </row>
    <row r="5" spans="2:59" ht="55.55" customHeight="1" x14ac:dyDescent="0.2">
      <c r="B5" s="358" t="s">
        <v>78</v>
      </c>
      <c r="C5" s="185" t="s">
        <v>79</v>
      </c>
      <c r="D5" s="186" t="s">
        <v>80</v>
      </c>
      <c r="E5" s="137" t="s">
        <v>81</v>
      </c>
      <c r="F5" s="137" t="s">
        <v>82</v>
      </c>
      <c r="G5" s="137" t="s">
        <v>83</v>
      </c>
      <c r="H5" s="137" t="s">
        <v>84</v>
      </c>
      <c r="I5" s="187">
        <v>45689</v>
      </c>
      <c r="J5" s="266">
        <v>45777</v>
      </c>
      <c r="K5" s="280">
        <f>PTEP!$G$10/PTEP!$D$10</f>
        <v>1.4285714285714285E-2</v>
      </c>
      <c r="L5" s="274"/>
      <c r="M5" s="207"/>
      <c r="N5" s="207"/>
      <c r="O5" s="207"/>
      <c r="P5" s="207"/>
      <c r="Q5" s="123"/>
      <c r="R5" s="123"/>
      <c r="S5" s="123"/>
      <c r="T5" s="123"/>
      <c r="U5" s="123">
        <v>1</v>
      </c>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208">
        <v>0</v>
      </c>
      <c r="AW5" s="209">
        <f>M5+P5+S5+V5+Y5+AB5+AE5+AH5+AK5+AN5+AQ5+AT5</f>
        <v>0</v>
      </c>
      <c r="AX5" s="210" t="e">
        <f>AW5/AV5</f>
        <v>#DIV/0!</v>
      </c>
      <c r="AY5" s="201" t="str">
        <f>IFERROR(AX5*#REF!,"")</f>
        <v/>
      </c>
      <c r="AZ5" s="40"/>
      <c r="BA5" s="40"/>
      <c r="BB5" s="40"/>
      <c r="BC5" s="40"/>
      <c r="BD5" s="40"/>
      <c r="BE5" s="40"/>
      <c r="BF5" s="40"/>
      <c r="BG5" s="40"/>
    </row>
    <row r="6" spans="2:59" ht="74.25" customHeight="1" x14ac:dyDescent="0.2">
      <c r="B6" s="359"/>
      <c r="C6" s="188" t="s">
        <v>85</v>
      </c>
      <c r="D6" s="110" t="s">
        <v>86</v>
      </c>
      <c r="E6" s="106" t="s">
        <v>87</v>
      </c>
      <c r="F6" s="106" t="s">
        <v>88</v>
      </c>
      <c r="G6" s="106" t="s">
        <v>83</v>
      </c>
      <c r="H6" s="106" t="s">
        <v>89</v>
      </c>
      <c r="I6" s="113">
        <v>45748</v>
      </c>
      <c r="J6" s="267">
        <v>46022</v>
      </c>
      <c r="K6" s="280">
        <f>PTEP!$G$10/PTEP!$D$10</f>
        <v>1.4285714285714285E-2</v>
      </c>
      <c r="L6" s="275"/>
      <c r="M6" s="105"/>
      <c r="N6" s="105"/>
      <c r="O6" s="105"/>
      <c r="P6" s="105"/>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3">
        <v>0</v>
      </c>
      <c r="AW6" s="54">
        <f t="shared" ref="AW6" si="0">M6+P6+S6+V6+Y6+AB6+AE6+AH6+AK6+AN6+AQ6+AT6</f>
        <v>0</v>
      </c>
      <c r="AX6" s="211" t="e">
        <f t="shared" ref="AX6" si="1">AW6/AV6</f>
        <v>#DIV/0!</v>
      </c>
      <c r="AY6" s="201" t="str">
        <f>IFERROR(AX6*#REF!,"")</f>
        <v/>
      </c>
      <c r="AZ6" s="40"/>
      <c r="BA6" s="40"/>
      <c r="BB6" s="40"/>
      <c r="BC6" s="40"/>
      <c r="BD6" s="40"/>
      <c r="BE6" s="40"/>
      <c r="BF6" s="40"/>
      <c r="BG6" s="40"/>
    </row>
    <row r="7" spans="2:59" ht="74.25" customHeight="1" x14ac:dyDescent="0.2">
      <c r="B7" s="359"/>
      <c r="C7" s="188" t="s">
        <v>90</v>
      </c>
      <c r="D7" s="110" t="s">
        <v>91</v>
      </c>
      <c r="E7" s="106" t="s">
        <v>92</v>
      </c>
      <c r="F7" s="106" t="s">
        <v>82</v>
      </c>
      <c r="G7" s="106" t="s">
        <v>83</v>
      </c>
      <c r="H7" s="106" t="s">
        <v>93</v>
      </c>
      <c r="I7" s="113">
        <v>45748</v>
      </c>
      <c r="J7" s="267">
        <v>46022</v>
      </c>
      <c r="K7" s="280">
        <f>PTEP!$G$10/PTEP!$D$10</f>
        <v>1.4285714285714285E-2</v>
      </c>
      <c r="L7" s="275"/>
      <c r="M7" s="105"/>
      <c r="N7" s="105"/>
      <c r="O7" s="105"/>
      <c r="P7" s="105"/>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3">
        <v>0</v>
      </c>
      <c r="AW7" s="54">
        <f t="shared" ref="AW7:AW23" si="2">M7+P7+S7+V7+Y7+AB7+AE7+AH7+AK7+AN7+AQ7+AT7</f>
        <v>0</v>
      </c>
      <c r="AX7" s="211" t="e">
        <f t="shared" ref="AX7:AX23" si="3">AW7/AV7</f>
        <v>#DIV/0!</v>
      </c>
      <c r="AY7" s="201"/>
      <c r="AZ7" s="40"/>
      <c r="BA7" s="40"/>
      <c r="BB7" s="40"/>
      <c r="BC7" s="40"/>
      <c r="BD7" s="40"/>
      <c r="BE7" s="40"/>
      <c r="BF7" s="40"/>
      <c r="BG7" s="40"/>
    </row>
    <row r="8" spans="2:59" ht="74.25" customHeight="1" thickBot="1" x14ac:dyDescent="0.25">
      <c r="B8" s="360"/>
      <c r="C8" s="190" t="s">
        <v>94</v>
      </c>
      <c r="D8" s="100" t="s">
        <v>91</v>
      </c>
      <c r="E8" s="171" t="s">
        <v>95</v>
      </c>
      <c r="F8" s="171" t="s">
        <v>96</v>
      </c>
      <c r="G8" s="171" t="s">
        <v>83</v>
      </c>
      <c r="H8" s="171" t="s">
        <v>89</v>
      </c>
      <c r="I8" s="191">
        <v>45659</v>
      </c>
      <c r="J8" s="268">
        <v>45961</v>
      </c>
      <c r="K8" s="280">
        <f>PTEP!$G$10/PTEP!$D$10</f>
        <v>1.4285714285714285E-2</v>
      </c>
      <c r="L8" s="275"/>
      <c r="M8" s="105"/>
      <c r="N8" s="105"/>
      <c r="O8" s="105"/>
      <c r="P8" s="105"/>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3">
        <v>0</v>
      </c>
      <c r="AW8" s="54">
        <f t="shared" si="2"/>
        <v>0</v>
      </c>
      <c r="AX8" s="211" t="e">
        <f t="shared" si="3"/>
        <v>#DIV/0!</v>
      </c>
      <c r="AY8" s="201"/>
      <c r="AZ8" s="40"/>
      <c r="BA8" s="40"/>
      <c r="BB8" s="40"/>
      <c r="BC8" s="40"/>
      <c r="BD8" s="40"/>
      <c r="BE8" s="40"/>
      <c r="BF8" s="40"/>
      <c r="BG8" s="40"/>
    </row>
    <row r="9" spans="2:59" ht="74.25" customHeight="1" x14ac:dyDescent="0.2">
      <c r="B9" s="352" t="s">
        <v>97</v>
      </c>
      <c r="C9" s="185" t="s">
        <v>98</v>
      </c>
      <c r="D9" s="186" t="s">
        <v>99</v>
      </c>
      <c r="E9" s="137" t="s">
        <v>100</v>
      </c>
      <c r="F9" s="137" t="s">
        <v>82</v>
      </c>
      <c r="G9" s="137" t="s">
        <v>83</v>
      </c>
      <c r="H9" s="137" t="s">
        <v>101</v>
      </c>
      <c r="I9" s="187">
        <v>45689</v>
      </c>
      <c r="J9" s="266">
        <v>45747</v>
      </c>
      <c r="K9" s="280">
        <f>PTEP!$G$10/PTEP!$D$10</f>
        <v>1.4285714285714285E-2</v>
      </c>
      <c r="L9" s="275"/>
      <c r="M9" s="105"/>
      <c r="N9" s="105"/>
      <c r="O9" s="105"/>
      <c r="P9" s="105"/>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3">
        <v>0</v>
      </c>
      <c r="AW9" s="54">
        <f t="shared" si="2"/>
        <v>0</v>
      </c>
      <c r="AX9" s="211" t="e">
        <f t="shared" si="3"/>
        <v>#DIV/0!</v>
      </c>
      <c r="AY9" s="201" t="str">
        <f>IFERROR(AX9*#REF!,"")</f>
        <v/>
      </c>
      <c r="AZ9" s="40"/>
      <c r="BA9" s="40"/>
      <c r="BB9" s="40"/>
      <c r="BC9" s="40"/>
      <c r="BD9" s="40"/>
      <c r="BE9" s="40"/>
      <c r="BF9" s="40"/>
      <c r="BG9" s="40"/>
    </row>
    <row r="10" spans="2:59" ht="74.25" customHeight="1" x14ac:dyDescent="0.2">
      <c r="B10" s="353"/>
      <c r="C10" s="188" t="s">
        <v>102</v>
      </c>
      <c r="D10" s="110" t="s">
        <v>103</v>
      </c>
      <c r="E10" s="106" t="s">
        <v>104</v>
      </c>
      <c r="F10" s="106" t="s">
        <v>82</v>
      </c>
      <c r="G10" s="106" t="s">
        <v>83</v>
      </c>
      <c r="H10" s="106" t="s">
        <v>105</v>
      </c>
      <c r="I10" s="112">
        <v>45717</v>
      </c>
      <c r="J10" s="269">
        <v>45808</v>
      </c>
      <c r="K10" s="280">
        <f>PTEP!$G$10/PTEP!$D$10</f>
        <v>1.4285714285714285E-2</v>
      </c>
      <c r="L10" s="275"/>
      <c r="M10" s="105"/>
      <c r="N10" s="105"/>
      <c r="O10" s="105"/>
      <c r="P10" s="105"/>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3">
        <f t="shared" ref="AV10:AV23" si="4">L10+O10+R10+U10+X10++AA10+AD10+AG10+AJ10+AM10+AP10+AS10</f>
        <v>0</v>
      </c>
      <c r="AW10" s="54">
        <f t="shared" si="2"/>
        <v>0</v>
      </c>
      <c r="AX10" s="211" t="e">
        <f t="shared" si="3"/>
        <v>#DIV/0!</v>
      </c>
      <c r="AY10" s="201"/>
      <c r="AZ10" s="40"/>
      <c r="BA10" s="40"/>
      <c r="BB10" s="40"/>
      <c r="BC10" s="40"/>
      <c r="BD10" s="40"/>
      <c r="BE10" s="40"/>
      <c r="BF10" s="40"/>
      <c r="BG10" s="40"/>
    </row>
    <row r="11" spans="2:59" ht="74.25" customHeight="1" x14ac:dyDescent="0.2">
      <c r="B11" s="353"/>
      <c r="C11" s="192" t="s">
        <v>106</v>
      </c>
      <c r="D11" s="110" t="s">
        <v>107</v>
      </c>
      <c r="E11" s="106" t="s">
        <v>108</v>
      </c>
      <c r="F11" s="106" t="s">
        <v>82</v>
      </c>
      <c r="G11" s="106" t="s">
        <v>83</v>
      </c>
      <c r="H11" s="106" t="s">
        <v>109</v>
      </c>
      <c r="I11" s="112">
        <v>45778</v>
      </c>
      <c r="J11" s="269">
        <v>45838</v>
      </c>
      <c r="K11" s="294">
        <f>PTEP!$G$10/PTEP!$D$10</f>
        <v>1.4285714285714285E-2</v>
      </c>
      <c r="L11" s="275"/>
      <c r="M11" s="105"/>
      <c r="N11" s="105"/>
      <c r="O11" s="105"/>
      <c r="P11" s="105"/>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3">
        <f t="shared" si="4"/>
        <v>0</v>
      </c>
      <c r="AW11" s="54">
        <f t="shared" si="2"/>
        <v>0</v>
      </c>
      <c r="AX11" s="211" t="e">
        <f t="shared" si="3"/>
        <v>#DIV/0!</v>
      </c>
      <c r="AY11" s="201" t="str">
        <f>IFERROR(AX11*#REF!,"")</f>
        <v/>
      </c>
      <c r="AZ11" s="40"/>
      <c r="BA11" s="40"/>
      <c r="BB11" s="40"/>
      <c r="BC11" s="40"/>
      <c r="BD11" s="40"/>
      <c r="BE11" s="40"/>
      <c r="BF11" s="40"/>
      <c r="BG11" s="40"/>
    </row>
    <row r="12" spans="2:59" ht="74.25" customHeight="1" x14ac:dyDescent="0.2">
      <c r="B12" s="353"/>
      <c r="C12" s="190" t="s">
        <v>110</v>
      </c>
      <c r="D12" s="193" t="s">
        <v>111</v>
      </c>
      <c r="E12" s="194" t="s">
        <v>112</v>
      </c>
      <c r="F12" s="194" t="s">
        <v>82</v>
      </c>
      <c r="G12" s="194" t="s">
        <v>83</v>
      </c>
      <c r="H12" s="194" t="s">
        <v>113</v>
      </c>
      <c r="I12" s="195">
        <v>45809</v>
      </c>
      <c r="J12" s="270">
        <v>46022</v>
      </c>
      <c r="K12" s="303">
        <f>PTEP!$G$10/PTEP!$D$10</f>
        <v>1.4285714285714285E-2</v>
      </c>
      <c r="L12" s="275"/>
      <c r="M12" s="105"/>
      <c r="N12" s="105"/>
      <c r="O12" s="105"/>
      <c r="P12" s="105"/>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3">
        <f t="shared" si="4"/>
        <v>0</v>
      </c>
      <c r="AW12" s="54">
        <f t="shared" si="2"/>
        <v>0</v>
      </c>
      <c r="AX12" s="211" t="e">
        <f t="shared" si="3"/>
        <v>#DIV/0!</v>
      </c>
      <c r="AY12" s="201"/>
      <c r="AZ12" s="40"/>
      <c r="BA12" s="40"/>
      <c r="BB12" s="40"/>
      <c r="BC12" s="40"/>
      <c r="BD12" s="40"/>
      <c r="BE12" s="40"/>
      <c r="BF12" s="40"/>
      <c r="BG12" s="40"/>
    </row>
    <row r="13" spans="2:59" ht="74.25" customHeight="1" x14ac:dyDescent="0.2">
      <c r="B13" s="358" t="s">
        <v>114</v>
      </c>
      <c r="C13" s="305" t="s">
        <v>115</v>
      </c>
      <c r="D13" s="306" t="s">
        <v>116</v>
      </c>
      <c r="E13" s="307" t="s">
        <v>117</v>
      </c>
      <c r="F13" s="307" t="s">
        <v>82</v>
      </c>
      <c r="G13" s="307" t="s">
        <v>83</v>
      </c>
      <c r="H13" s="307" t="s">
        <v>118</v>
      </c>
      <c r="I13" s="308">
        <v>45809</v>
      </c>
      <c r="J13" s="309">
        <v>46022</v>
      </c>
      <c r="K13" s="293">
        <f>PTEP!$G$10/PTEP!$D$10</f>
        <v>1.4285714285714285E-2</v>
      </c>
      <c r="L13" s="275"/>
      <c r="M13" s="105"/>
      <c r="N13" s="105"/>
      <c r="O13" s="105"/>
      <c r="P13" s="105"/>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3"/>
      <c r="AW13" s="54"/>
      <c r="AX13" s="211"/>
      <c r="AY13" s="201"/>
      <c r="AZ13" s="40"/>
      <c r="BA13" s="40"/>
      <c r="BB13" s="40"/>
      <c r="BC13" s="40"/>
      <c r="BD13" s="40"/>
      <c r="BE13" s="40"/>
      <c r="BF13" s="40"/>
      <c r="BG13" s="40"/>
    </row>
    <row r="14" spans="2:59" ht="74.25" customHeight="1" x14ac:dyDescent="0.2">
      <c r="B14" s="360"/>
      <c r="C14" s="189" t="s">
        <v>119</v>
      </c>
      <c r="D14" s="290" t="s">
        <v>120</v>
      </c>
      <c r="E14" s="291" t="s">
        <v>121</v>
      </c>
      <c r="F14" s="291" t="s">
        <v>122</v>
      </c>
      <c r="G14" s="291" t="s">
        <v>83</v>
      </c>
      <c r="H14" s="291" t="s">
        <v>123</v>
      </c>
      <c r="I14" s="292">
        <v>45659</v>
      </c>
      <c r="J14" s="296">
        <v>46022</v>
      </c>
      <c r="K14" s="293">
        <f>PTEP!$G$10/PTEP!$D$10</f>
        <v>1.4285714285714285E-2</v>
      </c>
      <c r="L14" s="275"/>
      <c r="M14" s="105"/>
      <c r="N14" s="105"/>
      <c r="O14" s="105"/>
      <c r="P14" s="105"/>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3">
        <f t="shared" si="4"/>
        <v>0</v>
      </c>
      <c r="AW14" s="54">
        <f t="shared" si="2"/>
        <v>0</v>
      </c>
      <c r="AX14" s="211" t="e">
        <f t="shared" si="3"/>
        <v>#DIV/0!</v>
      </c>
      <c r="AY14" s="201" t="str">
        <f>IFERROR(AX14*#REF!,"")</f>
        <v/>
      </c>
      <c r="AZ14" s="40"/>
      <c r="BA14" s="40"/>
      <c r="BB14" s="40"/>
      <c r="BC14" s="40"/>
      <c r="BD14" s="40"/>
      <c r="BE14" s="40"/>
      <c r="BF14" s="40"/>
      <c r="BG14" s="40"/>
    </row>
    <row r="15" spans="2:59" ht="91.55" customHeight="1" x14ac:dyDescent="0.2">
      <c r="B15" s="297" t="s">
        <v>124</v>
      </c>
      <c r="C15" s="298" t="s">
        <v>125</v>
      </c>
      <c r="D15" s="299" t="s">
        <v>126</v>
      </c>
      <c r="E15" s="300" t="s">
        <v>127</v>
      </c>
      <c r="F15" s="300" t="s">
        <v>82</v>
      </c>
      <c r="G15" s="300" t="s">
        <v>83</v>
      </c>
      <c r="H15" s="300" t="s">
        <v>128</v>
      </c>
      <c r="I15" s="301">
        <v>45689</v>
      </c>
      <c r="J15" s="302">
        <v>45777</v>
      </c>
      <c r="K15" s="304">
        <f>PTEP!$G$10/PTEP!$D$10</f>
        <v>1.4285714285714285E-2</v>
      </c>
      <c r="L15" s="275"/>
      <c r="M15" s="105"/>
      <c r="N15" s="105"/>
      <c r="O15" s="105"/>
      <c r="P15" s="105"/>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3">
        <f t="shared" si="4"/>
        <v>0</v>
      </c>
      <c r="AW15" s="54">
        <f t="shared" si="2"/>
        <v>0</v>
      </c>
      <c r="AX15" s="211" t="e">
        <f t="shared" si="3"/>
        <v>#DIV/0!</v>
      </c>
      <c r="AY15" s="201" t="str">
        <f>IFERROR(AX15*#REF!,"")</f>
        <v/>
      </c>
      <c r="AZ15" s="40"/>
      <c r="BA15" s="40"/>
      <c r="BB15" s="40"/>
      <c r="BC15" s="40"/>
      <c r="BD15" s="40"/>
      <c r="BE15" s="40"/>
      <c r="BF15" s="40"/>
      <c r="BG15" s="40"/>
    </row>
    <row r="16" spans="2:59" ht="72.7" customHeight="1" x14ac:dyDescent="0.2">
      <c r="B16" s="361" t="s">
        <v>129</v>
      </c>
      <c r="C16" s="285" t="s">
        <v>130</v>
      </c>
      <c r="D16" s="286" t="s">
        <v>131</v>
      </c>
      <c r="E16" s="287" t="s">
        <v>132</v>
      </c>
      <c r="F16" s="287" t="s">
        <v>133</v>
      </c>
      <c r="G16" s="287" t="s">
        <v>134</v>
      </c>
      <c r="H16" s="287" t="s">
        <v>135</v>
      </c>
      <c r="I16" s="288">
        <v>45691</v>
      </c>
      <c r="J16" s="289">
        <v>45716</v>
      </c>
      <c r="K16" s="295">
        <f>PTEP!$G$10/PTEP!$D$10</f>
        <v>1.4285714285714285E-2</v>
      </c>
      <c r="L16" s="275"/>
      <c r="M16" s="105"/>
      <c r="N16" s="105"/>
      <c r="O16" s="105"/>
      <c r="P16" s="105"/>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3">
        <f t="shared" si="4"/>
        <v>0</v>
      </c>
      <c r="AW16" s="54">
        <f t="shared" si="2"/>
        <v>0</v>
      </c>
      <c r="AX16" s="211" t="e">
        <f t="shared" si="3"/>
        <v>#DIV/0!</v>
      </c>
      <c r="AY16" s="201" t="str">
        <f>IFERROR(AX16*#REF!,"")</f>
        <v/>
      </c>
      <c r="AZ16" s="40"/>
      <c r="BA16" s="40"/>
      <c r="BB16" s="40"/>
      <c r="BC16" s="40"/>
      <c r="BD16" s="40"/>
      <c r="BE16" s="40"/>
      <c r="BF16" s="40"/>
      <c r="BG16" s="40"/>
    </row>
    <row r="17" spans="2:59" ht="61.5" customHeight="1" x14ac:dyDescent="0.2">
      <c r="B17" s="362"/>
      <c r="C17" s="188" t="s">
        <v>136</v>
      </c>
      <c r="D17" s="197" t="s">
        <v>137</v>
      </c>
      <c r="E17" s="73" t="s">
        <v>138</v>
      </c>
      <c r="F17" s="73" t="s">
        <v>133</v>
      </c>
      <c r="G17" s="73" t="s">
        <v>134</v>
      </c>
      <c r="H17" s="73" t="s">
        <v>139</v>
      </c>
      <c r="I17" s="75">
        <v>45689</v>
      </c>
      <c r="J17" s="272">
        <v>45716</v>
      </c>
      <c r="K17" s="280">
        <f>PTEP!$G$10/PTEP!$D$10</f>
        <v>1.4285714285714285E-2</v>
      </c>
      <c r="L17" s="275"/>
      <c r="M17" s="105"/>
      <c r="N17" s="105"/>
      <c r="O17" s="105"/>
      <c r="P17" s="105"/>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3">
        <f t="shared" si="4"/>
        <v>0</v>
      </c>
      <c r="AW17" s="54">
        <f t="shared" si="2"/>
        <v>0</v>
      </c>
      <c r="AX17" s="211" t="e">
        <f t="shared" si="3"/>
        <v>#DIV/0!</v>
      </c>
      <c r="AY17" s="201" t="str">
        <f>IFERROR(AX17*#REF!,"")</f>
        <v/>
      </c>
      <c r="AZ17" s="40"/>
      <c r="BA17" s="40"/>
      <c r="BB17" s="40"/>
      <c r="BC17" s="40"/>
      <c r="BD17" s="40"/>
      <c r="BE17" s="40"/>
      <c r="BF17" s="40"/>
      <c r="BG17" s="40"/>
    </row>
    <row r="18" spans="2:59" ht="66.099999999999994" customHeight="1" x14ac:dyDescent="0.2">
      <c r="B18" s="362"/>
      <c r="C18" s="188" t="s">
        <v>140</v>
      </c>
      <c r="D18" s="197" t="s">
        <v>141</v>
      </c>
      <c r="E18" s="73" t="s">
        <v>142</v>
      </c>
      <c r="F18" s="73" t="s">
        <v>133</v>
      </c>
      <c r="G18" s="73" t="s">
        <v>134</v>
      </c>
      <c r="H18" s="73" t="s">
        <v>143</v>
      </c>
      <c r="I18" s="75">
        <v>45689</v>
      </c>
      <c r="J18" s="272">
        <v>45716</v>
      </c>
      <c r="K18" s="280">
        <f>PTEP!$G$10/PTEP!$D$10</f>
        <v>1.4285714285714285E-2</v>
      </c>
      <c r="L18" s="275"/>
      <c r="M18" s="105"/>
      <c r="N18" s="105"/>
      <c r="O18" s="105"/>
      <c r="P18" s="105"/>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199">
        <f t="shared" si="4"/>
        <v>0</v>
      </c>
      <c r="AW18" s="200">
        <f t="shared" si="2"/>
        <v>0</v>
      </c>
      <c r="AX18" s="212" t="e">
        <f t="shared" si="3"/>
        <v>#DIV/0!</v>
      </c>
      <c r="AY18" s="202"/>
      <c r="AZ18" s="57"/>
      <c r="BA18" s="57"/>
      <c r="BB18" s="57"/>
      <c r="BC18" s="57"/>
      <c r="BD18" s="57"/>
      <c r="BE18" s="57"/>
      <c r="BF18" s="57"/>
      <c r="BG18" s="57"/>
    </row>
    <row r="19" spans="2:59" ht="69.8" customHeight="1" x14ac:dyDescent="0.2">
      <c r="B19" s="362"/>
      <c r="C19" s="188" t="s">
        <v>144</v>
      </c>
      <c r="D19" s="197" t="s">
        <v>145</v>
      </c>
      <c r="E19" s="73" t="s">
        <v>146</v>
      </c>
      <c r="F19" s="73" t="s">
        <v>133</v>
      </c>
      <c r="G19" s="73" t="s">
        <v>134</v>
      </c>
      <c r="H19" s="82" t="s">
        <v>147</v>
      </c>
      <c r="I19" s="75">
        <v>45717</v>
      </c>
      <c r="J19" s="272">
        <v>45747</v>
      </c>
      <c r="K19" s="280">
        <f>PTEP!$G$10/PTEP!$D$10</f>
        <v>1.4285714285714285E-2</v>
      </c>
      <c r="L19" s="275"/>
      <c r="M19" s="105"/>
      <c r="N19" s="105"/>
      <c r="O19" s="105"/>
      <c r="P19" s="105"/>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199">
        <f t="shared" si="4"/>
        <v>0</v>
      </c>
      <c r="AW19" s="200">
        <f t="shared" si="2"/>
        <v>0</v>
      </c>
      <c r="AX19" s="212" t="e">
        <f t="shared" si="3"/>
        <v>#DIV/0!</v>
      </c>
      <c r="AY19" s="203"/>
      <c r="AZ19" s="52"/>
      <c r="BA19" s="52"/>
      <c r="BB19" s="52"/>
      <c r="BC19" s="52"/>
      <c r="BD19" s="52"/>
      <c r="BE19" s="52"/>
      <c r="BF19" s="52"/>
      <c r="BG19" s="52"/>
    </row>
    <row r="20" spans="2:59" ht="57.1" customHeight="1" x14ac:dyDescent="0.2">
      <c r="B20" s="362"/>
      <c r="C20" s="188" t="s">
        <v>148</v>
      </c>
      <c r="D20" s="197" t="s">
        <v>149</v>
      </c>
      <c r="E20" s="73" t="s">
        <v>150</v>
      </c>
      <c r="F20" s="73" t="s">
        <v>133</v>
      </c>
      <c r="G20" s="73" t="s">
        <v>134</v>
      </c>
      <c r="H20" s="82" t="s">
        <v>151</v>
      </c>
      <c r="I20" s="75">
        <v>45749</v>
      </c>
      <c r="J20" s="272">
        <v>45777</v>
      </c>
      <c r="K20" s="280">
        <f>PTEP!$G$10/PTEP!$D$10</f>
        <v>1.4285714285714285E-2</v>
      </c>
      <c r="L20" s="275"/>
      <c r="M20" s="105"/>
      <c r="N20" s="105"/>
      <c r="O20" s="105"/>
      <c r="P20" s="105"/>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199">
        <f t="shared" si="4"/>
        <v>0</v>
      </c>
      <c r="AW20" s="200">
        <f t="shared" si="2"/>
        <v>0</v>
      </c>
      <c r="AX20" s="212" t="e">
        <f t="shared" si="3"/>
        <v>#DIV/0!</v>
      </c>
      <c r="AY20" s="204"/>
      <c r="AZ20" s="84"/>
      <c r="BA20" s="84"/>
      <c r="BB20" s="84"/>
      <c r="BC20" s="84"/>
      <c r="BD20" s="84"/>
      <c r="BE20" s="84"/>
      <c r="BF20" s="84"/>
      <c r="BG20" s="84"/>
    </row>
    <row r="21" spans="2:59" ht="63.7" customHeight="1" x14ac:dyDescent="0.2">
      <c r="B21" s="362"/>
      <c r="C21" s="188" t="s">
        <v>152</v>
      </c>
      <c r="D21" s="197" t="s">
        <v>153</v>
      </c>
      <c r="E21" s="73" t="s">
        <v>154</v>
      </c>
      <c r="F21" s="73" t="s">
        <v>133</v>
      </c>
      <c r="G21" s="73" t="s">
        <v>134</v>
      </c>
      <c r="H21" s="82" t="s">
        <v>155</v>
      </c>
      <c r="I21" s="75">
        <v>45778</v>
      </c>
      <c r="J21" s="272">
        <v>45808</v>
      </c>
      <c r="K21" s="280">
        <f>PTEP!$G$10/PTEP!$D$10</f>
        <v>1.4285714285714285E-2</v>
      </c>
      <c r="L21" s="275"/>
      <c r="M21" s="105"/>
      <c r="N21" s="105"/>
      <c r="O21" s="105"/>
      <c r="P21" s="105"/>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199">
        <f t="shared" si="4"/>
        <v>0</v>
      </c>
      <c r="AW21" s="200">
        <f t="shared" si="2"/>
        <v>0</v>
      </c>
      <c r="AX21" s="212" t="e">
        <f t="shared" si="3"/>
        <v>#DIV/0!</v>
      </c>
      <c r="AY21" s="203"/>
      <c r="AZ21" s="52"/>
      <c r="BA21" s="52"/>
      <c r="BB21" s="52"/>
      <c r="BC21" s="52"/>
      <c r="BD21" s="52"/>
      <c r="BE21" s="52"/>
      <c r="BF21" s="52"/>
      <c r="BG21" s="52"/>
    </row>
    <row r="22" spans="2:59" ht="62.35" customHeight="1" x14ac:dyDescent="0.2">
      <c r="B22" s="362"/>
      <c r="C22" s="188" t="s">
        <v>156</v>
      </c>
      <c r="D22" s="197" t="s">
        <v>157</v>
      </c>
      <c r="E22" s="73" t="s">
        <v>158</v>
      </c>
      <c r="F22" s="73" t="s">
        <v>133</v>
      </c>
      <c r="G22" s="73" t="s">
        <v>134</v>
      </c>
      <c r="H22" s="82" t="s">
        <v>159</v>
      </c>
      <c r="I22" s="75">
        <v>45809</v>
      </c>
      <c r="J22" s="272">
        <v>45838</v>
      </c>
      <c r="K22" s="280">
        <f>PTEP!$G$10/PTEP!$D$10</f>
        <v>1.4285714285714285E-2</v>
      </c>
      <c r="L22" s="275"/>
      <c r="M22" s="105"/>
      <c r="N22" s="105"/>
      <c r="O22" s="105"/>
      <c r="P22" s="105"/>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199">
        <f t="shared" si="4"/>
        <v>0</v>
      </c>
      <c r="AW22" s="200">
        <f t="shared" si="2"/>
        <v>0</v>
      </c>
      <c r="AX22" s="212" t="e">
        <f t="shared" si="3"/>
        <v>#DIV/0!</v>
      </c>
      <c r="AY22" s="205" t="str">
        <f>IFERROR(AX22*#REF!,"")</f>
        <v/>
      </c>
      <c r="AZ22" s="109"/>
      <c r="BA22" s="109"/>
      <c r="BB22" s="109"/>
      <c r="BC22" s="109"/>
      <c r="BD22" s="109"/>
      <c r="BE22" s="109"/>
      <c r="BF22" s="109"/>
      <c r="BG22" s="109"/>
    </row>
    <row r="23" spans="2:59" ht="39.1" customHeight="1" thickBot="1" x14ac:dyDescent="0.25">
      <c r="B23" s="363"/>
      <c r="C23" s="189" t="s">
        <v>160</v>
      </c>
      <c r="D23" s="198" t="s">
        <v>161</v>
      </c>
      <c r="E23" s="74" t="s">
        <v>162</v>
      </c>
      <c r="F23" s="74" t="s">
        <v>96</v>
      </c>
      <c r="G23" s="74" t="s">
        <v>134</v>
      </c>
      <c r="H23" s="74" t="s">
        <v>163</v>
      </c>
      <c r="I23" s="76">
        <v>45872</v>
      </c>
      <c r="J23" s="273">
        <v>45898</v>
      </c>
      <c r="K23" s="280">
        <f>PTEP!$G$10/PTEP!$D$10</f>
        <v>1.4285714285714285E-2</v>
      </c>
      <c r="L23" s="276"/>
      <c r="M23" s="214"/>
      <c r="N23" s="214"/>
      <c r="O23" s="214"/>
      <c r="P23" s="214"/>
      <c r="Q23" s="214"/>
      <c r="R23" s="214"/>
      <c r="S23" s="214"/>
      <c r="T23" s="214"/>
      <c r="U23" s="214"/>
      <c r="V23" s="214"/>
      <c r="W23" s="214"/>
      <c r="X23" s="214"/>
      <c r="Y23" s="214"/>
      <c r="Z23" s="214"/>
      <c r="AA23" s="214"/>
      <c r="AB23" s="214"/>
      <c r="AC23" s="214"/>
      <c r="AD23" s="214"/>
      <c r="AE23" s="214"/>
      <c r="AF23" s="214"/>
      <c r="AG23" s="214"/>
      <c r="AH23" s="214"/>
      <c r="AI23" s="214"/>
      <c r="AJ23" s="214"/>
      <c r="AK23" s="214"/>
      <c r="AL23" s="214"/>
      <c r="AM23" s="214"/>
      <c r="AN23" s="214"/>
      <c r="AO23" s="214"/>
      <c r="AP23" s="214"/>
      <c r="AQ23" s="214"/>
      <c r="AR23" s="214"/>
      <c r="AS23" s="214"/>
      <c r="AT23" s="214"/>
      <c r="AU23" s="214"/>
      <c r="AV23" s="215">
        <f t="shared" si="4"/>
        <v>0</v>
      </c>
      <c r="AW23" s="216">
        <f t="shared" si="2"/>
        <v>0</v>
      </c>
      <c r="AX23" s="217" t="e">
        <f t="shared" si="3"/>
        <v>#DIV/0!</v>
      </c>
      <c r="AY23" s="204"/>
      <c r="AZ23" s="52"/>
      <c r="BA23" s="52"/>
      <c r="BB23" s="52"/>
      <c r="BC23" s="52"/>
      <c r="BD23" s="52"/>
      <c r="BE23" s="52"/>
      <c r="BF23" s="52"/>
      <c r="BG23" s="52"/>
    </row>
    <row r="24" spans="2:59" ht="19.05" thickBot="1" x14ac:dyDescent="0.35">
      <c r="AY24" s="154">
        <f>SUM(AY5:AY15)</f>
        <v>0</v>
      </c>
      <c r="AZ24" s="218"/>
      <c r="BA24" s="52"/>
      <c r="BB24" s="52"/>
      <c r="BC24" s="52"/>
      <c r="BD24" s="52"/>
      <c r="BE24" s="52"/>
      <c r="BF24" s="52"/>
      <c r="BG24" s="52"/>
    </row>
  </sheetData>
  <mergeCells count="25">
    <mergeCell ref="B16:B23"/>
    <mergeCell ref="AZ2:BG2"/>
    <mergeCell ref="AZ3:BA3"/>
    <mergeCell ref="BB3:BC3"/>
    <mergeCell ref="BD3:BE3"/>
    <mergeCell ref="BF3:BG3"/>
    <mergeCell ref="AP2:AR3"/>
    <mergeCell ref="AS2:AU3"/>
    <mergeCell ref="AV2:AW3"/>
    <mergeCell ref="AX2:AY2"/>
    <mergeCell ref="AA2:AC3"/>
    <mergeCell ref="AD2:AF3"/>
    <mergeCell ref="AG2:AI3"/>
    <mergeCell ref="AJ2:AL3"/>
    <mergeCell ref="AM2:AO3"/>
    <mergeCell ref="B13:B14"/>
    <mergeCell ref="B9:B12"/>
    <mergeCell ref="C1:I1"/>
    <mergeCell ref="X2:Z3"/>
    <mergeCell ref="B3:K3"/>
    <mergeCell ref="B5:B8"/>
    <mergeCell ref="O2:Q3"/>
    <mergeCell ref="R2:T3"/>
    <mergeCell ref="U2:W3"/>
    <mergeCell ref="L2:N3"/>
  </mergeCells>
  <pageMargins left="0.70866141732283472" right="0.70866141732283472" top="0.74803149606299213" bottom="0.74803149606299213" header="0.31496062992125984" footer="0.31496062992125984"/>
  <pageSetup paperSize="9" scale="30" orientation="portrait" r:id="rId1"/>
  <headerFooter>
    <oddFooter>&amp;R&amp;G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499984740745262"/>
    <pageSetUpPr fitToPage="1"/>
  </sheetPr>
  <dimension ref="B1:BG13"/>
  <sheetViews>
    <sheetView showGridLines="0" view="pageBreakPreview" topLeftCell="C4" zoomScale="80" zoomScaleNormal="100" zoomScaleSheetLayoutView="80" workbookViewId="0">
      <selection activeCell="J8" sqref="J8"/>
    </sheetView>
  </sheetViews>
  <sheetFormatPr baseColWidth="10" defaultColWidth="11.375" defaultRowHeight="14.3" customHeight="1" x14ac:dyDescent="0.2"/>
  <cols>
    <col min="1" max="1" width="11.375" style="2"/>
    <col min="2" max="2" width="28.75" style="21" customWidth="1"/>
    <col min="3" max="3" width="11.375" style="2"/>
    <col min="4" max="4" width="53.625" style="2" customWidth="1"/>
    <col min="5" max="10" width="26.375" style="2" customWidth="1"/>
    <col min="11" max="11" width="23.75" style="2" customWidth="1"/>
    <col min="12" max="12" width="14" style="2" hidden="1" customWidth="1"/>
    <col min="13" max="51" width="0" style="2" hidden="1" customWidth="1"/>
    <col min="52" max="52" width="16.75" style="2" hidden="1" customWidth="1"/>
    <col min="53" max="53" width="20.875" style="2" hidden="1" customWidth="1"/>
    <col min="54" max="54" width="16.75" style="2" hidden="1" customWidth="1"/>
    <col min="55" max="55" width="19.625" style="2" hidden="1" customWidth="1"/>
    <col min="56" max="56" width="16.75" style="2" hidden="1" customWidth="1"/>
    <col min="57" max="57" width="20.125" style="2" hidden="1" customWidth="1"/>
    <col min="58" max="58" width="16.75" style="2" hidden="1" customWidth="1"/>
    <col min="59" max="59" width="20.75" style="2" hidden="1" customWidth="1"/>
    <col min="60" max="16384" width="11.375" style="2"/>
  </cols>
  <sheetData>
    <row r="1" spans="2:59" ht="126" customHeight="1" x14ac:dyDescent="0.2">
      <c r="B1" s="19"/>
      <c r="C1" s="327" t="s">
        <v>18</v>
      </c>
      <c r="D1" s="327"/>
      <c r="E1" s="327"/>
      <c r="F1" s="327"/>
      <c r="G1" s="327"/>
      <c r="H1" s="327"/>
      <c r="I1" s="327"/>
      <c r="J1" s="327"/>
      <c r="K1" s="327"/>
    </row>
    <row r="2" spans="2:59" ht="15.8" customHeight="1" x14ac:dyDescent="0.25">
      <c r="B2" s="22"/>
      <c r="C2" s="22"/>
      <c r="D2" s="22"/>
      <c r="E2" s="22"/>
      <c r="F2" s="22"/>
      <c r="G2" s="22"/>
      <c r="H2" s="22"/>
      <c r="I2" s="22"/>
      <c r="J2" s="22"/>
      <c r="K2" s="22"/>
      <c r="L2" s="355" t="s">
        <v>50</v>
      </c>
      <c r="M2" s="355"/>
      <c r="N2" s="355"/>
      <c r="O2" s="355" t="s">
        <v>51</v>
      </c>
      <c r="P2" s="355"/>
      <c r="Q2" s="355"/>
      <c r="R2" s="355" t="s">
        <v>52</v>
      </c>
      <c r="S2" s="355"/>
      <c r="T2" s="355"/>
      <c r="U2" s="355" t="s">
        <v>53</v>
      </c>
      <c r="V2" s="355"/>
      <c r="W2" s="355"/>
      <c r="X2" s="355" t="s">
        <v>54</v>
      </c>
      <c r="Y2" s="355"/>
      <c r="Z2" s="355"/>
      <c r="AA2" s="355" t="s">
        <v>55</v>
      </c>
      <c r="AB2" s="355"/>
      <c r="AC2" s="355"/>
      <c r="AD2" s="355" t="s">
        <v>56</v>
      </c>
      <c r="AE2" s="355"/>
      <c r="AF2" s="355"/>
      <c r="AG2" s="355" t="s">
        <v>57</v>
      </c>
      <c r="AH2" s="355"/>
      <c r="AI2" s="355"/>
      <c r="AJ2" s="355" t="s">
        <v>58</v>
      </c>
      <c r="AK2" s="355"/>
      <c r="AL2" s="355"/>
      <c r="AM2" s="355" t="s">
        <v>59</v>
      </c>
      <c r="AN2" s="355"/>
      <c r="AO2" s="355"/>
      <c r="AP2" s="355" t="s">
        <v>60</v>
      </c>
      <c r="AQ2" s="355"/>
      <c r="AR2" s="355"/>
      <c r="AS2" s="355" t="s">
        <v>61</v>
      </c>
      <c r="AT2" s="355"/>
      <c r="AU2" s="355"/>
      <c r="AV2" s="355" t="s">
        <v>62</v>
      </c>
      <c r="AW2" s="355"/>
      <c r="AX2" s="370" t="s">
        <v>63</v>
      </c>
      <c r="AY2" s="370"/>
      <c r="AZ2" s="364" t="s">
        <v>64</v>
      </c>
      <c r="BA2" s="365"/>
      <c r="BB2" s="365"/>
      <c r="BC2" s="365"/>
      <c r="BD2" s="365"/>
      <c r="BE2" s="365"/>
      <c r="BF2" s="365"/>
      <c r="BG2" s="365"/>
    </row>
    <row r="3" spans="2:59" ht="59.95" customHeight="1" x14ac:dyDescent="0.2">
      <c r="B3" s="356" t="s">
        <v>164</v>
      </c>
      <c r="C3" s="357"/>
      <c r="D3" s="357"/>
      <c r="E3" s="357"/>
      <c r="F3" s="357"/>
      <c r="G3" s="357"/>
      <c r="H3" s="357"/>
      <c r="I3" s="357"/>
      <c r="J3" s="357"/>
      <c r="K3" s="357"/>
      <c r="L3" s="355"/>
      <c r="M3" s="355"/>
      <c r="N3" s="355"/>
      <c r="O3" s="355"/>
      <c r="P3" s="355"/>
      <c r="Q3" s="355"/>
      <c r="R3" s="355"/>
      <c r="S3" s="355"/>
      <c r="T3" s="355"/>
      <c r="U3" s="355"/>
      <c r="V3" s="355"/>
      <c r="W3" s="355"/>
      <c r="X3" s="355"/>
      <c r="Y3" s="355"/>
      <c r="Z3" s="355"/>
      <c r="AA3" s="355"/>
      <c r="AB3" s="355"/>
      <c r="AC3" s="355"/>
      <c r="AD3" s="355"/>
      <c r="AE3" s="355"/>
      <c r="AF3" s="355"/>
      <c r="AG3" s="355"/>
      <c r="AH3" s="355"/>
      <c r="AI3" s="355"/>
      <c r="AJ3" s="355"/>
      <c r="AK3" s="355"/>
      <c r="AL3" s="355"/>
      <c r="AM3" s="355"/>
      <c r="AN3" s="355"/>
      <c r="AO3" s="355"/>
      <c r="AP3" s="355"/>
      <c r="AQ3" s="355"/>
      <c r="AR3" s="355"/>
      <c r="AS3" s="355"/>
      <c r="AT3" s="355"/>
      <c r="AU3" s="355"/>
      <c r="AV3" s="355"/>
      <c r="AW3" s="355"/>
      <c r="AX3" s="43"/>
      <c r="AY3" s="44"/>
      <c r="AZ3" s="366" t="s">
        <v>66</v>
      </c>
      <c r="BA3" s="367"/>
      <c r="BB3" s="368" t="s">
        <v>67</v>
      </c>
      <c r="BC3" s="369"/>
      <c r="BD3" s="368" t="s">
        <v>68</v>
      </c>
      <c r="BE3" s="369"/>
      <c r="BF3" s="368" t="s">
        <v>69</v>
      </c>
      <c r="BG3" s="369"/>
    </row>
    <row r="4" spans="2:59" ht="39.1" customHeight="1" thickBot="1" x14ac:dyDescent="0.25">
      <c r="B4" s="24" t="s">
        <v>70</v>
      </c>
      <c r="C4" s="24" t="s">
        <v>71</v>
      </c>
      <c r="D4" s="24" t="s">
        <v>25</v>
      </c>
      <c r="E4" s="24" t="s">
        <v>27</v>
      </c>
      <c r="F4" s="49" t="s">
        <v>72</v>
      </c>
      <c r="G4" s="49" t="s">
        <v>37</v>
      </c>
      <c r="H4" s="49" t="s">
        <v>35</v>
      </c>
      <c r="I4" s="49" t="s">
        <v>31</v>
      </c>
      <c r="J4" s="49" t="s">
        <v>33</v>
      </c>
      <c r="K4" s="25" t="s">
        <v>9</v>
      </c>
      <c r="L4" s="34" t="s">
        <v>73</v>
      </c>
      <c r="M4" s="35" t="s">
        <v>74</v>
      </c>
      <c r="N4" s="36" t="s">
        <v>75</v>
      </c>
      <c r="O4" s="34" t="s">
        <v>73</v>
      </c>
      <c r="P4" s="35" t="s">
        <v>74</v>
      </c>
      <c r="Q4" s="36" t="s">
        <v>75</v>
      </c>
      <c r="R4" s="34" t="s">
        <v>73</v>
      </c>
      <c r="S4" s="35" t="s">
        <v>74</v>
      </c>
      <c r="T4" s="36" t="s">
        <v>75</v>
      </c>
      <c r="U4" s="34" t="s">
        <v>73</v>
      </c>
      <c r="V4" s="35" t="s">
        <v>74</v>
      </c>
      <c r="W4" s="36" t="s">
        <v>75</v>
      </c>
      <c r="X4" s="34" t="s">
        <v>73</v>
      </c>
      <c r="Y4" s="35" t="s">
        <v>74</v>
      </c>
      <c r="Z4" s="36" t="s">
        <v>75</v>
      </c>
      <c r="AA4" s="34" t="s">
        <v>73</v>
      </c>
      <c r="AB4" s="35" t="s">
        <v>74</v>
      </c>
      <c r="AC4" s="36" t="s">
        <v>75</v>
      </c>
      <c r="AD4" s="34" t="s">
        <v>73</v>
      </c>
      <c r="AE4" s="35" t="s">
        <v>74</v>
      </c>
      <c r="AF4" s="36" t="s">
        <v>75</v>
      </c>
      <c r="AG4" s="34" t="s">
        <v>73</v>
      </c>
      <c r="AH4" s="35" t="s">
        <v>74</v>
      </c>
      <c r="AI4" s="36" t="s">
        <v>75</v>
      </c>
      <c r="AJ4" s="34" t="s">
        <v>73</v>
      </c>
      <c r="AK4" s="35" t="s">
        <v>74</v>
      </c>
      <c r="AL4" s="36" t="s">
        <v>75</v>
      </c>
      <c r="AM4" s="34" t="s">
        <v>73</v>
      </c>
      <c r="AN4" s="35" t="s">
        <v>74</v>
      </c>
      <c r="AO4" s="36" t="s">
        <v>75</v>
      </c>
      <c r="AP4" s="34" t="s">
        <v>73</v>
      </c>
      <c r="AQ4" s="35" t="s">
        <v>74</v>
      </c>
      <c r="AR4" s="36" t="s">
        <v>75</v>
      </c>
      <c r="AS4" s="34" t="s">
        <v>73</v>
      </c>
      <c r="AT4" s="35" t="s">
        <v>74</v>
      </c>
      <c r="AU4" s="36" t="s">
        <v>75</v>
      </c>
      <c r="AV4" s="34" t="s">
        <v>73</v>
      </c>
      <c r="AW4" s="35" t="s">
        <v>74</v>
      </c>
      <c r="AX4" s="36" t="s">
        <v>75</v>
      </c>
      <c r="AY4" s="37">
        <f>SUM(AY5:AY16)</f>
        <v>0</v>
      </c>
      <c r="AZ4" s="38" t="s">
        <v>76</v>
      </c>
      <c r="BA4" s="38" t="s">
        <v>77</v>
      </c>
      <c r="BB4" s="39" t="s">
        <v>76</v>
      </c>
      <c r="BC4" s="39" t="s">
        <v>77</v>
      </c>
      <c r="BD4" s="39" t="s">
        <v>76</v>
      </c>
      <c r="BE4" s="39" t="s">
        <v>77</v>
      </c>
      <c r="BF4" s="39" t="s">
        <v>76</v>
      </c>
      <c r="BG4" s="39" t="s">
        <v>77</v>
      </c>
    </row>
    <row r="5" spans="2:59" ht="43.5" customHeight="1" x14ac:dyDescent="0.2">
      <c r="B5" s="371" t="s">
        <v>165</v>
      </c>
      <c r="C5" s="70" t="s">
        <v>166</v>
      </c>
      <c r="D5" s="69" t="s">
        <v>167</v>
      </c>
      <c r="E5" s="67" t="s">
        <v>168</v>
      </c>
      <c r="F5" s="67" t="s">
        <v>82</v>
      </c>
      <c r="G5" s="72" t="s">
        <v>134</v>
      </c>
      <c r="H5" s="80" t="s">
        <v>169</v>
      </c>
      <c r="I5" s="66">
        <v>45689</v>
      </c>
      <c r="J5" s="271">
        <v>45807</v>
      </c>
      <c r="K5" s="280">
        <f>PTEP!$G$11/PTEP!$D$11</f>
        <v>1.4285714285714285E-2</v>
      </c>
      <c r="L5" s="48"/>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1">
        <f>L5+O5+R5+U5+X5++AA5+AD5+AG5+AJ5+AM5+AP5+AS5</f>
        <v>0</v>
      </c>
      <c r="AW5" s="42">
        <f>M5+P5+S5+V5+Y5+AB5+AE5+AH5+AK5+AN5+AQ5+AT5</f>
        <v>0</v>
      </c>
      <c r="AX5" s="45" t="e">
        <f>AW5/AV5</f>
        <v>#DIV/0!</v>
      </c>
      <c r="AY5" s="46" t="str">
        <f>IFERROR(AX5*#REF!,"")</f>
        <v/>
      </c>
      <c r="AZ5" s="40"/>
      <c r="BA5" s="40"/>
      <c r="BB5" s="40"/>
      <c r="BC5" s="40"/>
      <c r="BD5" s="40"/>
      <c r="BE5" s="40"/>
      <c r="BF5" s="40"/>
      <c r="BG5" s="40"/>
    </row>
    <row r="6" spans="2:59" ht="94.6" customHeight="1" x14ac:dyDescent="0.2">
      <c r="B6" s="372"/>
      <c r="C6" s="71" t="s">
        <v>170</v>
      </c>
      <c r="D6" s="81" t="s">
        <v>171</v>
      </c>
      <c r="E6" s="64" t="s">
        <v>172</v>
      </c>
      <c r="F6" s="64" t="s">
        <v>122</v>
      </c>
      <c r="G6" s="73" t="s">
        <v>134</v>
      </c>
      <c r="H6" s="73" t="s">
        <v>173</v>
      </c>
      <c r="I6" s="65">
        <v>45659</v>
      </c>
      <c r="J6" s="277">
        <v>46022</v>
      </c>
      <c r="K6" s="280">
        <f>PTEP!$G$11/PTEP!$D$11</f>
        <v>1.4285714285714285E-2</v>
      </c>
      <c r="L6" s="48"/>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1"/>
      <c r="AW6" s="42"/>
      <c r="AX6" s="45"/>
      <c r="AY6" s="46"/>
      <c r="AZ6" s="40"/>
      <c r="BA6" s="40"/>
      <c r="BB6" s="40"/>
      <c r="BC6" s="40"/>
      <c r="BD6" s="40"/>
      <c r="BE6" s="40"/>
      <c r="BF6" s="40"/>
      <c r="BG6" s="40"/>
    </row>
    <row r="7" spans="2:59" ht="86.95" customHeight="1" thickBot="1" x14ac:dyDescent="0.25">
      <c r="B7" s="373"/>
      <c r="C7" s="78" t="s">
        <v>174</v>
      </c>
      <c r="D7" s="219" t="s">
        <v>175</v>
      </c>
      <c r="E7" s="220" t="s">
        <v>176</v>
      </c>
      <c r="F7" s="221" t="s">
        <v>122</v>
      </c>
      <c r="G7" s="111" t="s">
        <v>134</v>
      </c>
      <c r="H7" s="111" t="s">
        <v>177</v>
      </c>
      <c r="I7" s="196">
        <v>45659</v>
      </c>
      <c r="J7" s="278">
        <v>46022</v>
      </c>
      <c r="K7" s="280">
        <f>PTEP!$G$11/PTEP!$D$11</f>
        <v>1.4285714285714285E-2</v>
      </c>
      <c r="L7" s="48"/>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1"/>
      <c r="AW7" s="42"/>
      <c r="AX7" s="45"/>
      <c r="AY7" s="46"/>
      <c r="AZ7" s="40"/>
      <c r="BA7" s="40"/>
      <c r="BB7" s="40"/>
      <c r="BC7" s="40"/>
      <c r="BD7" s="40"/>
      <c r="BE7" s="40"/>
      <c r="BF7" s="40"/>
      <c r="BG7" s="40"/>
    </row>
    <row r="8" spans="2:59" ht="43.5" customHeight="1" x14ac:dyDescent="0.2">
      <c r="B8" s="372" t="s">
        <v>178</v>
      </c>
      <c r="C8" s="77" t="s">
        <v>179</v>
      </c>
      <c r="D8" s="69" t="s">
        <v>180</v>
      </c>
      <c r="E8" s="67" t="s">
        <v>181</v>
      </c>
      <c r="F8" s="67" t="s">
        <v>82</v>
      </c>
      <c r="G8" s="72" t="s">
        <v>134</v>
      </c>
      <c r="H8" s="80" t="s">
        <v>182</v>
      </c>
      <c r="I8" s="66">
        <v>45689</v>
      </c>
      <c r="J8" s="271">
        <v>45747</v>
      </c>
      <c r="K8" s="280">
        <f>PTEP!$G$11/PTEP!$D$11</f>
        <v>1.4285714285714285E-2</v>
      </c>
      <c r="L8" s="48"/>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1">
        <f t="shared" ref="AV8:AV9" si="0">L8+O8+R8+U8+X8++AA8+AD8+AG8+AJ8+AM8+AP8+AS8</f>
        <v>0</v>
      </c>
      <c r="AW8" s="42">
        <f t="shared" ref="AW8:AW9" si="1">M8+P8+S8+V8+Y8+AB8+AE8+AH8+AK8+AN8+AQ8+AT8</f>
        <v>0</v>
      </c>
      <c r="AX8" s="45" t="e">
        <f t="shared" ref="AX8:AX9" si="2">AW8/AV8</f>
        <v>#DIV/0!</v>
      </c>
      <c r="AY8" s="46" t="str">
        <f>IFERROR(AX8*#REF!,"")</f>
        <v/>
      </c>
      <c r="AZ8" s="40"/>
      <c r="BA8" s="40"/>
      <c r="BB8" s="40"/>
      <c r="BC8" s="40"/>
      <c r="BD8" s="40"/>
      <c r="BE8" s="40"/>
      <c r="BF8" s="40"/>
      <c r="BG8" s="40"/>
    </row>
    <row r="9" spans="2:59" ht="104.95" customHeight="1" thickBot="1" x14ac:dyDescent="0.25">
      <c r="B9" s="373"/>
      <c r="C9" s="68" t="s">
        <v>183</v>
      </c>
      <c r="D9" s="310" t="s">
        <v>184</v>
      </c>
      <c r="E9" s="311" t="s">
        <v>185</v>
      </c>
      <c r="F9" s="311" t="s">
        <v>186</v>
      </c>
      <c r="G9" s="74" t="s">
        <v>134</v>
      </c>
      <c r="H9" s="79" t="s">
        <v>187</v>
      </c>
      <c r="I9" s="76">
        <v>45659</v>
      </c>
      <c r="J9" s="273">
        <v>46022</v>
      </c>
      <c r="K9" s="280">
        <f>PTEP!$G$11/PTEP!$D$11</f>
        <v>1.4285714285714285E-2</v>
      </c>
      <c r="L9" s="48"/>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1">
        <f t="shared" si="0"/>
        <v>0</v>
      </c>
      <c r="AW9" s="42">
        <f t="shared" si="1"/>
        <v>0</v>
      </c>
      <c r="AX9" s="45" t="e">
        <f t="shared" si="2"/>
        <v>#DIV/0!</v>
      </c>
      <c r="AY9" s="46" t="str">
        <f>IFERROR(AX9*#REF!,"")</f>
        <v/>
      </c>
      <c r="AZ9" s="40"/>
      <c r="BA9" s="40"/>
      <c r="BB9" s="40"/>
      <c r="BC9" s="40"/>
      <c r="BD9" s="40"/>
      <c r="BE9" s="40"/>
      <c r="BF9" s="40"/>
      <c r="BG9" s="40"/>
    </row>
    <row r="10" spans="2:59" ht="18.350000000000001" x14ac:dyDescent="0.3">
      <c r="AY10" s="47">
        <f>SUM(AY5:AY9)</f>
        <v>0</v>
      </c>
      <c r="AZ10" s="40"/>
      <c r="BA10" s="40"/>
      <c r="BB10" s="40"/>
      <c r="BC10" s="40"/>
      <c r="BD10" s="40"/>
      <c r="BE10" s="40"/>
      <c r="BF10" s="40"/>
      <c r="BG10" s="40"/>
    </row>
    <row r="11" spans="2:59" ht="13.6" x14ac:dyDescent="0.2"/>
    <row r="12" spans="2:59" ht="13.6" x14ac:dyDescent="0.2"/>
    <row r="13" spans="2:59" ht="13.6" x14ac:dyDescent="0.2"/>
  </sheetData>
  <mergeCells count="23">
    <mergeCell ref="C1:K1"/>
    <mergeCell ref="B3:K3"/>
    <mergeCell ref="AZ3:BA3"/>
    <mergeCell ref="BB3:BC3"/>
    <mergeCell ref="BD3:BE3"/>
    <mergeCell ref="L2:N3"/>
    <mergeCell ref="O2:Q3"/>
    <mergeCell ref="R2:T3"/>
    <mergeCell ref="U2:W3"/>
    <mergeCell ref="X2:Z3"/>
    <mergeCell ref="AA2:AC3"/>
    <mergeCell ref="AD2:AF3"/>
    <mergeCell ref="AG2:AI3"/>
    <mergeCell ref="AJ2:AL3"/>
    <mergeCell ref="AM2:AO3"/>
    <mergeCell ref="AP2:AR3"/>
    <mergeCell ref="B5:B7"/>
    <mergeCell ref="B8:B9"/>
    <mergeCell ref="AV2:AW3"/>
    <mergeCell ref="AX2:AY2"/>
    <mergeCell ref="AZ2:BG2"/>
    <mergeCell ref="BF3:BG3"/>
    <mergeCell ref="AS2:AU3"/>
  </mergeCells>
  <pageMargins left="0.70866141732283472" right="0.70866141732283472" top="0.74803149606299213" bottom="0.74803149606299213" header="0.31496062992125984" footer="0.31496062992125984"/>
  <pageSetup paperSize="9" scale="30" orientation="portrait" r:id="rId1"/>
  <headerFooter>
    <oddFooter>&amp;R&amp;G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pageSetUpPr fitToPage="1"/>
  </sheetPr>
  <dimension ref="A1:BG45"/>
  <sheetViews>
    <sheetView showGridLines="0" view="pageBreakPreview" topLeftCell="B30" zoomScaleNormal="100" zoomScaleSheetLayoutView="100" workbookViewId="0">
      <selection activeCell="J31" sqref="J31"/>
    </sheetView>
  </sheetViews>
  <sheetFormatPr baseColWidth="10" defaultColWidth="11.375" defaultRowHeight="14.3" x14ac:dyDescent="0.25"/>
  <cols>
    <col min="1" max="1" width="6.875" customWidth="1"/>
    <col min="2" max="2" width="28.75" style="16" customWidth="1"/>
    <col min="3" max="3" width="7.375" style="17" customWidth="1"/>
    <col min="4" max="4" width="54.25" style="17" customWidth="1"/>
    <col min="5" max="5" width="39.75" style="17" customWidth="1"/>
    <col min="6" max="6" width="30.75" style="17" customWidth="1"/>
    <col min="7" max="7" width="21.25" style="17" customWidth="1"/>
    <col min="8" max="8" width="21.875" customWidth="1"/>
    <col min="9" max="11" width="18.25" customWidth="1"/>
    <col min="12" max="12" width="14" style="2" hidden="1" customWidth="1"/>
    <col min="13" max="51" width="0" style="2" hidden="1" customWidth="1"/>
    <col min="52" max="52" width="16.75" style="2" hidden="1" customWidth="1"/>
    <col min="53" max="53" width="20.875" style="2" hidden="1" customWidth="1"/>
    <col min="54" max="54" width="16.75" style="2" hidden="1" customWidth="1"/>
    <col min="55" max="55" width="19.625" style="2" hidden="1" customWidth="1"/>
    <col min="56" max="56" width="16.75" style="2" hidden="1" customWidth="1"/>
    <col min="57" max="57" width="20.125" style="2" hidden="1" customWidth="1"/>
    <col min="58" max="58" width="16.75" style="2" hidden="1" customWidth="1"/>
    <col min="59" max="59" width="20.75" style="2" hidden="1" customWidth="1"/>
  </cols>
  <sheetData>
    <row r="1" spans="1:59" s="2" customFormat="1" ht="117" customHeight="1" x14ac:dyDescent="0.25">
      <c r="A1" s="13"/>
      <c r="B1" s="1"/>
      <c r="C1" s="354" t="s">
        <v>188</v>
      </c>
      <c r="D1" s="327"/>
      <c r="E1" s="327"/>
      <c r="F1" s="327"/>
      <c r="G1" s="327"/>
      <c r="H1" s="327"/>
      <c r="I1" s="327"/>
      <c r="J1" s="327"/>
      <c r="K1" s="7" t="s">
        <v>1</v>
      </c>
    </row>
    <row r="2" spans="1:59" ht="14.3" customHeight="1" thickBot="1" x14ac:dyDescent="0.3">
      <c r="B2" s="15"/>
      <c r="C2" s="15"/>
      <c r="D2" s="15"/>
      <c r="E2" s="94"/>
      <c r="F2" s="94"/>
      <c r="G2" s="94"/>
      <c r="H2" s="15"/>
      <c r="I2" s="15"/>
      <c r="J2" s="15"/>
      <c r="K2" s="15"/>
      <c r="L2" s="355" t="s">
        <v>50</v>
      </c>
      <c r="M2" s="355"/>
      <c r="N2" s="355"/>
      <c r="O2" s="355" t="s">
        <v>51</v>
      </c>
      <c r="P2" s="355"/>
      <c r="Q2" s="355"/>
      <c r="R2" s="355" t="s">
        <v>52</v>
      </c>
      <c r="S2" s="355"/>
      <c r="T2" s="355"/>
      <c r="U2" s="355" t="s">
        <v>53</v>
      </c>
      <c r="V2" s="355"/>
      <c r="W2" s="355"/>
      <c r="X2" s="355" t="s">
        <v>54</v>
      </c>
      <c r="Y2" s="355"/>
      <c r="Z2" s="355"/>
      <c r="AA2" s="355" t="s">
        <v>55</v>
      </c>
      <c r="AB2" s="355"/>
      <c r="AC2" s="355"/>
      <c r="AD2" s="355" t="s">
        <v>56</v>
      </c>
      <c r="AE2" s="355"/>
      <c r="AF2" s="355"/>
      <c r="AG2" s="355" t="s">
        <v>57</v>
      </c>
      <c r="AH2" s="355"/>
      <c r="AI2" s="355"/>
      <c r="AJ2" s="355" t="s">
        <v>58</v>
      </c>
      <c r="AK2" s="355"/>
      <c r="AL2" s="355"/>
      <c r="AM2" s="355" t="s">
        <v>59</v>
      </c>
      <c r="AN2" s="355"/>
      <c r="AO2" s="355"/>
      <c r="AP2" s="355" t="s">
        <v>60</v>
      </c>
      <c r="AQ2" s="355"/>
      <c r="AR2" s="355"/>
      <c r="AS2" s="355" t="s">
        <v>61</v>
      </c>
      <c r="AT2" s="355"/>
      <c r="AU2" s="355"/>
      <c r="AV2" s="355" t="s">
        <v>62</v>
      </c>
      <c r="AW2" s="355"/>
      <c r="AX2" s="370" t="s">
        <v>63</v>
      </c>
      <c r="AY2" s="370"/>
      <c r="AZ2" s="364" t="s">
        <v>64</v>
      </c>
      <c r="BA2" s="365"/>
      <c r="BB2" s="365"/>
      <c r="BC2" s="365"/>
      <c r="BD2" s="365"/>
      <c r="BE2" s="365"/>
      <c r="BF2" s="365"/>
      <c r="BG2" s="365"/>
    </row>
    <row r="3" spans="1:59" ht="59.95" customHeight="1" thickBot="1" x14ac:dyDescent="0.3">
      <c r="B3" s="374" t="s">
        <v>189</v>
      </c>
      <c r="C3" s="375"/>
      <c r="D3" s="375"/>
      <c r="E3" s="375"/>
      <c r="F3" s="375"/>
      <c r="G3" s="375"/>
      <c r="H3" s="375"/>
      <c r="I3" s="375"/>
      <c r="J3" s="375"/>
      <c r="K3" s="376"/>
      <c r="L3" s="355"/>
      <c r="M3" s="355"/>
      <c r="N3" s="355"/>
      <c r="O3" s="355"/>
      <c r="P3" s="355"/>
      <c r="Q3" s="355"/>
      <c r="R3" s="355"/>
      <c r="S3" s="355"/>
      <c r="T3" s="355"/>
      <c r="U3" s="355"/>
      <c r="V3" s="355"/>
      <c r="W3" s="355"/>
      <c r="X3" s="355"/>
      <c r="Y3" s="355"/>
      <c r="Z3" s="355"/>
      <c r="AA3" s="355"/>
      <c r="AB3" s="355"/>
      <c r="AC3" s="355"/>
      <c r="AD3" s="355"/>
      <c r="AE3" s="355"/>
      <c r="AF3" s="355"/>
      <c r="AG3" s="355"/>
      <c r="AH3" s="355"/>
      <c r="AI3" s="355"/>
      <c r="AJ3" s="355"/>
      <c r="AK3" s="355"/>
      <c r="AL3" s="355"/>
      <c r="AM3" s="355"/>
      <c r="AN3" s="355"/>
      <c r="AO3" s="355"/>
      <c r="AP3" s="355"/>
      <c r="AQ3" s="355"/>
      <c r="AR3" s="355"/>
      <c r="AS3" s="355"/>
      <c r="AT3" s="355"/>
      <c r="AU3" s="355"/>
      <c r="AV3" s="355"/>
      <c r="AW3" s="355"/>
      <c r="AX3" s="43"/>
      <c r="AY3" s="44"/>
      <c r="AZ3" s="366" t="s">
        <v>66</v>
      </c>
      <c r="BA3" s="367"/>
      <c r="BB3" s="368" t="s">
        <v>67</v>
      </c>
      <c r="BC3" s="369"/>
      <c r="BD3" s="368" t="s">
        <v>68</v>
      </c>
      <c r="BE3" s="369"/>
      <c r="BF3" s="368" t="s">
        <v>69</v>
      </c>
      <c r="BG3" s="369"/>
    </row>
    <row r="4" spans="1:59" ht="39.1" customHeight="1" thickBot="1" x14ac:dyDescent="0.3">
      <c r="B4" s="24" t="s">
        <v>70</v>
      </c>
      <c r="C4" s="26" t="s">
        <v>71</v>
      </c>
      <c r="D4" s="24" t="s">
        <v>25</v>
      </c>
      <c r="E4" s="95" t="s">
        <v>27</v>
      </c>
      <c r="F4" s="96" t="s">
        <v>72</v>
      </c>
      <c r="G4" s="96" t="s">
        <v>37</v>
      </c>
      <c r="H4" s="49" t="s">
        <v>35</v>
      </c>
      <c r="I4" s="49" t="s">
        <v>31</v>
      </c>
      <c r="J4" s="49" t="s">
        <v>33</v>
      </c>
      <c r="K4" s="27" t="s">
        <v>9</v>
      </c>
      <c r="L4" s="119" t="s">
        <v>73</v>
      </c>
      <c r="M4" s="120" t="s">
        <v>74</v>
      </c>
      <c r="N4" s="121" t="s">
        <v>75</v>
      </c>
      <c r="O4" s="119" t="s">
        <v>73</v>
      </c>
      <c r="P4" s="120" t="s">
        <v>74</v>
      </c>
      <c r="Q4" s="121" t="s">
        <v>75</v>
      </c>
      <c r="R4" s="119" t="s">
        <v>73</v>
      </c>
      <c r="S4" s="120" t="s">
        <v>74</v>
      </c>
      <c r="T4" s="121" t="s">
        <v>75</v>
      </c>
      <c r="U4" s="119" t="s">
        <v>73</v>
      </c>
      <c r="V4" s="120" t="s">
        <v>74</v>
      </c>
      <c r="W4" s="121" t="s">
        <v>75</v>
      </c>
      <c r="X4" s="119" t="s">
        <v>73</v>
      </c>
      <c r="Y4" s="120" t="s">
        <v>74</v>
      </c>
      <c r="Z4" s="121" t="s">
        <v>75</v>
      </c>
      <c r="AA4" s="119" t="s">
        <v>73</v>
      </c>
      <c r="AB4" s="120" t="s">
        <v>74</v>
      </c>
      <c r="AC4" s="121" t="s">
        <v>75</v>
      </c>
      <c r="AD4" s="119" t="s">
        <v>73</v>
      </c>
      <c r="AE4" s="120" t="s">
        <v>74</v>
      </c>
      <c r="AF4" s="121" t="s">
        <v>75</v>
      </c>
      <c r="AG4" s="119" t="s">
        <v>73</v>
      </c>
      <c r="AH4" s="120" t="s">
        <v>74</v>
      </c>
      <c r="AI4" s="121" t="s">
        <v>75</v>
      </c>
      <c r="AJ4" s="119" t="s">
        <v>73</v>
      </c>
      <c r="AK4" s="120" t="s">
        <v>74</v>
      </c>
      <c r="AL4" s="121" t="s">
        <v>75</v>
      </c>
      <c r="AM4" s="119" t="s">
        <v>73</v>
      </c>
      <c r="AN4" s="120" t="s">
        <v>74</v>
      </c>
      <c r="AO4" s="121" t="s">
        <v>75</v>
      </c>
      <c r="AP4" s="119" t="s">
        <v>73</v>
      </c>
      <c r="AQ4" s="120" t="s">
        <v>74</v>
      </c>
      <c r="AR4" s="121" t="s">
        <v>75</v>
      </c>
      <c r="AS4" s="119" t="s">
        <v>73</v>
      </c>
      <c r="AT4" s="120" t="s">
        <v>74</v>
      </c>
      <c r="AU4" s="121" t="s">
        <v>75</v>
      </c>
      <c r="AV4" s="34" t="s">
        <v>73</v>
      </c>
      <c r="AW4" s="35" t="s">
        <v>74</v>
      </c>
      <c r="AX4" s="36" t="s">
        <v>75</v>
      </c>
      <c r="AY4" s="37">
        <f>SUM(AY5:AY41)</f>
        <v>0</v>
      </c>
      <c r="AZ4" s="38" t="s">
        <v>76</v>
      </c>
      <c r="BA4" s="38" t="s">
        <v>77</v>
      </c>
      <c r="BB4" s="39" t="s">
        <v>76</v>
      </c>
      <c r="BC4" s="39" t="s">
        <v>77</v>
      </c>
      <c r="BD4" s="39" t="s">
        <v>76</v>
      </c>
      <c r="BE4" s="39" t="s">
        <v>77</v>
      </c>
      <c r="BF4" s="39" t="s">
        <v>76</v>
      </c>
      <c r="BG4" s="39" t="s">
        <v>77</v>
      </c>
    </row>
    <row r="5" spans="1:59" ht="120.1" customHeight="1" thickBot="1" x14ac:dyDescent="0.3">
      <c r="B5" s="378" t="s">
        <v>190</v>
      </c>
      <c r="C5" s="245" t="s">
        <v>191</v>
      </c>
      <c r="D5" s="101" t="s">
        <v>192</v>
      </c>
      <c r="E5" s="97" t="s">
        <v>193</v>
      </c>
      <c r="F5" s="97" t="s">
        <v>82</v>
      </c>
      <c r="G5" s="246" t="s">
        <v>83</v>
      </c>
      <c r="H5" s="116" t="s">
        <v>194</v>
      </c>
      <c r="I5" s="163">
        <v>45659</v>
      </c>
      <c r="J5" s="163">
        <v>46022</v>
      </c>
      <c r="K5" s="279">
        <f>PTEP!$G$12/PTEP!$D$12</f>
        <v>1.4285714285714284E-2</v>
      </c>
      <c r="L5" s="122"/>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4"/>
      <c r="AV5" s="117">
        <f>L5+O5+R5+U5+X5++AA5+AD5+AG5+AJ5+AM5+AP5+AS5</f>
        <v>0</v>
      </c>
      <c r="AW5" s="42">
        <f>M5+P5+S5+V5+Y5+AB5+AE5+AH5+AK5+AN5+AQ5+AT5</f>
        <v>0</v>
      </c>
      <c r="AX5" s="45" t="e">
        <f>AW5/AV5</f>
        <v>#DIV/0!</v>
      </c>
      <c r="AY5" s="46" t="str">
        <f t="shared" ref="AY5:AY17" si="0">IFERROR(AX5*K5,"")</f>
        <v/>
      </c>
      <c r="AZ5" s="40"/>
      <c r="BA5" s="40"/>
      <c r="BB5" s="40"/>
      <c r="BC5" s="40"/>
      <c r="BD5" s="40"/>
      <c r="BE5" s="40"/>
      <c r="BF5" s="40"/>
      <c r="BG5" s="40"/>
    </row>
    <row r="6" spans="1:59" ht="135" customHeight="1" thickBot="1" x14ac:dyDescent="0.3">
      <c r="B6" s="379"/>
      <c r="C6" s="247" t="s">
        <v>195</v>
      </c>
      <c r="D6" s="88" t="s">
        <v>196</v>
      </c>
      <c r="E6" s="98" t="s">
        <v>197</v>
      </c>
      <c r="F6" s="98" t="s">
        <v>82</v>
      </c>
      <c r="G6" s="248" t="s">
        <v>83</v>
      </c>
      <c r="H6" s="82" t="s">
        <v>198</v>
      </c>
      <c r="I6" s="75">
        <v>45691</v>
      </c>
      <c r="J6" s="75">
        <v>45777</v>
      </c>
      <c r="K6" s="279">
        <f>PTEP!$G$12/PTEP!$D$12</f>
        <v>1.4285714285714284E-2</v>
      </c>
      <c r="L6" s="125"/>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126"/>
      <c r="AV6" s="117">
        <f t="shared" ref="AV6:AV30" si="1">L6+O6+R6+U6+X6++AA6+AD6+AG6+AJ6+AM6+AP6+AS6</f>
        <v>0</v>
      </c>
      <c r="AW6" s="42">
        <f t="shared" ref="AW6:AW30" si="2">M6+P6+S6+V6+Y6+AB6+AE6+AH6+AK6+AN6+AQ6+AT6</f>
        <v>0</v>
      </c>
      <c r="AX6" s="45" t="e">
        <f t="shared" ref="AX6:AX30" si="3">AW6/AV6</f>
        <v>#DIV/0!</v>
      </c>
      <c r="AY6" s="46" t="str">
        <f t="shared" si="0"/>
        <v/>
      </c>
      <c r="AZ6" s="40"/>
      <c r="BA6" s="40"/>
      <c r="BB6" s="40"/>
      <c r="BC6" s="40"/>
      <c r="BD6" s="40"/>
      <c r="BE6" s="40"/>
      <c r="BF6" s="40"/>
      <c r="BG6" s="40"/>
    </row>
    <row r="7" spans="1:59" ht="91.55" customHeight="1" thickBot="1" x14ac:dyDescent="0.3">
      <c r="B7" s="379"/>
      <c r="C7" s="247" t="s">
        <v>199</v>
      </c>
      <c r="D7" s="161" t="s">
        <v>200</v>
      </c>
      <c r="E7" s="162" t="s">
        <v>201</v>
      </c>
      <c r="F7" s="162" t="s">
        <v>82</v>
      </c>
      <c r="G7" s="248" t="s">
        <v>83</v>
      </c>
      <c r="H7" s="82" t="s">
        <v>202</v>
      </c>
      <c r="I7" s="75">
        <v>45778</v>
      </c>
      <c r="J7" s="75">
        <v>45838</v>
      </c>
      <c r="K7" s="279">
        <f>PTEP!$G$12/PTEP!$D$12</f>
        <v>1.4285714285714284E-2</v>
      </c>
      <c r="L7" s="125"/>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126"/>
      <c r="AV7" s="117"/>
      <c r="AW7" s="42"/>
      <c r="AX7" s="45"/>
      <c r="AY7" s="46"/>
      <c r="AZ7" s="40"/>
      <c r="BA7" s="40"/>
      <c r="BB7" s="40"/>
      <c r="BC7" s="40"/>
      <c r="BD7" s="40"/>
      <c r="BE7" s="40"/>
      <c r="BF7" s="40"/>
      <c r="BG7" s="40"/>
    </row>
    <row r="8" spans="1:59" ht="135" customHeight="1" thickBot="1" x14ac:dyDescent="0.3">
      <c r="B8" s="379"/>
      <c r="C8" s="247" t="s">
        <v>203</v>
      </c>
      <c r="D8" s="161" t="s">
        <v>204</v>
      </c>
      <c r="E8" s="162" t="s">
        <v>205</v>
      </c>
      <c r="F8" s="162" t="s">
        <v>82</v>
      </c>
      <c r="G8" s="160" t="s">
        <v>83</v>
      </c>
      <c r="H8" s="166" t="s">
        <v>206</v>
      </c>
      <c r="I8" s="75">
        <v>45691</v>
      </c>
      <c r="J8" s="75">
        <v>46022</v>
      </c>
      <c r="K8" s="279">
        <f>PTEP!$G$12/PTEP!$D$12</f>
        <v>1.4285714285714284E-2</v>
      </c>
      <c r="L8" s="125"/>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126"/>
      <c r="AV8" s="117"/>
      <c r="AW8" s="42"/>
      <c r="AX8" s="45"/>
      <c r="AY8" s="46"/>
      <c r="AZ8" s="40"/>
      <c r="BA8" s="40"/>
      <c r="BB8" s="40"/>
      <c r="BC8" s="40"/>
      <c r="BD8" s="40"/>
      <c r="BE8" s="40"/>
      <c r="BF8" s="40"/>
      <c r="BG8" s="40"/>
    </row>
    <row r="9" spans="1:59" ht="138.75" customHeight="1" thickBot="1" x14ac:dyDescent="0.3">
      <c r="B9" s="379"/>
      <c r="C9" s="247" t="s">
        <v>207</v>
      </c>
      <c r="D9" s="88" t="s">
        <v>208</v>
      </c>
      <c r="E9" s="98" t="s">
        <v>209</v>
      </c>
      <c r="F9" s="98" t="s">
        <v>82</v>
      </c>
      <c r="G9" s="248" t="s">
        <v>83</v>
      </c>
      <c r="H9" s="82" t="s">
        <v>210</v>
      </c>
      <c r="I9" s="75">
        <v>45691</v>
      </c>
      <c r="J9" s="75">
        <v>46022</v>
      </c>
      <c r="K9" s="279">
        <f>PTEP!$G$12/PTEP!$D$12</f>
        <v>1.4285714285714284E-2</v>
      </c>
      <c r="L9" s="125"/>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126"/>
      <c r="AV9" s="117">
        <f t="shared" si="1"/>
        <v>0</v>
      </c>
      <c r="AW9" s="42">
        <f t="shared" si="2"/>
        <v>0</v>
      </c>
      <c r="AX9" s="45" t="e">
        <f t="shared" si="3"/>
        <v>#DIV/0!</v>
      </c>
      <c r="AY9" s="46" t="str">
        <f t="shared" si="0"/>
        <v/>
      </c>
      <c r="AZ9" s="40"/>
      <c r="BA9" s="40"/>
      <c r="BB9" s="40"/>
      <c r="BC9" s="40"/>
      <c r="BD9" s="40"/>
      <c r="BE9" s="40"/>
      <c r="BF9" s="40"/>
      <c r="BG9" s="40"/>
    </row>
    <row r="10" spans="1:59" ht="113.95" customHeight="1" thickBot="1" x14ac:dyDescent="0.3">
      <c r="B10" s="379"/>
      <c r="C10" s="247" t="s">
        <v>211</v>
      </c>
      <c r="D10" s="114" t="s">
        <v>212</v>
      </c>
      <c r="E10" s="99" t="s">
        <v>213</v>
      </c>
      <c r="F10" s="99" t="s">
        <v>214</v>
      </c>
      <c r="G10" s="92" t="s">
        <v>83</v>
      </c>
      <c r="H10" s="167" t="s">
        <v>215</v>
      </c>
      <c r="I10" s="93">
        <v>45659</v>
      </c>
      <c r="J10" s="93">
        <v>46022</v>
      </c>
      <c r="K10" s="279">
        <f>PTEP!$G$12/PTEP!$D$12</f>
        <v>1.4285714285714284E-2</v>
      </c>
      <c r="L10" s="125"/>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126"/>
      <c r="AV10" s="117">
        <f t="shared" si="1"/>
        <v>0</v>
      </c>
      <c r="AW10" s="42">
        <f t="shared" si="2"/>
        <v>0</v>
      </c>
      <c r="AX10" s="45" t="e">
        <f t="shared" si="3"/>
        <v>#DIV/0!</v>
      </c>
      <c r="AY10" s="46" t="str">
        <f t="shared" si="0"/>
        <v/>
      </c>
      <c r="AZ10" s="40"/>
      <c r="BA10" s="40"/>
      <c r="BB10" s="40"/>
      <c r="BC10" s="40"/>
      <c r="BD10" s="40"/>
      <c r="BE10" s="40"/>
      <c r="BF10" s="40"/>
      <c r="BG10" s="40"/>
    </row>
    <row r="11" spans="1:59" ht="113.95" customHeight="1" thickBot="1" x14ac:dyDescent="0.3">
      <c r="B11" s="379"/>
      <c r="C11" s="247" t="s">
        <v>216</v>
      </c>
      <c r="D11" s="114" t="s">
        <v>217</v>
      </c>
      <c r="E11" s="115" t="s">
        <v>218</v>
      </c>
      <c r="F11" s="89" t="s">
        <v>219</v>
      </c>
      <c r="G11" s="92" t="s">
        <v>83</v>
      </c>
      <c r="H11" s="167" t="s">
        <v>220</v>
      </c>
      <c r="I11" s="164">
        <v>45659</v>
      </c>
      <c r="J11" s="164">
        <v>46022</v>
      </c>
      <c r="K11" s="279">
        <f>PTEP!$G$12/PTEP!$D$12</f>
        <v>1.4285714285714284E-2</v>
      </c>
      <c r="L11" s="125"/>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126"/>
      <c r="AV11" s="117"/>
      <c r="AW11" s="42"/>
      <c r="AX11" s="45"/>
      <c r="AY11" s="46"/>
      <c r="AZ11" s="40"/>
      <c r="BA11" s="40"/>
      <c r="BB11" s="40"/>
      <c r="BC11" s="40"/>
      <c r="BD11" s="40"/>
      <c r="BE11" s="40"/>
      <c r="BF11" s="40"/>
      <c r="BG11" s="40"/>
    </row>
    <row r="12" spans="1:59" ht="113.95" customHeight="1" thickBot="1" x14ac:dyDescent="0.3">
      <c r="B12" s="379"/>
      <c r="C12" s="247" t="s">
        <v>221</v>
      </c>
      <c r="D12" s="92" t="s">
        <v>222</v>
      </c>
      <c r="E12" s="89" t="s">
        <v>223</v>
      </c>
      <c r="F12" s="89" t="s">
        <v>82</v>
      </c>
      <c r="G12" s="89" t="s">
        <v>83</v>
      </c>
      <c r="H12" s="115" t="s">
        <v>224</v>
      </c>
      <c r="I12" s="93">
        <v>45689</v>
      </c>
      <c r="J12" s="93">
        <v>46022</v>
      </c>
      <c r="K12" s="279">
        <f>PTEP!$G$12/PTEP!$D$12</f>
        <v>1.4285714285714284E-2</v>
      </c>
      <c r="L12" s="125"/>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126"/>
      <c r="AV12" s="117"/>
      <c r="AW12" s="42"/>
      <c r="AX12" s="45"/>
      <c r="AY12" s="46"/>
      <c r="AZ12" s="40"/>
      <c r="BA12" s="40"/>
      <c r="BB12" s="40"/>
      <c r="BC12" s="40"/>
      <c r="BD12" s="40"/>
      <c r="BE12" s="40"/>
      <c r="BF12" s="40"/>
      <c r="BG12" s="40"/>
    </row>
    <row r="13" spans="1:59" ht="113.95" customHeight="1" x14ac:dyDescent="0.25">
      <c r="B13" s="379"/>
      <c r="C13" s="247" t="s">
        <v>225</v>
      </c>
      <c r="D13" s="88" t="s">
        <v>226</v>
      </c>
      <c r="E13" s="89" t="s">
        <v>227</v>
      </c>
      <c r="F13" s="88" t="s">
        <v>228</v>
      </c>
      <c r="G13" s="89" t="s">
        <v>83</v>
      </c>
      <c r="H13" s="90" t="s">
        <v>229</v>
      </c>
      <c r="I13" s="91">
        <v>45792</v>
      </c>
      <c r="J13" s="91">
        <v>46022</v>
      </c>
      <c r="K13" s="279">
        <f>PTEP!$G$12/PTEP!$D$12</f>
        <v>1.4285714285714284E-2</v>
      </c>
      <c r="L13" s="125"/>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126"/>
      <c r="AV13" s="117"/>
      <c r="AW13" s="42"/>
      <c r="AX13" s="45"/>
      <c r="AY13" s="46"/>
      <c r="AZ13" s="40"/>
      <c r="BA13" s="40"/>
      <c r="BB13" s="40"/>
      <c r="BC13" s="40"/>
      <c r="BD13" s="40"/>
      <c r="BE13" s="40"/>
      <c r="BF13" s="40"/>
      <c r="BG13" s="40"/>
    </row>
    <row r="14" spans="1:59" ht="113.95" customHeight="1" x14ac:dyDescent="0.25">
      <c r="B14" s="379"/>
      <c r="C14" s="247" t="s">
        <v>230</v>
      </c>
      <c r="D14" s="88" t="s">
        <v>231</v>
      </c>
      <c r="E14" s="88" t="s">
        <v>232</v>
      </c>
      <c r="F14" s="88" t="s">
        <v>233</v>
      </c>
      <c r="G14" s="89" t="s">
        <v>83</v>
      </c>
      <c r="H14" s="90" t="s">
        <v>234</v>
      </c>
      <c r="I14" s="91">
        <v>45748</v>
      </c>
      <c r="J14" s="91">
        <v>46022</v>
      </c>
      <c r="K14" s="279">
        <f>PTEP!$G$12/PTEP!$D$12</f>
        <v>1.4285714285714284E-2</v>
      </c>
      <c r="L14" s="125"/>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126"/>
      <c r="AV14" s="117"/>
      <c r="AW14" s="42"/>
      <c r="AX14" s="45"/>
      <c r="AY14" s="46"/>
      <c r="AZ14" s="40"/>
      <c r="BA14" s="40"/>
      <c r="BB14" s="40"/>
      <c r="BC14" s="40"/>
      <c r="BD14" s="40"/>
      <c r="BE14" s="40"/>
      <c r="BF14" s="40"/>
      <c r="BG14" s="40"/>
    </row>
    <row r="15" spans="1:59" ht="113.95" customHeight="1" thickBot="1" x14ac:dyDescent="0.3">
      <c r="B15" s="379"/>
      <c r="C15" s="247" t="s">
        <v>235</v>
      </c>
      <c r="D15" s="88" t="s">
        <v>236</v>
      </c>
      <c r="E15" s="88" t="s">
        <v>237</v>
      </c>
      <c r="F15" s="88" t="s">
        <v>233</v>
      </c>
      <c r="G15" s="89" t="s">
        <v>83</v>
      </c>
      <c r="H15" s="90" t="s">
        <v>238</v>
      </c>
      <c r="I15" s="91">
        <v>45748</v>
      </c>
      <c r="J15" s="91">
        <v>46022</v>
      </c>
      <c r="K15" s="279">
        <f>PTEP!$G$12/PTEP!$D$12</f>
        <v>1.4285714285714284E-2</v>
      </c>
      <c r="L15" s="125"/>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126"/>
      <c r="AV15" s="117"/>
      <c r="AW15" s="42"/>
      <c r="AX15" s="45"/>
      <c r="AY15" s="46"/>
      <c r="AZ15" s="40"/>
      <c r="BA15" s="40"/>
      <c r="BB15" s="40"/>
      <c r="BC15" s="40"/>
      <c r="BD15" s="40"/>
      <c r="BE15" s="40"/>
      <c r="BF15" s="40"/>
      <c r="BG15" s="40"/>
    </row>
    <row r="16" spans="1:59" ht="83.25" customHeight="1" thickBot="1" x14ac:dyDescent="0.3">
      <c r="B16" s="379"/>
      <c r="C16" s="247" t="s">
        <v>239</v>
      </c>
      <c r="D16" s="88" t="s">
        <v>240</v>
      </c>
      <c r="E16" s="88" t="s">
        <v>241</v>
      </c>
      <c r="F16" s="88" t="s">
        <v>242</v>
      </c>
      <c r="G16" s="88" t="s">
        <v>83</v>
      </c>
      <c r="H16" s="90" t="s">
        <v>243</v>
      </c>
      <c r="I16" s="75">
        <v>45689</v>
      </c>
      <c r="J16" s="75">
        <v>46022</v>
      </c>
      <c r="K16" s="279">
        <f>PTEP!$G$12/PTEP!$D$12</f>
        <v>1.4285714285714284E-2</v>
      </c>
      <c r="L16" s="125"/>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126"/>
      <c r="AV16" s="117">
        <f t="shared" si="1"/>
        <v>0</v>
      </c>
      <c r="AW16" s="42">
        <f t="shared" si="2"/>
        <v>0</v>
      </c>
      <c r="AX16" s="45" t="e">
        <f t="shared" si="3"/>
        <v>#DIV/0!</v>
      </c>
      <c r="AY16" s="46" t="str">
        <f t="shared" si="0"/>
        <v/>
      </c>
      <c r="AZ16" s="40"/>
      <c r="BA16" s="40"/>
      <c r="BB16" s="40"/>
      <c r="BC16" s="40"/>
      <c r="BD16" s="40"/>
      <c r="BE16" s="40"/>
      <c r="BF16" s="40"/>
      <c r="BG16" s="40"/>
    </row>
    <row r="17" spans="2:59" ht="95.95" customHeight="1" thickBot="1" x14ac:dyDescent="0.3">
      <c r="B17" s="379"/>
      <c r="C17" s="247" t="s">
        <v>244</v>
      </c>
      <c r="D17" s="89" t="s">
        <v>245</v>
      </c>
      <c r="E17" s="89" t="s">
        <v>246</v>
      </c>
      <c r="F17" s="99" t="s">
        <v>247</v>
      </c>
      <c r="G17" s="89" t="s">
        <v>83</v>
      </c>
      <c r="H17" s="115" t="s">
        <v>248</v>
      </c>
      <c r="I17" s="93">
        <v>45659</v>
      </c>
      <c r="J17" s="93">
        <v>46022</v>
      </c>
      <c r="K17" s="279">
        <f>PTEP!$G$12/PTEP!$D$12</f>
        <v>1.4285714285714284E-2</v>
      </c>
      <c r="L17" s="125"/>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126"/>
      <c r="AV17" s="117">
        <f t="shared" si="1"/>
        <v>0</v>
      </c>
      <c r="AW17" s="42">
        <f t="shared" si="2"/>
        <v>0</v>
      </c>
      <c r="AX17" s="45" t="e">
        <f t="shared" si="3"/>
        <v>#DIV/0!</v>
      </c>
      <c r="AY17" s="46" t="str">
        <f t="shared" si="0"/>
        <v/>
      </c>
      <c r="AZ17" s="40"/>
      <c r="BA17" s="40"/>
      <c r="BB17" s="40"/>
      <c r="BC17" s="40"/>
      <c r="BD17" s="40"/>
      <c r="BE17" s="40"/>
      <c r="BF17" s="40"/>
      <c r="BG17" s="40"/>
    </row>
    <row r="18" spans="2:59" ht="50.3" customHeight="1" thickBot="1" x14ac:dyDescent="0.3">
      <c r="B18" s="379"/>
      <c r="C18" s="247" t="s">
        <v>249</v>
      </c>
      <c r="D18" s="249" t="s">
        <v>250</v>
      </c>
      <c r="E18" s="92" t="s">
        <v>251</v>
      </c>
      <c r="F18" s="89" t="s">
        <v>252</v>
      </c>
      <c r="G18" s="248" t="s">
        <v>83</v>
      </c>
      <c r="H18" s="250" t="s">
        <v>253</v>
      </c>
      <c r="I18" s="75">
        <v>45689</v>
      </c>
      <c r="J18" s="75">
        <v>46022</v>
      </c>
      <c r="K18" s="279">
        <f>PTEP!$G$12/PTEP!$D$12</f>
        <v>1.4285714285714284E-2</v>
      </c>
      <c r="L18" s="125"/>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126"/>
      <c r="AV18" s="117"/>
      <c r="AW18" s="42"/>
      <c r="AX18" s="45"/>
      <c r="AY18" s="46"/>
      <c r="AZ18" s="40"/>
      <c r="BA18" s="40"/>
      <c r="BB18" s="40"/>
      <c r="BC18" s="40"/>
      <c r="BD18" s="40"/>
      <c r="BE18" s="40"/>
      <c r="BF18" s="40"/>
      <c r="BG18" s="40"/>
    </row>
    <row r="19" spans="2:59" ht="91.55" customHeight="1" thickBot="1" x14ac:dyDescent="0.3">
      <c r="B19" s="379"/>
      <c r="C19" s="247" t="s">
        <v>254</v>
      </c>
      <c r="D19" s="249" t="s">
        <v>255</v>
      </c>
      <c r="E19" s="92" t="s">
        <v>256</v>
      </c>
      <c r="F19" s="89" t="s">
        <v>252</v>
      </c>
      <c r="G19" s="248" t="s">
        <v>83</v>
      </c>
      <c r="H19" s="168" t="s">
        <v>257</v>
      </c>
      <c r="I19" s="75">
        <v>45689</v>
      </c>
      <c r="J19" s="75">
        <v>46022</v>
      </c>
      <c r="K19" s="279">
        <f>PTEP!$G$12/PTEP!$D$12</f>
        <v>1.4285714285714284E-2</v>
      </c>
      <c r="L19" s="125"/>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126"/>
      <c r="AV19" s="117"/>
      <c r="AW19" s="42"/>
      <c r="AX19" s="45"/>
      <c r="AY19" s="46"/>
      <c r="AZ19" s="40"/>
      <c r="BA19" s="40"/>
      <c r="BB19" s="40"/>
      <c r="BC19" s="40"/>
      <c r="BD19" s="40"/>
      <c r="BE19" s="40"/>
      <c r="BF19" s="40"/>
      <c r="BG19" s="40"/>
    </row>
    <row r="20" spans="2:59" ht="59.95" customHeight="1" thickBot="1" x14ac:dyDescent="0.3">
      <c r="B20" s="379"/>
      <c r="C20" s="247" t="s">
        <v>258</v>
      </c>
      <c r="D20" s="249" t="s">
        <v>259</v>
      </c>
      <c r="E20" s="92" t="s">
        <v>260</v>
      </c>
      <c r="F20" s="89" t="s">
        <v>252</v>
      </c>
      <c r="G20" s="248" t="s">
        <v>83</v>
      </c>
      <c r="H20" s="168" t="s">
        <v>261</v>
      </c>
      <c r="I20" s="75">
        <v>45689</v>
      </c>
      <c r="J20" s="75">
        <v>46022</v>
      </c>
      <c r="K20" s="279">
        <f>PTEP!$G$12/PTEP!$D$12</f>
        <v>1.4285714285714284E-2</v>
      </c>
      <c r="L20" s="125"/>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126"/>
      <c r="AV20" s="117"/>
      <c r="AW20" s="42"/>
      <c r="AX20" s="45"/>
      <c r="AY20" s="46"/>
      <c r="AZ20" s="40"/>
      <c r="BA20" s="40"/>
      <c r="BB20" s="40"/>
      <c r="BC20" s="40"/>
      <c r="BD20" s="40"/>
      <c r="BE20" s="40"/>
      <c r="BF20" s="40"/>
      <c r="BG20" s="40"/>
    </row>
    <row r="21" spans="2:59" ht="93.75" customHeight="1" x14ac:dyDescent="0.25">
      <c r="B21" s="379"/>
      <c r="C21" s="247" t="s">
        <v>262</v>
      </c>
      <c r="D21" s="88" t="s">
        <v>263</v>
      </c>
      <c r="E21" s="98" t="s">
        <v>264</v>
      </c>
      <c r="F21" s="88" t="s">
        <v>122</v>
      </c>
      <c r="G21" s="248" t="s">
        <v>83</v>
      </c>
      <c r="H21" s="168" t="s">
        <v>265</v>
      </c>
      <c r="I21" s="75">
        <v>45658</v>
      </c>
      <c r="J21" s="75">
        <v>46022</v>
      </c>
      <c r="K21" s="279">
        <f>PTEP!$G$12/PTEP!$D$12</f>
        <v>1.4285714285714284E-2</v>
      </c>
      <c r="L21" s="125"/>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126"/>
      <c r="AV21" s="117">
        <f t="shared" si="1"/>
        <v>0</v>
      </c>
      <c r="AW21" s="42">
        <f t="shared" si="2"/>
        <v>0</v>
      </c>
      <c r="AX21" s="45" t="e">
        <f t="shared" si="3"/>
        <v>#DIV/0!</v>
      </c>
      <c r="AY21" s="46"/>
      <c r="AZ21" s="40"/>
      <c r="BA21" s="40"/>
      <c r="BB21" s="40"/>
      <c r="BC21" s="40"/>
      <c r="BD21" s="40"/>
      <c r="BE21" s="40"/>
      <c r="BF21" s="40"/>
      <c r="BG21" s="40"/>
    </row>
    <row r="22" spans="2:59" ht="89.35" customHeight="1" thickBot="1" x14ac:dyDescent="0.3">
      <c r="B22" s="379"/>
      <c r="C22" s="247" t="s">
        <v>266</v>
      </c>
      <c r="D22" s="88" t="s">
        <v>267</v>
      </c>
      <c r="E22" s="88" t="s">
        <v>268</v>
      </c>
      <c r="F22" s="88" t="s">
        <v>122</v>
      </c>
      <c r="G22" s="248" t="s">
        <v>83</v>
      </c>
      <c r="H22" s="168" t="s">
        <v>202</v>
      </c>
      <c r="I22" s="75">
        <v>45689</v>
      </c>
      <c r="J22" s="75">
        <v>46022</v>
      </c>
      <c r="K22" s="279">
        <f>PTEP!$G$12/PTEP!$D$12</f>
        <v>1.4285714285714284E-2</v>
      </c>
      <c r="L22" s="125"/>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126"/>
      <c r="AV22" s="118"/>
      <c r="AW22" s="58"/>
      <c r="AX22" s="59"/>
      <c r="AY22" s="60"/>
      <c r="AZ22" s="57"/>
      <c r="BA22" s="57"/>
      <c r="BB22" s="57"/>
      <c r="BC22" s="57"/>
      <c r="BD22" s="57"/>
      <c r="BE22" s="57"/>
      <c r="BF22" s="57"/>
      <c r="BG22" s="57"/>
    </row>
    <row r="23" spans="2:59" ht="69.8" customHeight="1" x14ac:dyDescent="0.25">
      <c r="B23" s="379"/>
      <c r="C23" s="247" t="s">
        <v>269</v>
      </c>
      <c r="D23" s="88" t="s">
        <v>270</v>
      </c>
      <c r="E23" s="88" t="s">
        <v>271</v>
      </c>
      <c r="F23" s="88" t="s">
        <v>122</v>
      </c>
      <c r="G23" s="248" t="s">
        <v>83</v>
      </c>
      <c r="H23" s="168" t="s">
        <v>272</v>
      </c>
      <c r="I23" s="75">
        <v>45658</v>
      </c>
      <c r="J23" s="75">
        <v>46022</v>
      </c>
      <c r="K23" s="279">
        <f>PTEP!$G$12/PTEP!$D$12</f>
        <v>1.4285714285714284E-2</v>
      </c>
      <c r="L23" s="125"/>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156"/>
      <c r="AV23" s="53"/>
      <c r="AW23" s="54"/>
      <c r="AX23" s="55"/>
      <c r="AY23" s="56"/>
      <c r="AZ23" s="52"/>
      <c r="BA23" s="52"/>
      <c r="BB23" s="52"/>
      <c r="BC23" s="52"/>
      <c r="BD23" s="52"/>
      <c r="BE23" s="52"/>
      <c r="BF23" s="52"/>
      <c r="BG23" s="52"/>
    </row>
    <row r="24" spans="2:59" ht="69.8" customHeight="1" thickBot="1" x14ac:dyDescent="0.3">
      <c r="B24" s="379"/>
      <c r="C24" s="247" t="s">
        <v>273</v>
      </c>
      <c r="D24" s="88" t="s">
        <v>274</v>
      </c>
      <c r="E24" s="127" t="s">
        <v>275</v>
      </c>
      <c r="F24" s="88" t="s">
        <v>82</v>
      </c>
      <c r="G24" s="248" t="s">
        <v>83</v>
      </c>
      <c r="H24" s="251" t="s">
        <v>276</v>
      </c>
      <c r="I24" s="75">
        <v>45748</v>
      </c>
      <c r="J24" s="75">
        <v>46022</v>
      </c>
      <c r="K24" s="279">
        <f>PTEP!$G$12/PTEP!$D$12</f>
        <v>1.4285714285714284E-2</v>
      </c>
      <c r="L24" s="125"/>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156"/>
      <c r="AV24" s="53"/>
      <c r="AW24" s="54"/>
      <c r="AX24" s="55"/>
      <c r="AY24" s="56"/>
      <c r="AZ24" s="52"/>
      <c r="BA24" s="52"/>
      <c r="BB24" s="52"/>
      <c r="BC24" s="52"/>
      <c r="BD24" s="52"/>
      <c r="BE24" s="52"/>
      <c r="BF24" s="52"/>
      <c r="BG24" s="52"/>
    </row>
    <row r="25" spans="2:59" ht="69.8" customHeight="1" thickBot="1" x14ac:dyDescent="0.3">
      <c r="B25" s="380"/>
      <c r="C25" s="247" t="s">
        <v>277</v>
      </c>
      <c r="D25" s="241" t="s">
        <v>278</v>
      </c>
      <c r="E25" s="241" t="s">
        <v>279</v>
      </c>
      <c r="F25" s="241" t="s">
        <v>96</v>
      </c>
      <c r="G25" s="252" t="s">
        <v>83</v>
      </c>
      <c r="H25" s="169" t="s">
        <v>280</v>
      </c>
      <c r="I25" s="165">
        <v>45778</v>
      </c>
      <c r="J25" s="165">
        <v>45808</v>
      </c>
      <c r="K25" s="279">
        <f>PTEP!$G$12/PTEP!$D$12</f>
        <v>1.4285714285714284E-2</v>
      </c>
      <c r="L25" s="135"/>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157"/>
      <c r="AV25" s="53"/>
      <c r="AW25" s="54"/>
      <c r="AX25" s="55"/>
      <c r="AY25" s="56"/>
      <c r="AZ25" s="52"/>
      <c r="BA25" s="52"/>
      <c r="BB25" s="52"/>
      <c r="BC25" s="52"/>
      <c r="BD25" s="52"/>
      <c r="BE25" s="52"/>
      <c r="BF25" s="52"/>
      <c r="BG25" s="52"/>
    </row>
    <row r="26" spans="2:59" s="17" customFormat="1" ht="72.7" customHeight="1" thickBot="1" x14ac:dyDescent="0.3">
      <c r="B26" s="377" t="s">
        <v>281</v>
      </c>
      <c r="C26" s="253" t="s">
        <v>282</v>
      </c>
      <c r="D26" s="128" t="s">
        <v>283</v>
      </c>
      <c r="E26" s="101" t="s">
        <v>284</v>
      </c>
      <c r="F26" s="101" t="s">
        <v>285</v>
      </c>
      <c r="G26" s="101" t="s">
        <v>83</v>
      </c>
      <c r="H26" s="170" t="s">
        <v>202</v>
      </c>
      <c r="I26" s="102">
        <v>45748</v>
      </c>
      <c r="J26" s="102">
        <v>45777</v>
      </c>
      <c r="K26" s="279">
        <f>PTEP!$G$12/PTEP!$D$12</f>
        <v>1.4285714285714284E-2</v>
      </c>
      <c r="L26" s="129"/>
      <c r="M26" s="130"/>
      <c r="N26" s="130"/>
      <c r="O26" s="130"/>
      <c r="P26" s="130"/>
      <c r="Q26" s="130"/>
      <c r="R26" s="130"/>
      <c r="S26" s="130"/>
      <c r="T26" s="130"/>
      <c r="U26" s="130"/>
      <c r="V26" s="130"/>
      <c r="W26" s="130"/>
      <c r="X26" s="130"/>
      <c r="Y26" s="130"/>
      <c r="Z26" s="130"/>
      <c r="AA26" s="130"/>
      <c r="AB26" s="130"/>
      <c r="AC26" s="130"/>
      <c r="AD26" s="130"/>
      <c r="AE26" s="130"/>
      <c r="AF26" s="130"/>
      <c r="AG26" s="130"/>
      <c r="AH26" s="130"/>
      <c r="AI26" s="130"/>
      <c r="AJ26" s="130"/>
      <c r="AK26" s="130"/>
      <c r="AL26" s="130"/>
      <c r="AM26" s="130"/>
      <c r="AN26" s="130"/>
      <c r="AO26" s="130"/>
      <c r="AP26" s="130"/>
      <c r="AQ26" s="130"/>
      <c r="AR26" s="130"/>
      <c r="AS26" s="130"/>
      <c r="AT26" s="130"/>
      <c r="AU26" s="131"/>
      <c r="AV26" s="134">
        <f t="shared" si="1"/>
        <v>0</v>
      </c>
      <c r="AW26" s="61">
        <f t="shared" si="2"/>
        <v>0</v>
      </c>
      <c r="AX26" s="62" t="e">
        <f t="shared" si="3"/>
        <v>#DIV/0!</v>
      </c>
      <c r="AY26" s="63" t="str">
        <f t="shared" ref="AY26:AY39" si="4">IFERROR(AX26*K26,"")</f>
        <v/>
      </c>
      <c r="AZ26" s="86"/>
      <c r="BA26" s="86"/>
      <c r="BB26" s="86"/>
      <c r="BC26" s="86"/>
      <c r="BD26" s="86"/>
      <c r="BE26" s="86"/>
      <c r="BF26" s="86"/>
      <c r="BG26" s="86"/>
    </row>
    <row r="27" spans="2:59" s="17" customFormat="1" ht="74.25" customHeight="1" thickBot="1" x14ac:dyDescent="0.3">
      <c r="B27" s="377"/>
      <c r="C27" s="254" t="s">
        <v>286</v>
      </c>
      <c r="D27" s="127" t="s">
        <v>287</v>
      </c>
      <c r="E27" s="88" t="s">
        <v>288</v>
      </c>
      <c r="F27" s="88" t="s">
        <v>285</v>
      </c>
      <c r="G27" s="88" t="s">
        <v>83</v>
      </c>
      <c r="H27" s="90" t="s">
        <v>257</v>
      </c>
      <c r="I27" s="91">
        <v>45717</v>
      </c>
      <c r="J27" s="91">
        <v>46022</v>
      </c>
      <c r="K27" s="279">
        <f>PTEP!$G$12/PTEP!$D$12</f>
        <v>1.4285714285714284E-2</v>
      </c>
      <c r="L27" s="132"/>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133"/>
      <c r="AV27" s="117">
        <f t="shared" si="1"/>
        <v>0</v>
      </c>
      <c r="AW27" s="42">
        <f t="shared" si="2"/>
        <v>0</v>
      </c>
      <c r="AX27" s="45" t="e">
        <f t="shared" si="3"/>
        <v>#DIV/0!</v>
      </c>
      <c r="AY27" s="46" t="str">
        <f t="shared" si="4"/>
        <v/>
      </c>
      <c r="AZ27" s="87"/>
      <c r="BA27" s="87"/>
      <c r="BB27" s="87"/>
      <c r="BC27" s="87"/>
      <c r="BD27" s="87"/>
      <c r="BE27" s="87"/>
      <c r="BF27" s="87"/>
      <c r="BG27" s="87"/>
    </row>
    <row r="28" spans="2:59" s="17" customFormat="1" ht="74.25" customHeight="1" thickBot="1" x14ac:dyDescent="0.3">
      <c r="B28" s="377"/>
      <c r="C28" s="254" t="s">
        <v>289</v>
      </c>
      <c r="D28" s="127" t="s">
        <v>290</v>
      </c>
      <c r="E28" s="88" t="s">
        <v>288</v>
      </c>
      <c r="F28" s="88" t="s">
        <v>285</v>
      </c>
      <c r="G28" s="88" t="s">
        <v>83</v>
      </c>
      <c r="H28" s="90" t="s">
        <v>257</v>
      </c>
      <c r="I28" s="91">
        <v>45717</v>
      </c>
      <c r="J28" s="91">
        <v>46022</v>
      </c>
      <c r="K28" s="279">
        <f>PTEP!$G$12/PTEP!$D$12</f>
        <v>1.4285714285714284E-2</v>
      </c>
      <c r="L28" s="132"/>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133"/>
      <c r="AV28" s="117"/>
      <c r="AW28" s="42"/>
      <c r="AX28" s="45"/>
      <c r="AY28" s="46"/>
      <c r="AZ28" s="87"/>
      <c r="BA28" s="87"/>
      <c r="BB28" s="87"/>
      <c r="BC28" s="87"/>
      <c r="BD28" s="87"/>
      <c r="BE28" s="87"/>
      <c r="BF28" s="87"/>
      <c r="BG28" s="87"/>
    </row>
    <row r="29" spans="2:59" s="17" customFormat="1" ht="79.5" customHeight="1" thickBot="1" x14ac:dyDescent="0.3">
      <c r="B29" s="377"/>
      <c r="C29" s="255"/>
      <c r="D29" s="136" t="s">
        <v>291</v>
      </c>
      <c r="E29" s="100" t="s">
        <v>292</v>
      </c>
      <c r="F29" s="100" t="s">
        <v>96</v>
      </c>
      <c r="G29" s="100" t="s">
        <v>83</v>
      </c>
      <c r="H29" s="171" t="s">
        <v>292</v>
      </c>
      <c r="I29" s="108">
        <v>45839</v>
      </c>
      <c r="J29" s="108">
        <v>46022</v>
      </c>
      <c r="K29" s="279">
        <f>PTEP!$G$12/PTEP!$D$12</f>
        <v>1.4285714285714284E-2</v>
      </c>
      <c r="L29" s="143"/>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c r="AL29" s="144"/>
      <c r="AM29" s="144"/>
      <c r="AN29" s="144"/>
      <c r="AO29" s="144"/>
      <c r="AP29" s="144"/>
      <c r="AQ29" s="144"/>
      <c r="AR29" s="144"/>
      <c r="AS29" s="144"/>
      <c r="AT29" s="144"/>
      <c r="AU29" s="145"/>
      <c r="AV29" s="118">
        <f t="shared" si="1"/>
        <v>0</v>
      </c>
      <c r="AW29" s="58">
        <f t="shared" si="2"/>
        <v>0</v>
      </c>
      <c r="AX29" s="59" t="e">
        <f t="shared" si="3"/>
        <v>#DIV/0!</v>
      </c>
      <c r="AY29" s="60" t="str">
        <f t="shared" si="4"/>
        <v/>
      </c>
      <c r="AZ29" s="87"/>
      <c r="BA29" s="87"/>
      <c r="BB29" s="87"/>
      <c r="BC29" s="87"/>
      <c r="BD29" s="87"/>
      <c r="BE29" s="87"/>
      <c r="BF29" s="87"/>
      <c r="BG29" s="87"/>
    </row>
    <row r="30" spans="2:59" ht="156.75" customHeight="1" thickBot="1" x14ac:dyDescent="0.3">
      <c r="B30" s="381" t="s">
        <v>293</v>
      </c>
      <c r="C30" s="256" t="s">
        <v>294</v>
      </c>
      <c r="D30" s="257" t="s">
        <v>295</v>
      </c>
      <c r="E30" s="232" t="s">
        <v>296</v>
      </c>
      <c r="F30" s="232" t="s">
        <v>297</v>
      </c>
      <c r="G30" s="258" t="s">
        <v>83</v>
      </c>
      <c r="H30" s="182" t="s">
        <v>298</v>
      </c>
      <c r="I30" s="182">
        <v>45691</v>
      </c>
      <c r="J30" s="182">
        <v>45869</v>
      </c>
      <c r="K30" s="279">
        <f>PTEP!$G$12/PTEP!$D$12</f>
        <v>1.4285714285714284E-2</v>
      </c>
      <c r="L30" s="177"/>
      <c r="M30" s="139"/>
      <c r="N30" s="139"/>
      <c r="O30" s="139"/>
      <c r="P30" s="139"/>
      <c r="Q30" s="139"/>
      <c r="R30" s="139"/>
      <c r="S30" s="139"/>
      <c r="T30" s="139"/>
      <c r="U30" s="139"/>
      <c r="V30" s="139"/>
      <c r="W30" s="139"/>
      <c r="X30" s="139"/>
      <c r="Y30" s="139"/>
      <c r="Z30" s="139"/>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40">
        <f t="shared" si="1"/>
        <v>0</v>
      </c>
      <c r="AW30" s="151">
        <f t="shared" si="2"/>
        <v>0</v>
      </c>
      <c r="AX30" s="146" t="e">
        <f t="shared" si="3"/>
        <v>#DIV/0!</v>
      </c>
      <c r="AY30" s="147" t="str">
        <f t="shared" si="4"/>
        <v/>
      </c>
      <c r="AZ30" s="48"/>
      <c r="BA30" s="40"/>
      <c r="BB30" s="40"/>
      <c r="BC30" s="40"/>
      <c r="BD30" s="40"/>
      <c r="BE30" s="40"/>
      <c r="BF30" s="40"/>
      <c r="BG30" s="40"/>
    </row>
    <row r="31" spans="2:59" ht="156.75" customHeight="1" thickBot="1" x14ac:dyDescent="0.3">
      <c r="B31" s="382"/>
      <c r="C31" s="259" t="s">
        <v>299</v>
      </c>
      <c r="D31" s="99" t="s">
        <v>300</v>
      </c>
      <c r="E31" s="89" t="s">
        <v>301</v>
      </c>
      <c r="F31" s="260" t="s">
        <v>82</v>
      </c>
      <c r="G31" s="89" t="s">
        <v>83</v>
      </c>
      <c r="H31" s="115" t="s">
        <v>302</v>
      </c>
      <c r="I31" s="93">
        <v>45659</v>
      </c>
      <c r="J31" s="93">
        <v>45747</v>
      </c>
      <c r="K31" s="279">
        <f>PTEP!$G$12/PTEP!$D$12</f>
        <v>1.4285714285714284E-2</v>
      </c>
      <c r="L31" s="178"/>
      <c r="M31" s="172"/>
      <c r="N31" s="172"/>
      <c r="O31" s="172"/>
      <c r="P31" s="172"/>
      <c r="Q31" s="172"/>
      <c r="R31" s="172"/>
      <c r="S31" s="172"/>
      <c r="T31" s="172"/>
      <c r="U31" s="172"/>
      <c r="V31" s="172"/>
      <c r="W31" s="172"/>
      <c r="X31" s="172"/>
      <c r="Y31" s="172"/>
      <c r="Z31" s="172"/>
      <c r="AA31" s="172"/>
      <c r="AB31" s="172"/>
      <c r="AC31" s="172"/>
      <c r="AD31" s="172"/>
      <c r="AE31" s="172"/>
      <c r="AF31" s="172"/>
      <c r="AG31" s="172"/>
      <c r="AH31" s="172"/>
      <c r="AI31" s="172"/>
      <c r="AJ31" s="172"/>
      <c r="AK31" s="172"/>
      <c r="AL31" s="172"/>
      <c r="AM31" s="172"/>
      <c r="AN31" s="172"/>
      <c r="AO31" s="172"/>
      <c r="AP31" s="172"/>
      <c r="AQ31" s="172"/>
      <c r="AR31" s="172"/>
      <c r="AS31" s="172"/>
      <c r="AT31" s="172"/>
      <c r="AU31" s="172"/>
      <c r="AV31" s="173"/>
      <c r="AW31" s="174"/>
      <c r="AX31" s="175"/>
      <c r="AY31" s="176"/>
      <c r="AZ31" s="48"/>
      <c r="BA31" s="40"/>
      <c r="BB31" s="40"/>
      <c r="BC31" s="40"/>
      <c r="BD31" s="40"/>
      <c r="BE31" s="40"/>
      <c r="BF31" s="40"/>
      <c r="BG31" s="40"/>
    </row>
    <row r="32" spans="2:59" ht="72.7" customHeight="1" thickBot="1" x14ac:dyDescent="0.3">
      <c r="B32" s="382"/>
      <c r="C32" s="259" t="s">
        <v>303</v>
      </c>
      <c r="D32" s="99" t="s">
        <v>304</v>
      </c>
      <c r="E32" s="89" t="s">
        <v>305</v>
      </c>
      <c r="F32" s="260" t="s">
        <v>82</v>
      </c>
      <c r="G32" s="89" t="s">
        <v>83</v>
      </c>
      <c r="H32" s="180" t="s">
        <v>305</v>
      </c>
      <c r="I32" s="93">
        <v>45659</v>
      </c>
      <c r="J32" s="93">
        <v>45747</v>
      </c>
      <c r="K32" s="279">
        <f>PTEP!$G$12/PTEP!$D$12</f>
        <v>1.4285714285714284E-2</v>
      </c>
      <c r="L32" s="48"/>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1">
        <f t="shared" ref="AV32:AV41" si="5">L32+O32+R32+U32+X32++AA32+AD32+AG32+AJ32+AM32+AP32+AS32</f>
        <v>0</v>
      </c>
      <c r="AW32" s="152">
        <f t="shared" ref="AW32:AW41" si="6">M32+P32+S32+V32+Y32+AB32+AE32+AH32+AK32+AN32+AQ32+AT32</f>
        <v>0</v>
      </c>
      <c r="AX32" s="148" t="e">
        <f t="shared" ref="AX32:AX41" si="7">AW32/AV32</f>
        <v>#DIV/0!</v>
      </c>
      <c r="AY32" s="149" t="str">
        <f t="shared" si="4"/>
        <v/>
      </c>
      <c r="AZ32" s="48"/>
      <c r="BA32" s="40"/>
      <c r="BB32" s="40"/>
      <c r="BC32" s="40"/>
      <c r="BD32" s="40"/>
      <c r="BE32" s="40"/>
      <c r="BF32" s="40"/>
      <c r="BG32" s="40"/>
    </row>
    <row r="33" spans="2:59" ht="72.7" customHeight="1" thickBot="1" x14ac:dyDescent="0.3">
      <c r="B33" s="382"/>
      <c r="C33" s="259" t="s">
        <v>306</v>
      </c>
      <c r="D33" s="99" t="s">
        <v>307</v>
      </c>
      <c r="E33" s="89" t="s">
        <v>308</v>
      </c>
      <c r="F33" s="260" t="s">
        <v>82</v>
      </c>
      <c r="G33" s="89" t="s">
        <v>83</v>
      </c>
      <c r="H33" s="180" t="s">
        <v>309</v>
      </c>
      <c r="I33" s="93">
        <v>45719</v>
      </c>
      <c r="J33" s="93">
        <v>45898</v>
      </c>
      <c r="K33" s="279">
        <f>PTEP!$G$12/PTEP!$D$12</f>
        <v>1.4285714285714284E-2</v>
      </c>
      <c r="L33" s="48"/>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1"/>
      <c r="AW33" s="152"/>
      <c r="AX33" s="148"/>
      <c r="AY33" s="149"/>
      <c r="AZ33" s="48"/>
      <c r="BA33" s="40"/>
      <c r="BB33" s="40"/>
      <c r="BC33" s="40"/>
      <c r="BD33" s="40"/>
      <c r="BE33" s="40"/>
      <c r="BF33" s="40"/>
      <c r="BG33" s="40"/>
    </row>
    <row r="34" spans="2:59" ht="99.7" customHeight="1" thickBot="1" x14ac:dyDescent="0.3">
      <c r="B34" s="382"/>
      <c r="C34" s="259" t="s">
        <v>310</v>
      </c>
      <c r="D34" s="99" t="s">
        <v>311</v>
      </c>
      <c r="E34" s="89" t="s">
        <v>312</v>
      </c>
      <c r="F34" s="181" t="s">
        <v>313</v>
      </c>
      <c r="G34" s="89" t="s">
        <v>83</v>
      </c>
      <c r="H34" s="180" t="s">
        <v>314</v>
      </c>
      <c r="I34" s="93">
        <v>45691</v>
      </c>
      <c r="J34" s="93">
        <v>46022</v>
      </c>
      <c r="K34" s="279">
        <f>PTEP!$G$12/PTEP!$D$12</f>
        <v>1.4285714285714284E-2</v>
      </c>
      <c r="L34" s="48"/>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1"/>
      <c r="AW34" s="152"/>
      <c r="AX34" s="148"/>
      <c r="AY34" s="149"/>
      <c r="AZ34" s="48"/>
      <c r="BA34" s="40"/>
      <c r="BB34" s="40"/>
      <c r="BC34" s="40"/>
      <c r="BD34" s="40"/>
      <c r="BE34" s="40"/>
      <c r="BF34" s="40"/>
      <c r="BG34" s="40"/>
    </row>
    <row r="35" spans="2:59" ht="72.7" customHeight="1" thickBot="1" x14ac:dyDescent="0.3">
      <c r="B35" s="382"/>
      <c r="C35" s="259" t="s">
        <v>315</v>
      </c>
      <c r="D35" s="99" t="s">
        <v>316</v>
      </c>
      <c r="E35" s="89" t="s">
        <v>317</v>
      </c>
      <c r="F35" s="260" t="s">
        <v>82</v>
      </c>
      <c r="G35" s="89" t="s">
        <v>83</v>
      </c>
      <c r="H35" s="180" t="s">
        <v>318</v>
      </c>
      <c r="I35" s="93">
        <v>45659</v>
      </c>
      <c r="J35" s="93">
        <v>46022</v>
      </c>
      <c r="K35" s="279">
        <f>PTEP!$G$12/PTEP!$D$12</f>
        <v>1.4285714285714284E-2</v>
      </c>
      <c r="L35" s="48"/>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1"/>
      <c r="AW35" s="152"/>
      <c r="AX35" s="148"/>
      <c r="AY35" s="149"/>
      <c r="AZ35" s="48"/>
      <c r="BA35" s="40"/>
      <c r="BB35" s="40"/>
      <c r="BC35" s="40"/>
      <c r="BD35" s="40"/>
      <c r="BE35" s="40"/>
      <c r="BF35" s="40"/>
      <c r="BG35" s="40"/>
    </row>
    <row r="36" spans="2:59" s="2" customFormat="1" ht="108.7" customHeight="1" thickBot="1" x14ac:dyDescent="0.25">
      <c r="B36" s="382"/>
      <c r="C36" s="259" t="s">
        <v>319</v>
      </c>
      <c r="D36" s="99" t="s">
        <v>320</v>
      </c>
      <c r="E36" s="99" t="s">
        <v>321</v>
      </c>
      <c r="F36" s="99" t="s">
        <v>122</v>
      </c>
      <c r="G36" s="89" t="s">
        <v>83</v>
      </c>
      <c r="H36" s="115" t="s">
        <v>322</v>
      </c>
      <c r="I36" s="93">
        <v>45658</v>
      </c>
      <c r="J36" s="93">
        <v>46022</v>
      </c>
      <c r="K36" s="279">
        <f>PTEP!$G$12/PTEP!$D$12</f>
        <v>1.4285714285714284E-2</v>
      </c>
      <c r="L36" s="48"/>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1">
        <f t="shared" si="5"/>
        <v>0</v>
      </c>
      <c r="AW36" s="152">
        <f t="shared" si="6"/>
        <v>0</v>
      </c>
      <c r="AX36" s="148" t="e">
        <f t="shared" si="7"/>
        <v>#DIV/0!</v>
      </c>
      <c r="AY36" s="149" t="str">
        <f t="shared" si="4"/>
        <v/>
      </c>
      <c r="AZ36" s="48"/>
      <c r="BA36" s="40"/>
      <c r="BB36" s="40"/>
      <c r="BC36" s="40"/>
      <c r="BD36" s="40"/>
      <c r="BE36" s="40"/>
      <c r="BF36" s="40"/>
      <c r="BG36" s="40"/>
    </row>
    <row r="37" spans="2:59" s="2" customFormat="1" ht="80.349999999999994" customHeight="1" thickBot="1" x14ac:dyDescent="0.25">
      <c r="B37" s="382"/>
      <c r="C37" s="259" t="s">
        <v>323</v>
      </c>
      <c r="D37" s="99" t="s">
        <v>324</v>
      </c>
      <c r="E37" s="99" t="s">
        <v>325</v>
      </c>
      <c r="F37" s="99" t="s">
        <v>122</v>
      </c>
      <c r="G37" s="89" t="s">
        <v>83</v>
      </c>
      <c r="H37" s="115" t="s">
        <v>326</v>
      </c>
      <c r="I37" s="93">
        <v>45658</v>
      </c>
      <c r="J37" s="93">
        <v>46022</v>
      </c>
      <c r="K37" s="279">
        <f>PTEP!$G$12/PTEP!$D$12</f>
        <v>1.4285714285714284E-2</v>
      </c>
      <c r="L37" s="48"/>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1">
        <f t="shared" si="5"/>
        <v>0</v>
      </c>
      <c r="AW37" s="152">
        <f t="shared" si="6"/>
        <v>0</v>
      </c>
      <c r="AX37" s="148" t="e">
        <f t="shared" si="7"/>
        <v>#DIV/0!</v>
      </c>
      <c r="AY37" s="149" t="str">
        <f t="shared" si="4"/>
        <v/>
      </c>
      <c r="AZ37" s="48"/>
      <c r="BA37" s="40"/>
      <c r="BB37" s="40"/>
      <c r="BC37" s="40"/>
      <c r="BD37" s="40"/>
      <c r="BE37" s="40"/>
      <c r="BF37" s="40"/>
      <c r="BG37" s="40"/>
    </row>
    <row r="38" spans="2:59" s="2" customFormat="1" ht="156.75" customHeight="1" x14ac:dyDescent="0.2">
      <c r="B38" s="382"/>
      <c r="C38" s="259" t="s">
        <v>327</v>
      </c>
      <c r="D38" s="99" t="s">
        <v>328</v>
      </c>
      <c r="E38" s="99" t="s">
        <v>329</v>
      </c>
      <c r="F38" s="99" t="s">
        <v>330</v>
      </c>
      <c r="G38" s="89" t="s">
        <v>83</v>
      </c>
      <c r="H38" s="261" t="s">
        <v>331</v>
      </c>
      <c r="I38" s="93">
        <v>45754</v>
      </c>
      <c r="J38" s="93">
        <v>45961</v>
      </c>
      <c r="K38" s="279">
        <f>PTEP!$G$12/PTEP!$D$12</f>
        <v>1.4285714285714284E-2</v>
      </c>
      <c r="L38" s="48"/>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1"/>
      <c r="AW38" s="152"/>
      <c r="AX38" s="148"/>
      <c r="AY38" s="149"/>
      <c r="AZ38" s="48"/>
      <c r="BA38" s="40"/>
      <c r="BB38" s="40"/>
      <c r="BC38" s="40"/>
      <c r="BD38" s="40"/>
      <c r="BE38" s="40"/>
      <c r="BF38" s="40"/>
      <c r="BG38" s="40"/>
    </row>
    <row r="39" spans="2:59" s="2" customFormat="1" ht="80.349999999999994" customHeight="1" thickBot="1" x14ac:dyDescent="0.25">
      <c r="B39" s="382"/>
      <c r="C39" s="259" t="s">
        <v>332</v>
      </c>
      <c r="D39" s="99" t="s">
        <v>333</v>
      </c>
      <c r="E39" s="99" t="s">
        <v>334</v>
      </c>
      <c r="F39" s="260" t="s">
        <v>82</v>
      </c>
      <c r="G39" s="89" t="s">
        <v>83</v>
      </c>
      <c r="H39" s="261" t="s">
        <v>276</v>
      </c>
      <c r="I39" s="180" t="s">
        <v>335</v>
      </c>
      <c r="J39" s="93">
        <v>46022</v>
      </c>
      <c r="K39" s="279">
        <f>PTEP!$G$12/PTEP!$D$12</f>
        <v>1.4285714285714284E-2</v>
      </c>
      <c r="L39" s="48"/>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1">
        <f t="shared" si="5"/>
        <v>0</v>
      </c>
      <c r="AW39" s="152">
        <f t="shared" si="6"/>
        <v>0</v>
      </c>
      <c r="AX39" s="148" t="e">
        <f t="shared" si="7"/>
        <v>#DIV/0!</v>
      </c>
      <c r="AY39" s="149" t="str">
        <f t="shared" si="4"/>
        <v/>
      </c>
      <c r="AZ39" s="48"/>
      <c r="BA39" s="40"/>
      <c r="BB39" s="40"/>
      <c r="BC39" s="40"/>
      <c r="BD39" s="40"/>
      <c r="BE39" s="40"/>
      <c r="BF39" s="40"/>
      <c r="BG39" s="40"/>
    </row>
    <row r="40" spans="2:59" s="2" customFormat="1" ht="80.349999999999994" customHeight="1" thickBot="1" x14ac:dyDescent="0.25">
      <c r="B40" s="382"/>
      <c r="C40" s="259" t="s">
        <v>336</v>
      </c>
      <c r="D40" s="99" t="s">
        <v>337</v>
      </c>
      <c r="E40" s="99" t="s">
        <v>338</v>
      </c>
      <c r="F40" s="260" t="s">
        <v>96</v>
      </c>
      <c r="G40" s="89" t="s">
        <v>83</v>
      </c>
      <c r="H40" s="261" t="s">
        <v>339</v>
      </c>
      <c r="I40" s="93">
        <v>45993</v>
      </c>
      <c r="J40" s="93">
        <v>46022</v>
      </c>
      <c r="K40" s="279">
        <f>PTEP!$G$12/PTEP!$D$12</f>
        <v>1.4285714285714284E-2</v>
      </c>
      <c r="L40" s="48"/>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1"/>
      <c r="AW40" s="152"/>
      <c r="AX40" s="148"/>
      <c r="AY40" s="149"/>
      <c r="AZ40" s="48"/>
      <c r="BA40" s="40"/>
      <c r="BB40" s="40"/>
      <c r="BC40" s="40"/>
      <c r="BD40" s="40"/>
      <c r="BE40" s="40"/>
      <c r="BF40" s="40"/>
      <c r="BG40" s="40"/>
    </row>
    <row r="41" spans="2:59" s="2" customFormat="1" ht="80.349999999999994" customHeight="1" thickBot="1" x14ac:dyDescent="0.25">
      <c r="B41" s="383"/>
      <c r="C41" s="262" t="s">
        <v>340</v>
      </c>
      <c r="D41" s="183" t="s">
        <v>341</v>
      </c>
      <c r="E41" s="183" t="s">
        <v>342</v>
      </c>
      <c r="F41" s="263" t="s">
        <v>96</v>
      </c>
      <c r="G41" s="237" t="s">
        <v>83</v>
      </c>
      <c r="H41" s="264" t="s">
        <v>339</v>
      </c>
      <c r="I41" s="184">
        <v>45993</v>
      </c>
      <c r="J41" s="184">
        <v>46022</v>
      </c>
      <c r="K41" s="279">
        <f>PTEP!$G$12/PTEP!$D$12</f>
        <v>1.4285714285714284E-2</v>
      </c>
      <c r="L41" s="179"/>
      <c r="M41" s="141"/>
      <c r="N41" s="141"/>
      <c r="O41" s="141"/>
      <c r="P41" s="141"/>
      <c r="Q41" s="141"/>
      <c r="R41" s="141"/>
      <c r="S41" s="141"/>
      <c r="T41" s="141"/>
      <c r="U41" s="141"/>
      <c r="V41" s="141"/>
      <c r="W41" s="141"/>
      <c r="X41" s="141"/>
      <c r="Y41" s="141"/>
      <c r="Z41" s="1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2">
        <f t="shared" si="5"/>
        <v>0</v>
      </c>
      <c r="AW41" s="153">
        <f t="shared" si="6"/>
        <v>0</v>
      </c>
      <c r="AX41" s="150" t="e">
        <f t="shared" si="7"/>
        <v>#DIV/0!</v>
      </c>
      <c r="AY41" s="155"/>
      <c r="AZ41" s="48"/>
      <c r="BA41" s="40"/>
      <c r="BB41" s="40"/>
      <c r="BC41" s="40"/>
      <c r="BD41" s="40"/>
      <c r="BE41" s="40"/>
      <c r="BF41" s="40"/>
      <c r="BG41" s="40"/>
    </row>
    <row r="42" spans="2:59" ht="19.05" thickBot="1" x14ac:dyDescent="0.35">
      <c r="B42" s="138"/>
      <c r="AY42" s="154">
        <f>SUM(AY29:AY41)</f>
        <v>0</v>
      </c>
      <c r="AZ42" s="48"/>
      <c r="BA42" s="40"/>
      <c r="BB42" s="40"/>
      <c r="BC42" s="40"/>
      <c r="BD42" s="40"/>
      <c r="BE42" s="40"/>
      <c r="BF42" s="40"/>
      <c r="BG42" s="40"/>
    </row>
    <row r="43" spans="2:59" x14ac:dyDescent="0.25">
      <c r="C43" s="16"/>
      <c r="D43" s="16"/>
    </row>
    <row r="44" spans="2:59" x14ac:dyDescent="0.25">
      <c r="C44" s="16"/>
      <c r="D44" s="16"/>
    </row>
    <row r="45" spans="2:59" x14ac:dyDescent="0.25">
      <c r="C45" s="16"/>
    </row>
  </sheetData>
  <autoFilter ref="B4:K42" xr:uid="{00000000-0009-0000-0000-000004000000}"/>
  <mergeCells count="24">
    <mergeCell ref="AP2:AR3"/>
    <mergeCell ref="AS2:AU3"/>
    <mergeCell ref="AV2:AW3"/>
    <mergeCell ref="AX2:AY2"/>
    <mergeCell ref="AZ2:BG2"/>
    <mergeCell ref="AZ3:BA3"/>
    <mergeCell ref="BB3:BC3"/>
    <mergeCell ref="BD3:BE3"/>
    <mergeCell ref="BF3:BG3"/>
    <mergeCell ref="AA2:AC3"/>
    <mergeCell ref="AD2:AF3"/>
    <mergeCell ref="AG2:AI3"/>
    <mergeCell ref="AJ2:AL3"/>
    <mergeCell ref="AM2:AO3"/>
    <mergeCell ref="L2:N3"/>
    <mergeCell ref="O2:Q3"/>
    <mergeCell ref="R2:T3"/>
    <mergeCell ref="U2:W3"/>
    <mergeCell ref="X2:Z3"/>
    <mergeCell ref="C1:J1"/>
    <mergeCell ref="B3:K3"/>
    <mergeCell ref="B26:B29"/>
    <mergeCell ref="B5:B25"/>
    <mergeCell ref="B30:B41"/>
  </mergeCells>
  <pageMargins left="0.70866141732283472" right="0.70866141732283472" top="0.74803149606299213" bottom="0.74803149606299213" header="0.31496062992125984" footer="0.31496062992125984"/>
  <pageSetup paperSize="9" scale="32" fitToHeight="0" orientation="portrait" r:id="rId1"/>
  <headerFooter>
    <oddFooter>&amp;R&amp;G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pageSetUpPr fitToPage="1"/>
  </sheetPr>
  <dimension ref="B1:BG15"/>
  <sheetViews>
    <sheetView showGridLines="0" view="pageBreakPreview" topLeftCell="D1" zoomScale="80" zoomScaleNormal="100" zoomScaleSheetLayoutView="80" workbookViewId="0">
      <selection activeCell="J1" sqref="C1:J1"/>
    </sheetView>
  </sheetViews>
  <sheetFormatPr baseColWidth="10" defaultColWidth="11.375" defaultRowHeight="13.6" x14ac:dyDescent="0.2"/>
  <cols>
    <col min="1" max="1" width="8.125" style="2" customWidth="1"/>
    <col min="2" max="2" width="32.25" style="21" customWidth="1"/>
    <col min="3" max="3" width="11.375" style="2"/>
    <col min="4" max="4" width="63.25" style="2" customWidth="1"/>
    <col min="5" max="10" width="31" style="2" customWidth="1"/>
    <col min="11" max="11" width="22.25" style="2" customWidth="1"/>
    <col min="12" max="12" width="14" style="2" hidden="1" customWidth="1"/>
    <col min="13" max="51" width="0" style="2" hidden="1" customWidth="1"/>
    <col min="52" max="52" width="16.75" style="2" hidden="1" customWidth="1"/>
    <col min="53" max="53" width="20.875" style="2" hidden="1" customWidth="1"/>
    <col min="54" max="54" width="16.75" style="2" hidden="1" customWidth="1"/>
    <col min="55" max="55" width="19.625" style="2" hidden="1" customWidth="1"/>
    <col min="56" max="56" width="16.75" style="2" hidden="1" customWidth="1"/>
    <col min="57" max="57" width="20.125" style="2" hidden="1" customWidth="1"/>
    <col min="58" max="58" width="16.75" style="2" hidden="1" customWidth="1"/>
    <col min="59" max="59" width="20.75" style="2" hidden="1" customWidth="1"/>
    <col min="60" max="16384" width="11.375" style="2"/>
  </cols>
  <sheetData>
    <row r="1" spans="2:59" ht="138.1" customHeight="1" x14ac:dyDescent="0.25">
      <c r="B1" s="19"/>
      <c r="C1" s="327" t="s">
        <v>18</v>
      </c>
      <c r="D1" s="327"/>
      <c r="E1" s="327"/>
      <c r="F1" s="327"/>
      <c r="G1" s="327"/>
      <c r="H1" s="327"/>
      <c r="I1" s="327"/>
      <c r="J1" s="327"/>
      <c r="K1" s="7" t="s">
        <v>1</v>
      </c>
    </row>
    <row r="2" spans="2:59" ht="14.95" customHeight="1" x14ac:dyDescent="0.25">
      <c r="B2" s="18"/>
      <c r="C2" s="20"/>
      <c r="D2" s="20"/>
      <c r="E2" s="20"/>
      <c r="F2" s="18"/>
      <c r="G2" s="20"/>
      <c r="H2" s="20"/>
      <c r="I2" s="20"/>
      <c r="J2" s="20"/>
      <c r="K2" s="14"/>
      <c r="L2" s="355" t="s">
        <v>50</v>
      </c>
      <c r="M2" s="355"/>
      <c r="N2" s="355"/>
      <c r="O2" s="355" t="s">
        <v>51</v>
      </c>
      <c r="P2" s="355"/>
      <c r="Q2" s="355"/>
      <c r="R2" s="355" t="s">
        <v>52</v>
      </c>
      <c r="S2" s="355"/>
      <c r="T2" s="355"/>
      <c r="U2" s="355" t="s">
        <v>53</v>
      </c>
      <c r="V2" s="355"/>
      <c r="W2" s="355"/>
      <c r="X2" s="355" t="s">
        <v>54</v>
      </c>
      <c r="Y2" s="355"/>
      <c r="Z2" s="355"/>
      <c r="AA2" s="355" t="s">
        <v>55</v>
      </c>
      <c r="AB2" s="355"/>
      <c r="AC2" s="355"/>
      <c r="AD2" s="355" t="s">
        <v>56</v>
      </c>
      <c r="AE2" s="355"/>
      <c r="AF2" s="355"/>
      <c r="AG2" s="355" t="s">
        <v>57</v>
      </c>
      <c r="AH2" s="355"/>
      <c r="AI2" s="355"/>
      <c r="AJ2" s="355" t="s">
        <v>58</v>
      </c>
      <c r="AK2" s="355"/>
      <c r="AL2" s="355"/>
      <c r="AM2" s="355" t="s">
        <v>59</v>
      </c>
      <c r="AN2" s="355"/>
      <c r="AO2" s="355"/>
      <c r="AP2" s="355" t="s">
        <v>60</v>
      </c>
      <c r="AQ2" s="355"/>
      <c r="AR2" s="355"/>
      <c r="AS2" s="355" t="s">
        <v>61</v>
      </c>
      <c r="AT2" s="355"/>
      <c r="AU2" s="355"/>
      <c r="AV2" s="355" t="s">
        <v>62</v>
      </c>
      <c r="AW2" s="355"/>
      <c r="AX2" s="370" t="s">
        <v>63</v>
      </c>
      <c r="AY2" s="370"/>
      <c r="AZ2" s="364" t="s">
        <v>64</v>
      </c>
      <c r="BA2" s="365"/>
      <c r="BB2" s="365"/>
      <c r="BC2" s="365"/>
      <c r="BD2" s="365"/>
      <c r="BE2" s="365"/>
      <c r="BF2" s="365"/>
      <c r="BG2" s="365"/>
    </row>
    <row r="3" spans="2:59" ht="59.95" customHeight="1" x14ac:dyDescent="0.2">
      <c r="B3" s="356" t="s">
        <v>343</v>
      </c>
      <c r="C3" s="357"/>
      <c r="D3" s="357"/>
      <c r="E3" s="357"/>
      <c r="F3" s="357"/>
      <c r="G3" s="357"/>
      <c r="H3" s="357"/>
      <c r="I3" s="357"/>
      <c r="J3" s="357"/>
      <c r="K3" s="386"/>
      <c r="L3" s="355"/>
      <c r="M3" s="355"/>
      <c r="N3" s="355"/>
      <c r="O3" s="355"/>
      <c r="P3" s="355"/>
      <c r="Q3" s="355"/>
      <c r="R3" s="355"/>
      <c r="S3" s="355"/>
      <c r="T3" s="355"/>
      <c r="U3" s="355"/>
      <c r="V3" s="355"/>
      <c r="W3" s="355"/>
      <c r="X3" s="355"/>
      <c r="Y3" s="355"/>
      <c r="Z3" s="355"/>
      <c r="AA3" s="355"/>
      <c r="AB3" s="355"/>
      <c r="AC3" s="355"/>
      <c r="AD3" s="355"/>
      <c r="AE3" s="355"/>
      <c r="AF3" s="355"/>
      <c r="AG3" s="355"/>
      <c r="AH3" s="355"/>
      <c r="AI3" s="355"/>
      <c r="AJ3" s="355"/>
      <c r="AK3" s="355"/>
      <c r="AL3" s="355"/>
      <c r="AM3" s="355"/>
      <c r="AN3" s="355"/>
      <c r="AO3" s="355"/>
      <c r="AP3" s="355"/>
      <c r="AQ3" s="355"/>
      <c r="AR3" s="355"/>
      <c r="AS3" s="355"/>
      <c r="AT3" s="355"/>
      <c r="AU3" s="355"/>
      <c r="AV3" s="355"/>
      <c r="AW3" s="355"/>
      <c r="AX3" s="43"/>
      <c r="AY3" s="44"/>
      <c r="AZ3" s="366" t="s">
        <v>66</v>
      </c>
      <c r="BA3" s="367"/>
      <c r="BB3" s="368" t="s">
        <v>67</v>
      </c>
      <c r="BC3" s="369"/>
      <c r="BD3" s="368" t="s">
        <v>68</v>
      </c>
      <c r="BE3" s="369"/>
      <c r="BF3" s="368" t="s">
        <v>69</v>
      </c>
      <c r="BG3" s="369"/>
    </row>
    <row r="4" spans="2:59" ht="50.95" customHeight="1" x14ac:dyDescent="0.2">
      <c r="B4" s="24" t="s">
        <v>70</v>
      </c>
      <c r="C4" s="23" t="s">
        <v>71</v>
      </c>
      <c r="D4" s="24" t="s">
        <v>25</v>
      </c>
      <c r="E4" s="24" t="s">
        <v>27</v>
      </c>
      <c r="F4" s="96" t="s">
        <v>72</v>
      </c>
      <c r="G4" s="49" t="s">
        <v>37</v>
      </c>
      <c r="H4" s="49" t="s">
        <v>35</v>
      </c>
      <c r="I4" s="49" t="s">
        <v>31</v>
      </c>
      <c r="J4" s="49" t="s">
        <v>33</v>
      </c>
      <c r="K4" s="23" t="s">
        <v>9</v>
      </c>
      <c r="L4" s="119" t="s">
        <v>73</v>
      </c>
      <c r="M4" s="120" t="s">
        <v>74</v>
      </c>
      <c r="N4" s="121" t="s">
        <v>75</v>
      </c>
      <c r="O4" s="119" t="s">
        <v>73</v>
      </c>
      <c r="P4" s="120" t="s">
        <v>74</v>
      </c>
      <c r="Q4" s="121" t="s">
        <v>75</v>
      </c>
      <c r="R4" s="119" t="s">
        <v>73</v>
      </c>
      <c r="S4" s="120" t="s">
        <v>74</v>
      </c>
      <c r="T4" s="121" t="s">
        <v>75</v>
      </c>
      <c r="U4" s="119" t="s">
        <v>73</v>
      </c>
      <c r="V4" s="120" t="s">
        <v>74</v>
      </c>
      <c r="W4" s="121" t="s">
        <v>75</v>
      </c>
      <c r="X4" s="119" t="s">
        <v>73</v>
      </c>
      <c r="Y4" s="120" t="s">
        <v>74</v>
      </c>
      <c r="Z4" s="121" t="s">
        <v>75</v>
      </c>
      <c r="AA4" s="119" t="s">
        <v>73</v>
      </c>
      <c r="AB4" s="120" t="s">
        <v>74</v>
      </c>
      <c r="AC4" s="121" t="s">
        <v>75</v>
      </c>
      <c r="AD4" s="119" t="s">
        <v>73</v>
      </c>
      <c r="AE4" s="120" t="s">
        <v>74</v>
      </c>
      <c r="AF4" s="121" t="s">
        <v>75</v>
      </c>
      <c r="AG4" s="119" t="s">
        <v>73</v>
      </c>
      <c r="AH4" s="120" t="s">
        <v>74</v>
      </c>
      <c r="AI4" s="121" t="s">
        <v>75</v>
      </c>
      <c r="AJ4" s="119" t="s">
        <v>73</v>
      </c>
      <c r="AK4" s="120" t="s">
        <v>74</v>
      </c>
      <c r="AL4" s="121" t="s">
        <v>75</v>
      </c>
      <c r="AM4" s="119" t="s">
        <v>73</v>
      </c>
      <c r="AN4" s="120" t="s">
        <v>74</v>
      </c>
      <c r="AO4" s="121" t="s">
        <v>75</v>
      </c>
      <c r="AP4" s="119" t="s">
        <v>73</v>
      </c>
      <c r="AQ4" s="120" t="s">
        <v>74</v>
      </c>
      <c r="AR4" s="121" t="s">
        <v>75</v>
      </c>
      <c r="AS4" s="119" t="s">
        <v>73</v>
      </c>
      <c r="AT4" s="120" t="s">
        <v>74</v>
      </c>
      <c r="AU4" s="121" t="s">
        <v>75</v>
      </c>
      <c r="AV4" s="119" t="s">
        <v>73</v>
      </c>
      <c r="AW4" s="120" t="s">
        <v>74</v>
      </c>
      <c r="AX4" s="121" t="s">
        <v>75</v>
      </c>
      <c r="AY4" s="37">
        <f>SUM(AY5:AY21)</f>
        <v>0</v>
      </c>
      <c r="AZ4" s="38" t="s">
        <v>76</v>
      </c>
      <c r="BA4" s="38" t="s">
        <v>77</v>
      </c>
      <c r="BB4" s="39" t="s">
        <v>76</v>
      </c>
      <c r="BC4" s="39" t="s">
        <v>77</v>
      </c>
      <c r="BD4" s="39" t="s">
        <v>76</v>
      </c>
      <c r="BE4" s="39" t="s">
        <v>77</v>
      </c>
      <c r="BF4" s="39" t="s">
        <v>76</v>
      </c>
      <c r="BG4" s="39" t="s">
        <v>77</v>
      </c>
    </row>
    <row r="5" spans="2:59" ht="72" customHeight="1" thickBot="1" x14ac:dyDescent="0.25">
      <c r="B5" s="384" t="s">
        <v>344</v>
      </c>
      <c r="C5" s="222" t="s">
        <v>345</v>
      </c>
      <c r="D5" s="223" t="s">
        <v>346</v>
      </c>
      <c r="E5" s="223" t="s">
        <v>347</v>
      </c>
      <c r="F5" s="97" t="s">
        <v>82</v>
      </c>
      <c r="G5" s="223" t="s">
        <v>83</v>
      </c>
      <c r="H5" s="223" t="s">
        <v>348</v>
      </c>
      <c r="I5" s="163">
        <v>45659</v>
      </c>
      <c r="J5" s="102">
        <v>46022</v>
      </c>
      <c r="K5" s="281">
        <f>PTEP!$G$13/PTEP!$D$13</f>
        <v>1.4285714285714285E-2</v>
      </c>
      <c r="L5" s="122"/>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208">
        <f t="shared" ref="AV5:AV13" si="0">L5+O5+R5+U5+X5++AA5+AD5+AG5+AJ5+AM5+AP5+AS5</f>
        <v>0</v>
      </c>
      <c r="AW5" s="209">
        <f t="shared" ref="AW5:AW13" si="1">M5+P5+S5+V5+Y5+AB5+AE5+AH5+AK5+AN5+AQ5+AT5</f>
        <v>0</v>
      </c>
      <c r="AX5" s="210" t="e">
        <f t="shared" ref="AX5:AX13" si="2">AW5/AV5</f>
        <v>#DIV/0!</v>
      </c>
      <c r="AY5" s="201" t="str">
        <f t="shared" ref="AY5:AY11" si="3">IFERROR(AX5*K5,"")</f>
        <v/>
      </c>
      <c r="AZ5" s="40"/>
      <c r="BA5" s="40"/>
      <c r="BB5" s="40"/>
      <c r="BC5" s="40"/>
      <c r="BD5" s="40"/>
      <c r="BE5" s="40"/>
      <c r="BF5" s="40"/>
      <c r="BG5" s="40"/>
    </row>
    <row r="6" spans="2:59" ht="72" customHeight="1" thickBot="1" x14ac:dyDescent="0.25">
      <c r="B6" s="384"/>
      <c r="C6" s="224" t="s">
        <v>349</v>
      </c>
      <c r="D6" s="64" t="s">
        <v>350</v>
      </c>
      <c r="E6" s="64" t="s">
        <v>351</v>
      </c>
      <c r="F6" s="64" t="s">
        <v>228</v>
      </c>
      <c r="G6" s="89" t="s">
        <v>83</v>
      </c>
      <c r="H6" s="64" t="s">
        <v>352</v>
      </c>
      <c r="I6" s="112">
        <v>45870</v>
      </c>
      <c r="J6" s="112">
        <v>46022</v>
      </c>
      <c r="K6" s="281">
        <f>PTEP!$G$13/PTEP!$D$13</f>
        <v>1.4285714285714285E-2</v>
      </c>
      <c r="L6" s="125"/>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3"/>
      <c r="AW6" s="54"/>
      <c r="AX6" s="211"/>
      <c r="AY6" s="201"/>
      <c r="AZ6" s="40"/>
      <c r="BA6" s="40"/>
      <c r="BB6" s="40"/>
      <c r="BC6" s="40"/>
      <c r="BD6" s="40"/>
      <c r="BE6" s="40"/>
      <c r="BF6" s="40"/>
      <c r="BG6" s="40"/>
    </row>
    <row r="7" spans="2:59" ht="97.5" customHeight="1" x14ac:dyDescent="0.2">
      <c r="B7" s="384"/>
      <c r="C7" s="224" t="s">
        <v>353</v>
      </c>
      <c r="D7" s="64" t="s">
        <v>354</v>
      </c>
      <c r="E7" s="64" t="s">
        <v>355</v>
      </c>
      <c r="F7" s="64" t="s">
        <v>228</v>
      </c>
      <c r="G7" s="89" t="s">
        <v>83</v>
      </c>
      <c r="H7" s="64" t="s">
        <v>356</v>
      </c>
      <c r="I7" s="112">
        <v>45870</v>
      </c>
      <c r="J7" s="112">
        <v>46022</v>
      </c>
      <c r="K7" s="281">
        <f>PTEP!$G$13/PTEP!$D$13</f>
        <v>1.4285714285714285E-2</v>
      </c>
      <c r="L7" s="125"/>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3">
        <f t="shared" si="0"/>
        <v>0</v>
      </c>
      <c r="AW7" s="54">
        <f t="shared" si="1"/>
        <v>0</v>
      </c>
      <c r="AX7" s="211" t="e">
        <f t="shared" si="2"/>
        <v>#DIV/0!</v>
      </c>
      <c r="AY7" s="201" t="str">
        <f t="shared" si="3"/>
        <v/>
      </c>
      <c r="AZ7" s="40"/>
      <c r="BA7" s="40"/>
      <c r="BB7" s="40"/>
      <c r="BC7" s="40"/>
      <c r="BD7" s="40"/>
      <c r="BE7" s="40"/>
      <c r="BF7" s="40"/>
      <c r="BG7" s="40"/>
    </row>
    <row r="8" spans="2:59" ht="65.25" customHeight="1" thickBot="1" x14ac:dyDescent="0.25">
      <c r="B8" s="384"/>
      <c r="C8" s="224" t="s">
        <v>357</v>
      </c>
      <c r="D8" s="161" t="s">
        <v>358</v>
      </c>
      <c r="E8" s="161" t="s">
        <v>359</v>
      </c>
      <c r="F8" s="88" t="s">
        <v>360</v>
      </c>
      <c r="G8" s="161" t="s">
        <v>83</v>
      </c>
      <c r="H8" s="161" t="s">
        <v>361</v>
      </c>
      <c r="I8" s="75">
        <v>45659</v>
      </c>
      <c r="J8" s="91">
        <v>46022</v>
      </c>
      <c r="K8" s="281">
        <f>PTEP!$G$13/PTEP!$D$13</f>
        <v>1.4285714285714285E-2</v>
      </c>
      <c r="L8" s="125"/>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3">
        <f t="shared" si="0"/>
        <v>0</v>
      </c>
      <c r="AW8" s="54">
        <f t="shared" si="1"/>
        <v>0</v>
      </c>
      <c r="AX8" s="211" t="e">
        <f t="shared" si="2"/>
        <v>#DIV/0!</v>
      </c>
      <c r="AY8" s="201" t="str">
        <f t="shared" si="3"/>
        <v/>
      </c>
      <c r="AZ8" s="40"/>
      <c r="BA8" s="40"/>
      <c r="BB8" s="40"/>
      <c r="BC8" s="40"/>
      <c r="BD8" s="40"/>
      <c r="BE8" s="40"/>
      <c r="BF8" s="40"/>
      <c r="BG8" s="40"/>
    </row>
    <row r="9" spans="2:59" ht="65.25" customHeight="1" thickBot="1" x14ac:dyDescent="0.25">
      <c r="B9" s="384"/>
      <c r="C9" s="225" t="s">
        <v>362</v>
      </c>
      <c r="D9" s="226" t="s">
        <v>363</v>
      </c>
      <c r="E9" s="226" t="s">
        <v>364</v>
      </c>
      <c r="F9" s="100" t="s">
        <v>360</v>
      </c>
      <c r="G9" s="226" t="s">
        <v>83</v>
      </c>
      <c r="H9" s="226" t="s">
        <v>365</v>
      </c>
      <c r="I9" s="196">
        <v>45659</v>
      </c>
      <c r="J9" s="108">
        <v>46022</v>
      </c>
      <c r="K9" s="281">
        <f>PTEP!$G$13/PTEP!$D$13</f>
        <v>1.4285714285714285E-2</v>
      </c>
      <c r="L9" s="125"/>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3">
        <f t="shared" si="0"/>
        <v>0</v>
      </c>
      <c r="AW9" s="54">
        <f t="shared" si="1"/>
        <v>0</v>
      </c>
      <c r="AX9" s="211" t="e">
        <f t="shared" si="2"/>
        <v>#DIV/0!</v>
      </c>
      <c r="AY9" s="201" t="str">
        <f t="shared" si="3"/>
        <v/>
      </c>
      <c r="AZ9" s="40"/>
      <c r="BA9" s="40"/>
      <c r="BB9" s="40"/>
      <c r="BC9" s="40"/>
      <c r="BD9" s="40"/>
      <c r="BE9" s="40"/>
      <c r="BF9" s="40"/>
      <c r="BG9" s="40"/>
    </row>
    <row r="10" spans="2:59" ht="65.25" customHeight="1" x14ac:dyDescent="0.2">
      <c r="B10" s="385" t="s">
        <v>366</v>
      </c>
      <c r="C10" s="227" t="s">
        <v>367</v>
      </c>
      <c r="D10" s="67" t="s">
        <v>368</v>
      </c>
      <c r="E10" s="228" t="s">
        <v>369</v>
      </c>
      <c r="F10" s="103" t="s">
        <v>82</v>
      </c>
      <c r="G10" s="228" t="s">
        <v>370</v>
      </c>
      <c r="H10" s="228" t="s">
        <v>371</v>
      </c>
      <c r="I10" s="102">
        <v>45658</v>
      </c>
      <c r="J10" s="102">
        <v>46022</v>
      </c>
      <c r="K10" s="281">
        <f>PTEP!$G$13/PTEP!$D$13</f>
        <v>1.4285714285714285E-2</v>
      </c>
      <c r="L10" s="125"/>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3">
        <f t="shared" si="0"/>
        <v>0</v>
      </c>
      <c r="AW10" s="54">
        <f t="shared" si="1"/>
        <v>0</v>
      </c>
      <c r="AX10" s="211" t="e">
        <f t="shared" si="2"/>
        <v>#DIV/0!</v>
      </c>
      <c r="AY10" s="201" t="str">
        <f t="shared" si="3"/>
        <v/>
      </c>
      <c r="AZ10" s="40"/>
      <c r="BA10" s="40"/>
      <c r="BB10" s="40"/>
      <c r="BC10" s="40"/>
      <c r="BD10" s="40"/>
      <c r="BE10" s="40"/>
      <c r="BF10" s="40"/>
      <c r="BG10" s="40"/>
    </row>
    <row r="11" spans="2:59" ht="65.25" customHeight="1" x14ac:dyDescent="0.2">
      <c r="B11" s="384"/>
      <c r="C11" s="229" t="s">
        <v>372</v>
      </c>
      <c r="D11" s="111" t="s">
        <v>373</v>
      </c>
      <c r="E11" s="282" t="s">
        <v>374</v>
      </c>
      <c r="F11" s="282" t="s">
        <v>82</v>
      </c>
      <c r="G11" s="282" t="s">
        <v>83</v>
      </c>
      <c r="H11" s="282" t="s">
        <v>375</v>
      </c>
      <c r="I11" s="283">
        <v>45659</v>
      </c>
      <c r="J11" s="284">
        <v>46022</v>
      </c>
      <c r="K11" s="281">
        <v>1.4500000000000001E-2</v>
      </c>
      <c r="L11" s="125"/>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3">
        <f t="shared" si="0"/>
        <v>0</v>
      </c>
      <c r="AW11" s="54">
        <f t="shared" si="1"/>
        <v>0</v>
      </c>
      <c r="AX11" s="211" t="e">
        <f t="shared" si="2"/>
        <v>#DIV/0!</v>
      </c>
      <c r="AY11" s="202" t="str">
        <f t="shared" si="3"/>
        <v/>
      </c>
      <c r="AZ11" s="57"/>
      <c r="BA11" s="57"/>
      <c r="BB11" s="57"/>
      <c r="BC11" s="57"/>
      <c r="BD11" s="40"/>
      <c r="BE11" s="40"/>
      <c r="BF11" s="40"/>
      <c r="BG11" s="40"/>
    </row>
    <row r="12" spans="2:59" ht="65.25" customHeight="1" x14ac:dyDescent="0.2">
      <c r="B12" s="387" t="s">
        <v>376</v>
      </c>
      <c r="C12" s="230" t="s">
        <v>377</v>
      </c>
      <c r="D12" s="231" t="s">
        <v>378</v>
      </c>
      <c r="E12" s="232" t="s">
        <v>379</v>
      </c>
      <c r="F12" s="232" t="s">
        <v>82</v>
      </c>
      <c r="G12" s="232" t="s">
        <v>83</v>
      </c>
      <c r="H12" s="232" t="s">
        <v>380</v>
      </c>
      <c r="I12" s="233">
        <v>45754</v>
      </c>
      <c r="J12" s="234">
        <v>46022</v>
      </c>
      <c r="K12" s="281">
        <f>PTEP!$G$13/PTEP!$D$13</f>
        <v>1.4285714285714285E-2</v>
      </c>
      <c r="L12" s="125"/>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3">
        <f t="shared" si="0"/>
        <v>0</v>
      </c>
      <c r="AW12" s="54">
        <f t="shared" si="1"/>
        <v>0</v>
      </c>
      <c r="AX12" s="211" t="e">
        <f t="shared" si="2"/>
        <v>#DIV/0!</v>
      </c>
      <c r="AY12" s="203"/>
      <c r="AZ12" s="52"/>
      <c r="BA12" s="52"/>
      <c r="BB12" s="52"/>
      <c r="BC12" s="52"/>
      <c r="BD12" s="48"/>
      <c r="BE12" s="40"/>
      <c r="BF12" s="40"/>
      <c r="BG12" s="40"/>
    </row>
    <row r="13" spans="2:59" ht="65.25" customHeight="1" x14ac:dyDescent="0.2">
      <c r="B13" s="362"/>
      <c r="C13" s="235" t="s">
        <v>381</v>
      </c>
      <c r="D13" s="89" t="s">
        <v>382</v>
      </c>
      <c r="E13" s="89" t="s">
        <v>383</v>
      </c>
      <c r="F13" s="89" t="s">
        <v>82</v>
      </c>
      <c r="G13" s="89" t="s">
        <v>83</v>
      </c>
      <c r="H13" s="89" t="s">
        <v>384</v>
      </c>
      <c r="I13" s="164">
        <v>45754</v>
      </c>
      <c r="J13" s="164">
        <v>45596</v>
      </c>
      <c r="K13" s="281">
        <f>PTEP!$G$13/PTEP!$D$13</f>
        <v>1.4285714285714285E-2</v>
      </c>
      <c r="L13" s="125"/>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3">
        <f t="shared" si="0"/>
        <v>0</v>
      </c>
      <c r="AW13" s="54">
        <f t="shared" si="1"/>
        <v>0</v>
      </c>
      <c r="AX13" s="211" t="e">
        <f t="shared" si="2"/>
        <v>#DIV/0!</v>
      </c>
      <c r="AY13" s="203" t="str">
        <f>IFERROR(AX13*K13,"")</f>
        <v/>
      </c>
      <c r="AZ13" s="52"/>
      <c r="BA13" s="52"/>
      <c r="BB13" s="52"/>
      <c r="BC13" s="52"/>
      <c r="BD13" s="48"/>
      <c r="BE13" s="40"/>
      <c r="BF13" s="40"/>
      <c r="BG13" s="40"/>
    </row>
    <row r="14" spans="2:59" ht="65.25" customHeight="1" thickBot="1" x14ac:dyDescent="0.25">
      <c r="B14" s="363"/>
      <c r="C14" s="236" t="s">
        <v>385</v>
      </c>
      <c r="D14" s="237" t="s">
        <v>386</v>
      </c>
      <c r="E14" s="237" t="s">
        <v>387</v>
      </c>
      <c r="F14" s="237" t="s">
        <v>82</v>
      </c>
      <c r="G14" s="237" t="s">
        <v>83</v>
      </c>
      <c r="H14" s="238" t="s">
        <v>388</v>
      </c>
      <c r="I14" s="239">
        <v>45754</v>
      </c>
      <c r="J14" s="240">
        <v>46022</v>
      </c>
      <c r="K14" s="281">
        <f>PTEP!$G$13/PTEP!$D$13</f>
        <v>1.4285714285714285E-2</v>
      </c>
      <c r="L14" s="213"/>
      <c r="M14" s="214"/>
      <c r="N14" s="214"/>
      <c r="O14" s="214"/>
      <c r="P14" s="214"/>
      <c r="Q14" s="214"/>
      <c r="R14" s="214"/>
      <c r="S14" s="214"/>
      <c r="T14" s="214"/>
      <c r="U14" s="214"/>
      <c r="V14" s="214"/>
      <c r="W14" s="214"/>
      <c r="X14" s="214"/>
      <c r="Y14" s="214"/>
      <c r="Z14" s="214"/>
      <c r="AA14" s="214"/>
      <c r="AB14" s="214"/>
      <c r="AC14" s="214"/>
      <c r="AD14" s="214"/>
      <c r="AE14" s="214"/>
      <c r="AF14" s="214"/>
      <c r="AG14" s="214"/>
      <c r="AH14" s="214"/>
      <c r="AI14" s="214"/>
      <c r="AJ14" s="214"/>
      <c r="AK14" s="214"/>
      <c r="AL14" s="214"/>
      <c r="AM14" s="214"/>
      <c r="AN14" s="214"/>
      <c r="AO14" s="214"/>
      <c r="AP14" s="214"/>
      <c r="AQ14" s="214"/>
      <c r="AR14" s="214"/>
      <c r="AS14" s="214"/>
      <c r="AT14" s="214"/>
      <c r="AU14" s="214"/>
      <c r="AV14" s="242">
        <f>L14+O14+R14+U14+X14++AA14+AD14+AG14+AJ14+AM14+AP14+AS14</f>
        <v>0</v>
      </c>
      <c r="AW14" s="243">
        <f>M14+P14+S14+V14+Y14+AB14+AE14+AH14+AK14+AN14+AQ14+AT14</f>
        <v>0</v>
      </c>
      <c r="AX14" s="244" t="e">
        <f>AW14/AV14</f>
        <v>#DIV/0!</v>
      </c>
      <c r="AY14" s="204"/>
      <c r="AZ14" s="52"/>
      <c r="BA14" s="52"/>
      <c r="BB14" s="52"/>
      <c r="BC14" s="52"/>
      <c r="BD14" s="48"/>
      <c r="BE14" s="40"/>
      <c r="BF14" s="40"/>
      <c r="BG14" s="40"/>
    </row>
    <row r="15" spans="2:59" ht="18.350000000000001" x14ac:dyDescent="0.3">
      <c r="AY15" s="107">
        <f>SUM(AY5:AY13)</f>
        <v>0</v>
      </c>
      <c r="AZ15" s="218"/>
      <c r="BA15" s="52"/>
      <c r="BB15" s="52"/>
      <c r="BC15" s="52"/>
      <c r="BD15" s="48"/>
      <c r="BE15" s="40"/>
      <c r="BF15" s="40"/>
      <c r="BG15" s="40"/>
    </row>
  </sheetData>
  <autoFilter ref="B4:K4" xr:uid="{00000000-0009-0000-0000-000005000000}"/>
  <mergeCells count="24">
    <mergeCell ref="AP2:AR3"/>
    <mergeCell ref="AS2:AU3"/>
    <mergeCell ref="AV2:AW3"/>
    <mergeCell ref="AX2:AY2"/>
    <mergeCell ref="AZ2:BG2"/>
    <mergeCell ref="AZ3:BA3"/>
    <mergeCell ref="BB3:BC3"/>
    <mergeCell ref="BD3:BE3"/>
    <mergeCell ref="BF3:BG3"/>
    <mergeCell ref="AA2:AC3"/>
    <mergeCell ref="AD2:AF3"/>
    <mergeCell ref="AG2:AI3"/>
    <mergeCell ref="AJ2:AL3"/>
    <mergeCell ref="AM2:AO3"/>
    <mergeCell ref="L2:N3"/>
    <mergeCell ref="O2:Q3"/>
    <mergeCell ref="R2:T3"/>
    <mergeCell ref="U2:W3"/>
    <mergeCell ref="X2:Z3"/>
    <mergeCell ref="B5:B9"/>
    <mergeCell ref="B10:B11"/>
    <mergeCell ref="C1:J1"/>
    <mergeCell ref="B3:K3"/>
    <mergeCell ref="B12:B14"/>
  </mergeCells>
  <pageMargins left="0.70866141732283472" right="0.70866141732283472" top="0.74803149606299213" bottom="0.74803149606299213" header="0.31496062992125984" footer="0.31496062992125984"/>
  <pageSetup paperSize="9" scale="27" orientation="portrait" r:id="rId1"/>
  <headerFooter>
    <oddFooter>&amp;R&amp;G</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23" ma:contentTypeDescription="Crear nuevo documento." ma:contentTypeScope="" ma:versionID="302bfc6ef17c948712cb063ac31bb72d">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536c9ae0a96c70bb6f0640af6107e223"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3:TaxCatchAll" minOccurs="0"/>
                <xsd:element ref="ns2:lcf76f155ced4ddcb4097134ff3c332f" minOccurs="0"/>
                <xsd:element ref="ns2:Fech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Fecha" ma:index="26" nillable="true" ma:displayName="Fecha" ma:format="DateOnly" ma:internalName="Fecha">
      <xsd:simpleType>
        <xsd:restriction base="dms:DateTim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10fc68e-d138-4c43-b20a-ff578b18fd53}" ma:internalName="TaxCatchAll" ma:showField="CatchAllData" ma:web="95222908-3492-4fb1-8c0b-2d69d8b95b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54f3693-2a6f-4e84-bdd5-9ed64d0d3018">
      <Terms xmlns="http://schemas.microsoft.com/office/infopath/2007/PartnerControls"/>
    </lcf76f155ced4ddcb4097134ff3c332f>
    <TaxCatchAll xmlns="95222908-3492-4fb1-8c0b-2d69d8b95be4" xsi:nil="true"/>
    <_ip_UnifiedCompliancePolicyUIAction xmlns="http://schemas.microsoft.com/sharepoint/v3" xsi:nil="true"/>
    <_ip_UnifiedCompliancePolicyProperties xmlns="http://schemas.microsoft.com/sharepoint/v3" xsi:nil="true"/>
    <Fecha xmlns="954f3693-2a6f-4e84-bdd5-9ed64d0d3018" xsi:nil="true"/>
  </documentManagement>
</p:properties>
</file>

<file path=customXml/itemProps1.xml><?xml version="1.0" encoding="utf-8"?>
<ds:datastoreItem xmlns:ds="http://schemas.openxmlformats.org/officeDocument/2006/customXml" ds:itemID="{ABE5FCC0-CFE9-4D2F-B07B-3115C0A25B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4f3693-2a6f-4e84-bdd5-9ed64d0d3018"/>
    <ds:schemaRef ds:uri="95222908-3492-4fb1-8c0b-2d69d8b95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4EF419-29B2-4DBC-BDC8-CD3528E32FCF}">
  <ds:schemaRefs>
    <ds:schemaRef ds:uri="http://schemas.microsoft.com/sharepoint/v3/contenttype/forms"/>
  </ds:schemaRefs>
</ds:datastoreItem>
</file>

<file path=customXml/itemProps3.xml><?xml version="1.0" encoding="utf-8"?>
<ds:datastoreItem xmlns:ds="http://schemas.openxmlformats.org/officeDocument/2006/customXml" ds:itemID="{3BBF46C5-864C-465A-B142-8CE63369E85E}">
  <ds:schemaRefs>
    <ds:schemaRef ds:uri="http://schemas.microsoft.com/office/2006/metadata/properties"/>
    <ds:schemaRef ds:uri="http://schemas.microsoft.com/office/infopath/2007/PartnerControls"/>
    <ds:schemaRef ds:uri="954f3693-2a6f-4e84-bdd5-9ed64d0d3018"/>
    <ds:schemaRef ds:uri="95222908-3492-4fb1-8c0b-2d69d8b95be4"/>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PTEP</vt:lpstr>
      <vt:lpstr>Instrucciones</vt:lpstr>
      <vt:lpstr>1. ADMINISTRACIÓN DE RIESGOS</vt:lpstr>
      <vt:lpstr>2. REDES Y ARTICULACIÓN</vt:lpstr>
      <vt:lpstr>3. MODELO DE ESTADO ABIERTO</vt:lpstr>
      <vt:lpstr>4. INICIATIVAS ADICIONALES</vt:lpstr>
      <vt:lpstr>PTEP!Área_de_impresión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Marcela Torres Avella</dc:creator>
  <cp:keywords/>
  <dc:description/>
  <cp:lastModifiedBy>Ingrid Beatriz Acosta Velasquez</cp:lastModifiedBy>
  <cp:revision/>
  <dcterms:created xsi:type="dcterms:W3CDTF">2023-09-18T18:26:15Z</dcterms:created>
  <dcterms:modified xsi:type="dcterms:W3CDTF">2025-01-29T17:17:18Z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ies>
</file>