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mca\Desktop\SECRETARIA DE  SEGURIDAD\2025\OTROS DOCUMENTOS\PLAN DE SOSTENIBILIDAD MIPG 2025\2025-09-25_PLAN DE SOSTENIBILIDAD V3 COMITE INSTITUCIONAL DE GESTION Y DESEMEPEÑO\"/>
    </mc:Choice>
  </mc:AlternateContent>
  <bookViews>
    <workbookView showHorizontalScroll="0" showVerticalScroll="0" showSheetTabs="0" xWindow="0" yWindow="0" windowWidth="19200" windowHeight="6350"/>
  </bookViews>
  <sheets>
    <sheet name="Productos" sheetId="1" r:id="rId1"/>
    <sheet name="Hoja2" sheetId="5" state="hidden" r:id="rId2"/>
    <sheet name="Reporte portal mipg Evidencia" sheetId="3" r:id="rId3"/>
    <sheet name="Avance riesgos  " sheetId="4" state="hidden" r:id="rId4"/>
    <sheet name="$$" sheetId="2" state="hidden" r:id="rId5"/>
  </sheets>
  <definedNames>
    <definedName name="_xlnm._FilterDatabase" localSheetId="0" hidden="1">Productos!$A$5:$AM$54</definedName>
    <definedName name="_xlnm._FilterDatabase" localSheetId="2" hidden="1">'Reporte portal mipg Evidencia'!$B$1:$O$48</definedName>
    <definedName name="_xlnm.Print_Area" localSheetId="4">'$$'!$B$1:$H$50</definedName>
  </definedNames>
  <calcPr calcId="162913"/>
</workbook>
</file>

<file path=xl/calcChain.xml><?xml version="1.0" encoding="utf-8"?>
<calcChain xmlns="http://schemas.openxmlformats.org/spreadsheetml/2006/main">
  <c r="O6" i="1" l="1"/>
  <c r="D14" i="4" l="1"/>
  <c r="D3" i="4"/>
  <c r="D4" i="4"/>
  <c r="D5" i="4"/>
  <c r="D6" i="4"/>
  <c r="D7" i="4"/>
  <c r="D8" i="4"/>
  <c r="D2" i="4"/>
  <c r="M48" i="3" l="1"/>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M3" i="3"/>
  <c r="M2" i="3"/>
  <c r="AJ7" i="1" l="1"/>
  <c r="AK7" i="1"/>
  <c r="AJ8" i="1" l="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L7" i="1"/>
  <c r="AM7" i="1" s="1"/>
  <c r="AM18" i="1"/>
  <c r="AM21" i="1"/>
  <c r="AM53"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L44" i="1" s="1"/>
  <c r="AM44" i="1" s="1"/>
  <c r="AK45" i="1"/>
  <c r="AK46" i="1"/>
  <c r="AK47" i="1"/>
  <c r="AK48" i="1"/>
  <c r="AK49" i="1"/>
  <c r="AK50" i="1"/>
  <c r="AK51" i="1"/>
  <c r="AK52" i="1"/>
  <c r="AL52" i="1" s="1"/>
  <c r="AM52" i="1" s="1"/>
  <c r="AK53" i="1"/>
  <c r="AK54" i="1"/>
  <c r="AL9" i="1" l="1"/>
  <c r="AM9" i="1" s="1"/>
  <c r="AL50" i="1"/>
  <c r="AM50" i="1" s="1"/>
  <c r="AL42" i="1"/>
  <c r="AM42" i="1" s="1"/>
  <c r="AL34" i="1"/>
  <c r="AM34" i="1" s="1"/>
  <c r="AL26" i="1"/>
  <c r="AM26" i="1" s="1"/>
  <c r="AL10" i="1"/>
  <c r="AM10" i="1" s="1"/>
  <c r="AL37" i="1"/>
  <c r="AM37" i="1" s="1"/>
  <c r="AL28" i="1"/>
  <c r="AM28" i="1" s="1"/>
  <c r="AL20" i="1"/>
  <c r="AM20" i="1" s="1"/>
  <c r="AL12" i="1"/>
  <c r="AM12" i="1" s="1"/>
  <c r="AL45" i="1"/>
  <c r="AM45" i="1" s="1"/>
  <c r="AL29" i="1"/>
  <c r="AM29" i="1" s="1"/>
  <c r="AL13" i="1"/>
  <c r="AM13" i="1" s="1"/>
  <c r="AL36" i="1"/>
  <c r="AM36" i="1" s="1"/>
  <c r="AL19" i="1"/>
  <c r="AM19" i="1" s="1"/>
  <c r="AL11" i="1"/>
  <c r="AM11" i="1" s="1"/>
  <c r="AL49" i="1"/>
  <c r="AM49" i="1" s="1"/>
  <c r="AL41" i="1"/>
  <c r="AM41" i="1" s="1"/>
  <c r="AL33" i="1"/>
  <c r="AM33" i="1" s="1"/>
  <c r="AL25" i="1"/>
  <c r="AM25" i="1" s="1"/>
  <c r="AL17" i="1"/>
  <c r="AM17" i="1" s="1"/>
  <c r="AL48" i="1"/>
  <c r="AM48" i="1" s="1"/>
  <c r="AL40" i="1"/>
  <c r="AM40" i="1" s="1"/>
  <c r="AL32" i="1"/>
  <c r="AM32" i="1" s="1"/>
  <c r="AL24" i="1"/>
  <c r="AM24" i="1" s="1"/>
  <c r="AL16" i="1"/>
  <c r="AM16" i="1" s="1"/>
  <c r="AL8" i="1"/>
  <c r="AM8" i="1" s="1"/>
  <c r="AL51" i="1"/>
  <c r="AM51" i="1" s="1"/>
  <c r="AL43" i="1"/>
  <c r="AM43" i="1" s="1"/>
  <c r="AL35" i="1"/>
  <c r="AM35" i="1" s="1"/>
  <c r="AL27" i="1"/>
  <c r="AM27" i="1" s="1"/>
  <c r="AL47" i="1"/>
  <c r="AM47" i="1" s="1"/>
  <c r="AL39" i="1"/>
  <c r="AM39" i="1" s="1"/>
  <c r="AL31" i="1"/>
  <c r="AM31" i="1" s="1"/>
  <c r="AL23" i="1"/>
  <c r="AM23" i="1" s="1"/>
  <c r="AL15" i="1"/>
  <c r="AM15" i="1" s="1"/>
  <c r="AL54" i="1"/>
  <c r="AM54" i="1" s="1"/>
  <c r="AL46" i="1"/>
  <c r="AM46" i="1" s="1"/>
  <c r="AL38" i="1"/>
  <c r="AM38" i="1" s="1"/>
  <c r="AL30" i="1"/>
  <c r="AM30" i="1" s="1"/>
  <c r="AL22" i="1"/>
  <c r="AM22" i="1" s="1"/>
  <c r="AL14" i="1"/>
  <c r="AM14" i="1" s="1"/>
  <c r="AM6" i="1" l="1"/>
</calcChain>
</file>

<file path=xl/comments1.xml><?xml version="1.0" encoding="utf-8"?>
<comments xmlns="http://schemas.openxmlformats.org/spreadsheetml/2006/main">
  <authors>
    <author>Mary Lizeth Buitrago Sierra</author>
  </authors>
  <commentList>
    <comment ref="E5" authorId="0" shapeId="0">
      <text>
        <r>
          <rPr>
            <b/>
            <sz val="9"/>
            <color indexed="81"/>
            <rFont val="Tahoma"/>
            <family val="2"/>
          </rPr>
          <t xml:space="preserve">En portal MIPG: es la categoría 
</t>
        </r>
        <r>
          <rPr>
            <sz val="9"/>
            <color indexed="81"/>
            <rFont val="Tahoma"/>
            <family val="2"/>
          </rPr>
          <t xml:space="preserve">
</t>
        </r>
      </text>
    </comment>
    <comment ref="F5" authorId="0" shapeId="0">
      <text>
        <r>
          <rPr>
            <b/>
            <sz val="9"/>
            <color indexed="81"/>
            <rFont val="Tahoma"/>
            <family val="2"/>
          </rPr>
          <t>En portal MIPG: es el componente</t>
        </r>
      </text>
    </comment>
    <comment ref="G5" authorId="0" shapeId="0">
      <text>
        <r>
          <rPr>
            <b/>
            <sz val="9"/>
            <color indexed="81"/>
            <rFont val="Tahoma"/>
            <family val="2"/>
          </rPr>
          <t>En portal MIPG: es la actividad</t>
        </r>
      </text>
    </comment>
  </commentList>
</comments>
</file>

<file path=xl/comments2.xml><?xml version="1.0" encoding="utf-8"?>
<comments xmlns="http://schemas.openxmlformats.org/spreadsheetml/2006/main">
  <authors>
    <author>tc={D2E04291-6D10-4E14-BCBD-CDB247F9C07D}</author>
    <author>tc={61D116AF-88C2-45F3-A7BC-533EBEB2F93A}</author>
  </authors>
  <commentList>
    <comment ref="F34" authorId="0" shapeId="0">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mejora </t>
        </r>
      </text>
    </comment>
    <comment ref="F35" authorId="1" shapeId="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Capacitar, divulgar, socializar, comunicar</t>
        </r>
      </text>
    </comment>
  </commentList>
</comments>
</file>

<file path=xl/sharedStrings.xml><?xml version="1.0" encoding="utf-8"?>
<sst xmlns="http://schemas.openxmlformats.org/spreadsheetml/2006/main" count="1102" uniqueCount="484">
  <si>
    <t xml:space="preserve">       </t>
  </si>
  <si>
    <t>PLAN DE ACCIÓN ANUAL MIPG</t>
  </si>
  <si>
    <t>#</t>
  </si>
  <si>
    <t>Articulación</t>
  </si>
  <si>
    <t>Información Actividades</t>
  </si>
  <si>
    <t>Programación y reporte</t>
  </si>
  <si>
    <t xml:space="preserve">EJECUCIÓN DEL PLAN </t>
  </si>
  <si>
    <t>Marzo</t>
  </si>
  <si>
    <t>Abril</t>
  </si>
  <si>
    <t>Mayo</t>
  </si>
  <si>
    <t>Junio</t>
  </si>
  <si>
    <t>Julio</t>
  </si>
  <si>
    <t>Agosto</t>
  </si>
  <si>
    <t>Septiembre</t>
  </si>
  <si>
    <t>Noviembre</t>
  </si>
  <si>
    <t>Acumulado</t>
  </si>
  <si>
    <t>Dimensiones del Modelo Integrado de Planeación y Gestión</t>
  </si>
  <si>
    <t>Políticas de Gestión y Desempeño Institucional</t>
  </si>
  <si>
    <t>Proceso Asociado</t>
  </si>
  <si>
    <t>Fuente</t>
  </si>
  <si>
    <t xml:space="preserve">Categoría </t>
  </si>
  <si>
    <t xml:space="preserve">Producto MIPG </t>
  </si>
  <si>
    <t xml:space="preserve">% ejecución producto </t>
  </si>
  <si>
    <t xml:space="preserve">Actividad </t>
  </si>
  <si>
    <t>Meta</t>
  </si>
  <si>
    <t>Unidad de Medida</t>
  </si>
  <si>
    <t>Fecha Inicio de ejecución (día-mes-año)</t>
  </si>
  <si>
    <t>Fecha Fin de ejecución (día-mes-año)</t>
  </si>
  <si>
    <t xml:space="preserve">Ponderación </t>
  </si>
  <si>
    <t>Responsable de ejecución</t>
  </si>
  <si>
    <t>Progrado</t>
  </si>
  <si>
    <t>Ejecutado</t>
  </si>
  <si>
    <t>Seguimiento OCI</t>
  </si>
  <si>
    <t>6. Gestión del conocimiento y la innovación</t>
  </si>
  <si>
    <t>Gestión del Conocimiento y la Innovación Pública-GCI</t>
  </si>
  <si>
    <t xml:space="preserve">Resultados vigencia anterior </t>
  </si>
  <si>
    <t>Planear</t>
  </si>
  <si>
    <t>3. Gestión  de valores para los resultados</t>
  </si>
  <si>
    <t xml:space="preserve">11.Gobierno digital </t>
  </si>
  <si>
    <t>Gestión de Tecnologías de la Información-GT</t>
  </si>
  <si>
    <t xml:space="preserve">Planear </t>
  </si>
  <si>
    <t>Autodiagnósticos MIPG</t>
  </si>
  <si>
    <t>Dirección de Tecnologías y Sistemas de Información</t>
  </si>
  <si>
    <t>Gestión y Análisis de la Información-GI</t>
  </si>
  <si>
    <t>Hacer</t>
  </si>
  <si>
    <t>14. Mejora normativa</t>
  </si>
  <si>
    <t>Gestión Jurídica-GJ</t>
  </si>
  <si>
    <t>Actuar</t>
  </si>
  <si>
    <t>7. Control Interno</t>
  </si>
  <si>
    <t>19. Control interno</t>
  </si>
  <si>
    <t>Fortalecimiento Institucional-FI</t>
  </si>
  <si>
    <t xml:space="preserve">Sostenibilidad MIPG </t>
  </si>
  <si>
    <t xml:space="preserve">Apropiar </t>
  </si>
  <si>
    <t>Oficina Asesora de Planeación</t>
  </si>
  <si>
    <t>Verificar</t>
  </si>
  <si>
    <t>Evaluación al Sistema de Control Interno-ESC</t>
  </si>
  <si>
    <t>Recomendaciones FURAG</t>
  </si>
  <si>
    <t xml:space="preserve">Verificar </t>
  </si>
  <si>
    <t>6. Transparencia, acceso a la información pública y lucha contra la corrupción</t>
  </si>
  <si>
    <t>Direccionamiento Estratégico-DE</t>
  </si>
  <si>
    <t xml:space="preserve">Cumplimiento Normativo </t>
  </si>
  <si>
    <t>2. Direccionemiento y planeación</t>
  </si>
  <si>
    <t>4. Evaluación de resultados</t>
  </si>
  <si>
    <t>Atención y Relación con el Ciudadano-AR</t>
  </si>
  <si>
    <t xml:space="preserve">Hacer </t>
  </si>
  <si>
    <t>13.Defensa jurídica</t>
  </si>
  <si>
    <t>5. Información y comunicaciones</t>
  </si>
  <si>
    <t>17.Gestión de la información estadística</t>
  </si>
  <si>
    <t>Gestión Documental-GDO</t>
  </si>
  <si>
    <t>2. Gestión presupuestal y eficiencia del gasto público</t>
  </si>
  <si>
    <t>Gestión Financiera-GF</t>
  </si>
  <si>
    <t>Dirección financiera</t>
  </si>
  <si>
    <t>1. Gestión del talento humano</t>
  </si>
  <si>
    <t>4. Talento humano _x000D_</t>
  </si>
  <si>
    <t>Gestión Estratégica del Talento Humano-GH</t>
  </si>
  <si>
    <t>DIMENSIÓN</t>
  </si>
  <si>
    <t>POLÍTICA</t>
  </si>
  <si>
    <t xml:space="preserve">LÍDER DE POLÍTICA </t>
  </si>
  <si>
    <t xml:space="preserve">PROCESO </t>
  </si>
  <si>
    <t>Dirección de Talento Humano </t>
  </si>
  <si>
    <t>Gestión humana</t>
  </si>
  <si>
    <t>Marce</t>
  </si>
  <si>
    <t>5. Integridad</t>
  </si>
  <si>
    <t>1. Planeación Institucional _x000D_</t>
  </si>
  <si>
    <t>Direccionamiento sectorial e institucional</t>
  </si>
  <si>
    <t>Mary</t>
  </si>
  <si>
    <t>3. Compras y Contratación Pública</t>
  </si>
  <si>
    <t>Dirección Jurídica y Contractual</t>
  </si>
  <si>
    <t>Gestión financiera</t>
  </si>
  <si>
    <t>Atención y servicio al ciudadano</t>
  </si>
  <si>
    <t>Marce-caro-leidy</t>
  </si>
  <si>
    <t>7. Fortalecimiento organizacional y simplificación de procesos _x000D_</t>
  </si>
  <si>
    <t>8. Servicio al ciudadano_x000D_</t>
  </si>
  <si>
    <t xml:space="preserve">Subsecretaría de Gestión Institucional </t>
  </si>
  <si>
    <t>Caro-PAAC</t>
  </si>
  <si>
    <t>9. Participación ciudadana en la gestión pública</t>
  </si>
  <si>
    <t>10. Racionalización de trámites _x000D_</t>
  </si>
  <si>
    <t>Gestión de la tecnologia de la información</t>
  </si>
  <si>
    <t>Leidy</t>
  </si>
  <si>
    <t>12. Seguridad digital</t>
  </si>
  <si>
    <t>Mary-Andres</t>
  </si>
  <si>
    <t>Gestión Jurídica y Contractual</t>
  </si>
  <si>
    <t>18. Seguimiento y evaluación del desempeño institucional_x000D_</t>
  </si>
  <si>
    <t>16.Gestión documental _x000D_</t>
  </si>
  <si>
    <t>Dirección de Recursos Físicos y Gestión Documental</t>
  </si>
  <si>
    <t>Oficina de Análisis de la información y estudios estratégicos</t>
  </si>
  <si>
    <t>Gestión de Recursos Físicos y Gestión Documental</t>
  </si>
  <si>
    <t>15.Gestión del conocimiento y la innovación_x000D_</t>
  </si>
  <si>
    <t>Sindy</t>
  </si>
  <si>
    <t>Apoyos</t>
  </si>
  <si>
    <t>Oficina de Control Interno</t>
  </si>
  <si>
    <t>Control Disciplinario Interno</t>
  </si>
  <si>
    <t>Oficina de Control Disciplinario Interno</t>
  </si>
  <si>
    <t>Gestión de Comunicaciones</t>
  </si>
  <si>
    <t>Oficina Asesora de Comunicaciones</t>
  </si>
  <si>
    <t>Seguimiento y Monitoreo al Sistema de Control Interno</t>
  </si>
  <si>
    <t>ESTADO DE LA ACTIVIDAD</t>
  </si>
  <si>
    <t xml:space="preserve">Componente </t>
  </si>
  <si>
    <t>Administración de Bienes Muebles e Inmuebles para el Fortalecimiento de las Capacidades Operativas-AB</t>
  </si>
  <si>
    <t>EN EJECUCIÓN</t>
  </si>
  <si>
    <t>Diligenciamiento FURAG</t>
  </si>
  <si>
    <t>Acceso y Fortalecimiento a la Justicia-AJ</t>
  </si>
  <si>
    <t>EJECUTADA</t>
  </si>
  <si>
    <t>Control Disciplinario-CID</t>
  </si>
  <si>
    <t xml:space="preserve">Actuar </t>
  </si>
  <si>
    <t>Verificaciones externas</t>
  </si>
  <si>
    <t>Gestión de Comunicaciones Estratégicas-GC</t>
  </si>
  <si>
    <t>Gestión Contractual-GCT</t>
  </si>
  <si>
    <t>Gestión de Emergencias-GE</t>
  </si>
  <si>
    <t>Gestión Integral a las Personas Privadas de la Libertad -PPL--GIP</t>
  </si>
  <si>
    <t>Gestión de Recursos Físicos al Servicio de la Entidad-GRF</t>
  </si>
  <si>
    <t>Gestión de Seguridad y Convivencia-GS</t>
  </si>
  <si>
    <t>Gestión Tecnológica de Seguridad y Emergencias-GTS</t>
  </si>
  <si>
    <t>Octubre</t>
  </si>
  <si>
    <t>Diciembre</t>
  </si>
  <si>
    <t xml:space="preserve">Dependencia responsable </t>
  </si>
  <si>
    <t>Programado</t>
  </si>
  <si>
    <t>F-FI-1388
V.1</t>
  </si>
  <si>
    <t>Implementar la Politica 19. Control interno</t>
  </si>
  <si>
    <t>Presentar ante el Comité Institucional de Gestión y Desempeño los resultados del seguimiento a los riesgos de gestión de la Entidad, con el propósito de facilitar la toma de decisiones oportunas, fortalecer los mecanismos de control y promover una gestión eficiente, alineada con los principios del MIPG.</t>
  </si>
  <si>
    <t>2 presentaciónes al CIGD del seguimiento a Riesgos de Gestión</t>
  </si>
  <si>
    <t>2 actas de CIGD</t>
  </si>
  <si>
    <t>Desarrollar mesas de trabajo  con los 21 procesos para la revisión, o actualización de riesgos de gestion y corrupcion  que permitan actualizar la matriz de riesgos de la Entidad en armonía con los lineamientos del Modelo Integrado de Planeación y Gestión – MIPG.</t>
  </si>
  <si>
    <t xml:space="preserve">21 procesos </t>
  </si>
  <si>
    <t>Actas de Reunion</t>
  </si>
  <si>
    <t>Actualizar lla Matriz de oportunidades de la entidad posterior a la actualizacion anual de riesgos de gestión y corrupción</t>
  </si>
  <si>
    <t xml:space="preserve">1 matriz actualizada </t>
  </si>
  <si>
    <t>Generar informes de monitoreo y seguimiento a la ejecución de los controles establecidos en la matriz de riesgos, con el objetivo de evaluar su implementación, eficacia y oportunidad, y proponer ajustes que fortalezcan el sistema de control interno, en alineación con el Modelo Integrado de Planeación y Gestión – MIPG y la normatividad vigente.</t>
  </si>
  <si>
    <t>8 informes</t>
  </si>
  <si>
    <t>Informes de monitoreo y seguimiento</t>
  </si>
  <si>
    <t>18. Seguimiento y evaluación del desempeño institucional</t>
  </si>
  <si>
    <t>Implementar la Politica 18. Seguimiento y evaluación del desempeño institucional</t>
  </si>
  <si>
    <t>Generar informes de monitoreo y análisis de la ejecución de los indicadores de gestión institucional, con el propósito de evaluar el avance en el cumplimiento de las metas, identificar desviaciones y proponer acciones de mejora, en concordancia con el ciclo de gestión del desempeño y los lineamientos del Modelo Integrado de Planeación y Gestión – MIPG.</t>
  </si>
  <si>
    <t xml:space="preserve">3 informes </t>
  </si>
  <si>
    <t>Implementar la Politica 17.Gestión de la información estadística</t>
  </si>
  <si>
    <t>Realizar seguimiento periódico al cumplimiento del Plan de Acción del PED 2025 para el sector seguridad, con el fin de identificar avances, alertar desviaciones y proponer acciones de mejora que garanticen la efectiva ejecución de las metas establecidas</t>
  </si>
  <si>
    <t>100 % de se seguimiento programado</t>
  </si>
  <si>
    <t>Plan de actividades</t>
  </si>
  <si>
    <t>Oficina de Análisis de Información y Estudios Estratégicos</t>
  </si>
  <si>
    <t>16.Gestión documental</t>
  </si>
  <si>
    <t>Implementar la Politica 16.Gestión documental</t>
  </si>
  <si>
    <t>Ejecutar el 100% del cronograma de Gestión Documental 2025, con el fin de garantizar la organización, conservación y disponibilidad de la información institucional, conforme a la normatividad vigente y las políticas del Sistema Integrado de Gestión.</t>
  </si>
  <si>
    <t>Cronograma Ejecutado</t>
  </si>
  <si>
    <t xml:space="preserve">Dirección de Recursos Físicos y Gestión Documental </t>
  </si>
  <si>
    <t>2. Direccionamiento y planeación</t>
  </si>
  <si>
    <t>Implementar la Politica 2. Gestión presupuestal y eficiencia del gasto público</t>
  </si>
  <si>
    <t>Emitir lineamientos para la elaboración de los anteproyectos de presupuesto 2026, con el fin de orientar a las dependencias en la formulación técnica y oportuna de sus requerimientos para la siguiente vigencia fiscal, garantizando la alineación con los objetivos institucionales y la sostenibilidad financiera.</t>
  </si>
  <si>
    <t>1 lineamiento emitido</t>
  </si>
  <si>
    <t>Circular</t>
  </si>
  <si>
    <t xml:space="preserve">7. Fortalecimiento organizacional y simplificación de procesos </t>
  </si>
  <si>
    <t xml:space="preserve">Implementar la Politica 7. Fortalecimiento organizacional y simplificación de procesos </t>
  </si>
  <si>
    <t>Realizar capacitaciones para la creación y generación de documentos en el marco del Sistema de Gestión de la Calidad, con el fin de fortalecer las competencias del talento humano, estandarizar procesos y asegurar el cumplimiento de los lineamientos institucionales.</t>
  </si>
  <si>
    <t>4 capacitaciones realizadas</t>
  </si>
  <si>
    <t xml:space="preserve">Listados de asistencia </t>
  </si>
  <si>
    <t>Socializar a los líderes operativos el Manual del Modelo Integrado de Planeación y Gestión – MIPG y la resolución que crea el Comité Institucional de Gestión y Desempeño, con el propósito de fortalecer la apropiación del modelo, fomentar el compromiso institucional y garantizar su implementación efectiva.</t>
  </si>
  <si>
    <t>1 socialización realizada</t>
  </si>
  <si>
    <t>Formular y socializar el cronograma de reportes ante la Oficina Asesora de Planeación, con el fin de garantizar la oportunidad en la entrega de información y fortalecer el seguimiento a la gestión institucional.</t>
  </si>
  <si>
    <t>1 cronograma formulado y divulgado</t>
  </si>
  <si>
    <t>Documento entregado</t>
  </si>
  <si>
    <t>Socializar a los líderes operativos el instructivo de gestión del cambio, con el objetivo de facilitar la apropiación de nuevas prácticas, fortalecer la adaptación organizacional y promover una cultura de mejora continua en la Entidad.</t>
  </si>
  <si>
    <t>Número de actividades</t>
  </si>
  <si>
    <t>Realizar la revisión y/o actualización del Esquema de lineas de defensa de la Entidad, con el fin de identificar brechas, fortalecer los mecanismos de control y articular las acciones institucionales bajo los principios del Modelo Integrado de Planeación y Gestión – MIPG.</t>
  </si>
  <si>
    <t xml:space="preserve">1 esquema de lineas Actualizado </t>
  </si>
  <si>
    <t>Documento Actualizado</t>
  </si>
  <si>
    <t>Realizar seguimiento a la ejecución del Plan Anual de Auditoría Interna de la Entidad, con el objetivo de verificar el cumplimiento de los ejercicios de auditoría y seguimiento aprobados por el Comité Institucional de Coordinación de Control Interno – CICCI para el año 2025</t>
  </si>
  <si>
    <t xml:space="preserve">(2) Seguimientos </t>
  </si>
  <si>
    <t>Número de Seguimientos</t>
  </si>
  <si>
    <t>Medición del nivel de confianza del aseguramiento realizado por los proveedores de segunda línea, a los controles definidos en el Mapa de Aseguramiento de la Entidad.</t>
  </si>
  <si>
    <t>1 informe con el resultado de la medicióndel nivel de confianza del aseguramiento realizado por los proveedores de segunda línea, a los controles definidos en el Mapa de Aseguramiento de la Entidad</t>
  </si>
  <si>
    <t>1 Medición</t>
  </si>
  <si>
    <r>
      <t>Publicar las actas de las sesiones del Comité Institucional de Coordinación de Control Interno – CICCI en el botón de Transparencia y Acceso a la Información de la página web institucional</t>
    </r>
    <r>
      <rPr>
        <sz val="11"/>
        <color rgb="FF000000"/>
        <rFont val="Calibri"/>
        <family val="2"/>
      </rPr>
      <t>, con el fin de garantizar el acceso a la información, promover la rendición de cuentas y fortalecer la confianza ciudadana.</t>
    </r>
  </si>
  <si>
    <t>100% de actas de sesiones del CICCI realizadas publicadas en la página web de la SDSCJ.</t>
  </si>
  <si>
    <t>Porcentaje de cumplimiento</t>
  </si>
  <si>
    <t>15.Gestión del conocimiento y la innovación</t>
  </si>
  <si>
    <t>Implementar la Politica 15.Gestión del conocimiento y la innovación</t>
  </si>
  <si>
    <t>Ejecutar el 100% del cronograma de GESCO+I  con el fin de fortalecer las politicas de gestion y desempeño del MIPG.</t>
  </si>
  <si>
    <t xml:space="preserve">100%  Plan Ejecutado </t>
  </si>
  <si>
    <t>Cronograma ejecutado</t>
  </si>
  <si>
    <t>1 inventario actualizado y publicado</t>
  </si>
  <si>
    <t>Documento publicado</t>
  </si>
  <si>
    <t>8. Servicio al ciudadano</t>
  </si>
  <si>
    <t>Implementar la Politica 8. Servicio al ciudadano</t>
  </si>
  <si>
    <t>Mantener y fortalecer el servicio de atención a personas en condición de discapacidad auditiva, garantizando la accesibilidad, la inclusión y la calidad en la atención, en cumplimiento de la normatividad vigente y los principios de equidad e igualdad del servicio público.</t>
  </si>
  <si>
    <t>1 servicio mantenido y evaluado</t>
  </si>
  <si>
    <t>Registro de atención</t>
  </si>
  <si>
    <t>Subsecretaria de Gestión Institucional</t>
  </si>
  <si>
    <t>Analizar en la mesa de relacionamiento con el ciudadano los reportes del sistema SIDIJUS relacionados con la atención a personas en condición de discapacidad, con el fin de identificar avances, brechas y oportunidades de mejora que fortalezcan la atención diferencial e inclusiva en la Entidad.</t>
  </si>
  <si>
    <t>1 análisis realizado</t>
  </si>
  <si>
    <t>Número de sesiones</t>
  </si>
  <si>
    <t>Diligenciar el autodiagnóstico de la Política de Relación Estado-Ciudadano, con el propósito de identificar el nivel de avance institucional, fortalecer la participación ciudadana y orientar acciones de mejora en el marco del Modelo Integrado de Planeación y Gestión – MIPG.</t>
  </si>
  <si>
    <t>1 Autodiagnostico y plan de acción</t>
  </si>
  <si>
    <t>Documento</t>
  </si>
  <si>
    <t xml:space="preserve">Oficina Asesora de Planeación </t>
  </si>
  <si>
    <t>10. Racionalización de trámites</t>
  </si>
  <si>
    <t>Implementar la Politica 10. Racionalización de trámites</t>
  </si>
  <si>
    <r>
      <t>Presentar el inventario de los tramites y servcios de la SDSCJ a la Función Pública a través de una asesoría en racionalización de trámites</t>
    </r>
    <r>
      <rPr>
        <sz val="11"/>
        <color rgb="FF000000"/>
        <rFont val="Calibri"/>
        <family val="2"/>
      </rPr>
      <t>, con el propósito de optimizar procesos, mejorar la experiencia del ciudadano y fortalecer la eficiencia institucional en el marco de la estrategia de Gobierno Digital.</t>
    </r>
  </si>
  <si>
    <t>Inventario de Trámites y OPA´s</t>
  </si>
  <si>
    <t xml:space="preserve">Verficar viabilidad de incluir el tramité ciudadano de la entidad, integrado a SUIT, en la Caperta Ciudadana, siendo necesario revisar con MINTIC el procedimiento para su interrelación </t>
  </si>
  <si>
    <t>1 Tramite integrado a la Carpeta Ciudadana</t>
  </si>
  <si>
    <t>Concepto de viabildiad de integracion a ala Carpeta Ciudadana</t>
  </si>
  <si>
    <t xml:space="preserve">Implementar la Politica 11.Gobierno digital </t>
  </si>
  <si>
    <t xml:space="preserve">2 reportes del análisis de incidentes  de seguridad digital </t>
  </si>
  <si>
    <t xml:space="preserve">Dirección de Tecnologías y Sistemas de la Información  - </t>
  </si>
  <si>
    <r>
      <t xml:space="preserve">Elaborar plan de trabajo en el que se incluya lo relacionado con:  identificación cuales </t>
    </r>
    <r>
      <rPr>
        <sz val="13"/>
        <color rgb="FF000000"/>
        <rFont val="Arial Narrow"/>
        <family val="2"/>
      </rPr>
      <t>datos maestros de la Entidad son  de referencia, catalogo interno de datos maestros, proceso de gestión de datos maestros, plataforma para la gestión y distribución de datos maestros.</t>
    </r>
  </si>
  <si>
    <t>1 plan de trabajo  formulado y ejecutado</t>
  </si>
  <si>
    <t xml:space="preserve">Plan </t>
  </si>
  <si>
    <t>Dirección de Tecnologías y Sistemas de la Información  -</t>
  </si>
  <si>
    <r>
      <t xml:space="preserve">Realizar la actualización de plan de apertura de </t>
    </r>
    <r>
      <rPr>
        <sz val="13"/>
        <color rgb="FF000000"/>
        <rFont val="Arial Narrow"/>
        <family val="2"/>
      </rPr>
      <t>datos abiertos en el que se revise la pertinencia de incluir;  mejora y uso de datos abiertos, aprobación y publicación de datos abiertos de la Entidad, estrategias de mejora de publicación  con el fin de aumentar el numero de usuarios satisfechos.</t>
    </r>
  </si>
  <si>
    <t>1 Plan de apertura, mejora y uso de datos abiertos</t>
  </si>
  <si>
    <r>
      <t xml:space="preserve">Evaluar la pertinencia de la implementación de lineamientos en materia de </t>
    </r>
    <r>
      <rPr>
        <sz val="13"/>
        <color rgb="FF000000"/>
        <rFont val="Arial Narrow"/>
        <family val="2"/>
      </rPr>
      <t>datos , contar con un inventario y diccionario de datos en la Entidad. Igualmente, lo relacionado con  Implementar la fase de ‘archivo y preservación’ del ciclo de vida del dato.</t>
    </r>
  </si>
  <si>
    <t xml:space="preserve">1 Documento  de pertinencia </t>
  </si>
  <si>
    <t xml:space="preserve">Elaborar  un plan de trabajo en el que se incluyan temas como: automatizar tramites y OPAS  para el SUIT,  servidor X-ROAD para vincular al servicio de interoperabilidad, integración con carpeta ciudadano digital,  autenticación digital de los Servicios Ciudadanos Digitales, mejora de tramites en línea para aumentar usuarios satisfechos, para reducir el número de PQRSD, tiempos de respuesta de los tramites,  y consumo de papel. </t>
  </si>
  <si>
    <t>1 plan  de trabajo  formulado y ejecutado</t>
  </si>
  <si>
    <t>Realizar actividades de  capacitación y/o entrenamientos para los colaboradores de la Entidad y/o grupos de valor en los casos que aplique sobre las temáticas de la política de gobierno digital.</t>
  </si>
  <si>
    <t xml:space="preserve">1 Plan de uso y apropiación </t>
  </si>
  <si>
    <t>Desarrollar e implementar una estrategia de uso y apropiación de tecnologías actuales y emergentes (blockchain, inteligencia artificial, internet de las cosas, automatización robótica de procesos).  para desarrollar procesos de innovación pública digital en la entidad.</t>
  </si>
  <si>
    <t>1 Estrategia  de uso y apropiación de tecnologías actuales y emergentes</t>
  </si>
  <si>
    <t xml:space="preserve">Estrategia </t>
  </si>
  <si>
    <t>Dirección de Tecnologías y Sistemas de la Información</t>
  </si>
  <si>
    <t xml:space="preserve">Elaborar  un plan de trabajo de Arquitectura Empresarial en el que se revise la pertinencia de  incluir temas como; Hoja de ruta, ejecutar y formalizar el proceso de AE en el SIG,  e Indicadores.  </t>
  </si>
  <si>
    <t xml:space="preserve">Dirección de Tecnologías y Sistemas de la Información  </t>
  </si>
  <si>
    <t>Documentar e implementar un modelo de gobierno de datos en la Entidad.</t>
  </si>
  <si>
    <t>1 Modelo</t>
  </si>
  <si>
    <t>Modelo</t>
  </si>
  <si>
    <t>Realizar la revisión y/o actualización  de la documentación de proyectos en que la se incluya lo relacionado con:  lecciones aprendidas, metodología de Gestión de proyectos, actualizar la documentación en el SIG, y análisis y tratamientos de riesgos.</t>
  </si>
  <si>
    <t>1 Plan de trabajo formulado y ejecutado</t>
  </si>
  <si>
    <t xml:space="preserve">Diligenciar el Modelo de Seguridad y Privacidad de la Información (MSPI) y presentarlo para aprobación ante el Comité de Institucional Gestión y Desempeño </t>
  </si>
  <si>
    <t>1 modelo</t>
  </si>
  <si>
    <t>Mantener actualizado el  tablero de control con indicadores para hacer seguimiento a la implementación del Plan Estratégico de Tecnologías de la Información (PETI).</t>
  </si>
  <si>
    <t>1 Tablero de control</t>
  </si>
  <si>
    <t>Tablero de control</t>
  </si>
  <si>
    <t>Formular y ejecutar la Estrategia de Ciudades y Territorios Inteligentes de la entidad que sea accesible, se apoye en el uso de TI en lo que aplique:  fortalecimiento de  capacidades, aumente la confianza en la gestión pública, interopere con otras soluciones tecnológicas, mejore la calidad de vida de la ciudadanía, y genere datos que mejoren la toma de decisiones de los actores.</t>
  </si>
  <si>
    <t>1 Documento estrategia</t>
  </si>
  <si>
    <t xml:space="preserve">Documento </t>
  </si>
  <si>
    <t>Dirección de Tecnologías y Sistemas de la Información -</t>
  </si>
  <si>
    <t>Incluir en el PETI lo relacionado con hacer participe a los grupos de valor o interés en la toma de decisiones sobre la implementación de la Política de Gobierno Digital.</t>
  </si>
  <si>
    <t>1 Plan  de participación</t>
  </si>
  <si>
    <t>Efectuar actividades de innovación publica digital basadas en enfoque experimental haciendo uso de las Tics, revisando la pertinencia de alianzas con otros actores, y  participación en redes de conocimiento.</t>
  </si>
  <si>
    <t>1 Documento Soporte</t>
  </si>
  <si>
    <t xml:space="preserve">Revisar la pertinencia de realizar auditorías internas, externas y de certificación o recertificación respecto al estándar ISO 27001 en la entidad. </t>
  </si>
  <si>
    <t>Utilizar conjuntos de datos únicos para el desarrollo o mantenimiento de soluciones basadas en datos en la entidad,   y características de unicidad.</t>
  </si>
  <si>
    <t>Implementar la Politica 12. Seguridad digital</t>
  </si>
  <si>
    <t>Realizar el análisis de  los incidentes de seguridad digital (Ciberseguridad) que se presentaron en la Entidad y tomar las medidas necesarias para evitar que se vuelvan a presentar.</t>
  </si>
  <si>
    <t>Actualizar  y avanzar en la implementación del plan de recuperación de desastres  -DRP  para todos los procesos</t>
  </si>
  <si>
    <t>1 Plan</t>
  </si>
  <si>
    <t>Actualizar  y avanzar en la implementación del plan de continuidad del negocio - BCP para los procesos críticos</t>
  </si>
  <si>
    <t xml:space="preserve">Dirección de Tecnologías y Sistemas de la Información </t>
  </si>
  <si>
    <t xml:space="preserve">Realizar plan de trabajo con el fin de hacer seguimiento a la implementación y/o diseño de  un sistema para dar el cumplimiento a la Ley de protección de datos personales (Ley 1581 de 2012) según aplique. </t>
  </si>
  <si>
    <t>Verificar y asegurar que los proveedores y contratistas de la entidad cumplan con las políticas de ciberseguridad internas.</t>
  </si>
  <si>
    <t>Presentar ante el Comité Institucional de Gestión y Desempeño los resultados del seguimiento a los planes de mejoramiento derivados de auditorías interna y de contraloria en las debilidades asociadas a proyectos de inversión y ejecucion presupuestal, para garantizar la implementación de acciones correctivas, optimizar recursos y alinear la gestión con los principios del MIPG.</t>
  </si>
  <si>
    <t>1 presentación al CIGD del resultados de Gestion realizada</t>
  </si>
  <si>
    <t>Ejecutar el 100% de las acciones del PIGA (Plan Institucional de Gestión Ambiental), mediante la ejecución de actividades programadas (ej: reducción de huella de carbono, manejo de residuos, eficiencia energética), alineadas con la normativa ambiental vigente.</t>
  </si>
  <si>
    <t>Plan de Actividades</t>
  </si>
  <si>
    <r>
      <t>Actualizar el inventario de conocimiento tácito y explícito de la Entidad y publicarlo en un espacio de fácil acceso</t>
    </r>
    <r>
      <rPr>
        <sz val="11"/>
        <color rgb="FF000000"/>
        <rFont val="Calibri"/>
        <family val="2"/>
        <scheme val="minor"/>
      </rPr>
      <t>, con el fin de facilitar su consulta, promover la gestión del conocimiento institucional y apoyar la toma de decisiones informada.</t>
    </r>
  </si>
  <si>
    <r>
      <t xml:space="preserve">Dirección de Tecnologías y Sistemas de la Información  - 
</t>
    </r>
    <r>
      <rPr>
        <sz val="11"/>
        <color theme="1"/>
        <rFont val="Arial Narrow"/>
        <family val="2"/>
      </rPr>
      <t>Oficina de Análisis de Información y Estudios Estratégicos</t>
    </r>
  </si>
  <si>
    <r>
      <t xml:space="preserve">Dirección de Tecnologías y Sistemas de la Información  -  
</t>
    </r>
    <r>
      <rPr>
        <sz val="11"/>
        <color theme="1"/>
        <rFont val="Arial Narrow"/>
        <family val="2"/>
      </rPr>
      <t>Oficina de Análisis de Información y Estudios Estratégicos</t>
    </r>
  </si>
  <si>
    <r>
      <t xml:space="preserve">Dirección de Tecnologías y Sistemas de la Información  -
</t>
    </r>
    <r>
      <rPr>
        <sz val="11"/>
        <color theme="1"/>
        <rFont val="Arial Narrow"/>
        <family val="2"/>
      </rPr>
      <t>Oficina de Análisis de Información y Estudios Estratégicos</t>
    </r>
  </si>
  <si>
    <r>
      <t xml:space="preserve">Dirección de Tecnologías y Sistemas de la Información  - 
</t>
    </r>
    <r>
      <rPr>
        <sz val="11"/>
        <color theme="1"/>
        <rFont val="Arial Narrow"/>
        <family val="2"/>
      </rPr>
      <t>Oficina de Análisis de Información y Estudios Estratégicos
Oficina Asesora de Planeación</t>
    </r>
  </si>
  <si>
    <t xml:space="preserve">Dirección de Tecnologías y Sistemas de la Información 
</t>
  </si>
  <si>
    <r>
      <t xml:space="preserve">Dirección de Tecnologías y Sistemas de la Información 
</t>
    </r>
    <r>
      <rPr>
        <sz val="11"/>
        <color theme="1"/>
        <rFont val="Arial Narrow"/>
        <family val="2"/>
      </rPr>
      <t>Diego Mauricio Usme</t>
    </r>
  </si>
  <si>
    <t xml:space="preserve">Oficina Asesora de Planeación
Dirección de Tecnologías y Sistemas de la Información </t>
  </si>
  <si>
    <t>1 Documento de lineamientos
1 lista de verificacion</t>
  </si>
  <si>
    <t xml:space="preserve">Oficina Asesora de Planeación
Dirección de Tecnologías y Sistemas de la Información 
</t>
  </si>
  <si>
    <t>Vigencia</t>
  </si>
  <si>
    <t>Dimensión</t>
  </si>
  <si>
    <t>Política</t>
  </si>
  <si>
    <t>Componente</t>
  </si>
  <si>
    <t>Categoría</t>
  </si>
  <si>
    <t>Actividad</t>
  </si>
  <si>
    <t>Acción</t>
  </si>
  <si>
    <t>Fecha Inicio</t>
  </si>
  <si>
    <t>Fecha Fin</t>
  </si>
  <si>
    <t>Responsable</t>
  </si>
  <si>
    <t>Avance</t>
  </si>
  <si>
    <t>Avance Porcentual</t>
  </si>
  <si>
    <t>Fecha del avance</t>
  </si>
  <si>
    <t>Soporte</t>
  </si>
  <si>
    <t>Direccionamiento Estratégico y planeación</t>
  </si>
  <si>
    <t>Gestión Presupuestal y Eficiencia del Gasto Público</t>
  </si>
  <si>
    <t>Planear GP</t>
  </si>
  <si>
    <t>Sostenibilidad MIPG_GP</t>
  </si>
  <si>
    <t>IMPLEMENTAR POLITICA 2. GESTION PRESUPUESTAL EFICICIENCIA DEL GASTO PUBLICO</t>
  </si>
  <si>
    <t>Emitir lineamientos para la elaboración del anteproyecto de presupuesto 2026, con el fin de orientar a las dependencias en la formulación técnica y oportuna de sus requerimientos para la siguiente vigencia fiscal, garantizando la alineación con los objetivos institucionales y la sostenibilidad financiera.</t>
  </si>
  <si>
    <t>Deisy Natalia Valencia Gonzalez / CONTRATISTA</t>
  </si>
  <si>
    <t>Circular 005 del 8-07-2025.pdf</t>
  </si>
  <si>
    <t>Gestión con valores para resultados</t>
  </si>
  <si>
    <t>Fortalecimiento organizacional y simplificación de procesos</t>
  </si>
  <si>
    <t>Apropiar FO</t>
  </si>
  <si>
    <t>Sostenibilidad MIPG_FO</t>
  </si>
  <si>
    <t>IMPLEMENTAR POLITICA 7. FORTLECIMIENTO ORGANIZACIONAL Y SIMPLIFICACION DE PROCESOS</t>
  </si>
  <si>
    <t>Realizar 4 capacitaciones para la creación y generación de documentos en el marco del Sistema de Gestión de la Calidad, con el fin de fortalecer las competencias del talento humano, estandarizar procesos y asegurar el cumplimiento de los lineamientos institucionales.</t>
  </si>
  <si>
    <t>Mary Lizeth Buitrago Sierra / PROFESIONAL UNIVERSITARIO</t>
  </si>
  <si>
    <t>Capacitaciones Documentos.zip</t>
  </si>
  <si>
    <t>Damian Camilo Vargas Vargas / CONTRATISTA</t>
  </si>
  <si>
    <t>SOCIALIZACION MIPG.zip</t>
  </si>
  <si>
    <t>Servicio al Ciudadano</t>
  </si>
  <si>
    <t>Hacer SC</t>
  </si>
  <si>
    <t>Sostenibilidad MIPG SC</t>
  </si>
  <si>
    <t>IMPLEMENTAR LA POLITICA 8. SERVICIO AL CIUDADANO</t>
  </si>
  <si>
    <t>Oscar Alberto Porras Murcia / CONTRATISTA</t>
  </si>
  <si>
    <t>Evidencias MIPG.zip</t>
  </si>
  <si>
    <t>Gobierno Digital</t>
  </si>
  <si>
    <t>Hacer_GT</t>
  </si>
  <si>
    <t>Recomendaciones FURAG_GT</t>
  </si>
  <si>
    <t>IMPLEMENTAR POLITICA 11.GOBIERNO DIGITAL</t>
  </si>
  <si>
    <t>Documentar e implementar un modelo de gobierno de datos en la Entidad. (1 modelo)</t>
  </si>
  <si>
    <t>Jorge Eliecer Velasquez Perilla / CONTRATISTA</t>
  </si>
  <si>
    <t>1750393464_Plan de Trabajo - Gobierno de Datos.pdf</t>
  </si>
  <si>
    <t>Verificar_GT</t>
  </si>
  <si>
    <t>Recomendaciones FURAG_GT..</t>
  </si>
  <si>
    <t>IMPLEMENTAR POLITICA 11. GOBIERNO DIGITAL.</t>
  </si>
  <si>
    <t>Realizar el análisis de los incidentes de seguridad digital (Ciberseguridad) que se presentaron en la Entidad y tomar las medidas necesarias para evitar que se vuelvan a presentar de acuerdo a la normatividad vigente. (2 reportes del análisis de incidentes de seguridad digital)</t>
  </si>
  <si>
    <t>Incidentes Services Manager Julio 2025.pdf</t>
  </si>
  <si>
    <t>Seguridad Digital</t>
  </si>
  <si>
    <t>Planear_SD</t>
  </si>
  <si>
    <t>Recomendaciones FURAG_SD</t>
  </si>
  <si>
    <t>IMPLEMENTAR POLITICA 12. SEGURIDAD DIGITAL</t>
  </si>
  <si>
    <t>Actualizar y avanzar en la implementación del plan de recuperación de desastres -DRP para todos los procesos. (1 Plan)</t>
  </si>
  <si>
    <t>Documento Plan Continuidad de Servicios Tecnologicos SDSCJ_MAR_2025 (1).docx</t>
  </si>
  <si>
    <t>Actualizar y avanzar en la implementación del plan de continuidad del negocio - BCP para los procesos críticos (1 Plan)</t>
  </si>
  <si>
    <t>Avances plan de continuidad de negocio - Agosto 2025.docx</t>
  </si>
  <si>
    <t>Hacer_SD</t>
  </si>
  <si>
    <t>Recomendaciones FURAG_SD.</t>
  </si>
  <si>
    <t>IMPLEMENTAR POLITICA 12.SEGURIDAD DIGITAL</t>
  </si>
  <si>
    <t>Diligenciar el Modelo de Seguridad y Privacidad de la Información (MSPI) y presentarlo para aprobación ante el Comité de Institucional Gestión y Desempeño. (1 Modelo)</t>
  </si>
  <si>
    <t>Implementaciòn MSPI 2025 (1).pdf</t>
  </si>
  <si>
    <t>Verificar_SD</t>
  </si>
  <si>
    <t>Recomendaciones FURAG_SD..</t>
  </si>
  <si>
    <t>IMPLEMENTAR POLITICA 12. SEGURIDAD DIGITAL.</t>
  </si>
  <si>
    <t>Realizar el análisis de los incidentes de seguridad digital (Ciberseguridad) que se presentaron en la Entidad y tomar las medidas necesarias para evitar que se vuelvan a presentar. (2 reportes del análisis de incidentes de seguridad digital)</t>
  </si>
  <si>
    <t>Información y comunicación</t>
  </si>
  <si>
    <t>Gestión Documental</t>
  </si>
  <si>
    <t>Hacer GD</t>
  </si>
  <si>
    <t>Sostenibilidad MIPG_GD</t>
  </si>
  <si>
    <t>IMPLEMENTAR POLITICA16. GESTION DOCUMENTAL</t>
  </si>
  <si>
    <t>Ejecutar el 100% del cronograma de Gestión Documental 2025, con el fin de garantizar la organización, conservación y disponibilidad de la información institucional, conforme a la normatividad vigente y las políticas del Sistema Integrado de Gestión. (1 Cronograma ejecutado)</t>
  </si>
  <si>
    <t>Camilo Orlando Bejarano Lopez / CONTRATISTA</t>
  </si>
  <si>
    <t>PlanTrabajo2025 (11).xlsx</t>
  </si>
  <si>
    <t>Recomendaciones FURAG_GD</t>
  </si>
  <si>
    <t>IMPLEMENTAR POLITICA 16. GESTION DOCUMENTAL</t>
  </si>
  <si>
    <t>Realizar a través de la mesa técnica de Archivo la presentación del PINAR para su aprobación y posterior seguimiento, los cuales serán reportados a través del POA, priorizando acciones correctivas o preventivas que aseguren el cumplimiento de los objetivos y proyectos del plan. (100% cumplimiento del PINAR)</t>
  </si>
  <si>
    <t>ActaMesaTecnicaAprobacionPINAR.zip</t>
  </si>
  <si>
    <t>Evaluación de Resultados</t>
  </si>
  <si>
    <t>Seguimiento y Evaluación del Desempeño Institucional</t>
  </si>
  <si>
    <t>Verificar_SE</t>
  </si>
  <si>
    <t>Sostenibilidad MIPG_SE</t>
  </si>
  <si>
    <t>IMPLEMENTAR LA POLITICA18. SEGUIMIENTO Y EVALUACION DEL DESEMPEÑO INSTITUCIONAL</t>
  </si>
  <si>
    <t>Generar informes de monitoreo y análisis de la ejecución de los indicadores de gestión institucional, con el propósito de evaluar el avance en el cumplimiento de las metas, identificar desviaciones y proponer acciones de mejora, en concordancia con el ciclo de gestión del desempeño y los lineamientos del Modelo Integrado de Planeación y Gestión – MIPG. (3 Informes)</t>
  </si>
  <si>
    <t>Oscar Eduardo Cifuentes Cortes / CONTRATISTA</t>
  </si>
  <si>
    <t>INFORMES DE INDICADORES 1ER Y 2DO TRIMESTRE 2025.zip</t>
  </si>
  <si>
    <t>Control Interno</t>
  </si>
  <si>
    <t>Verificar_CI</t>
  </si>
  <si>
    <t>Sostenibilidad MIPG_CI.</t>
  </si>
  <si>
    <t>IMPLEMENTAR POLITICA 19. CONTROL INTERNO.</t>
  </si>
  <si>
    <t>Generar informes de monitoreo y seguimiento a la ejecución de los controles establecidos en la matriz de riesgos, con el objetivo de evaluar su implementación, eficacia y oportunidad, y proponer ajustes que fortalezcan el sistema de control interno, en alineación con el Modelo Integrado de Planeación y Gestión – MIPG y la normatividad vigente. (8 informes)</t>
  </si>
  <si>
    <t>Mayra Alejandra Salamanca Sierra / CONTRATISTA</t>
  </si>
  <si>
    <t>Informe Riesgos de Corrupción - I cuatrimestre 2025.pdf</t>
  </si>
  <si>
    <t>Informe Primer Trimestre Riesgos de Gestión 2025.pdf</t>
  </si>
  <si>
    <t>INFORME SEGUNDO TRIMESTRE 2025.pdf</t>
  </si>
  <si>
    <t>SOPORTE EVIDENCIA.zip</t>
  </si>
  <si>
    <t>Racionalización de Trámites</t>
  </si>
  <si>
    <t>Hacer_RT</t>
  </si>
  <si>
    <t>Autodiagnósticos MIPG_RT</t>
  </si>
  <si>
    <t>IMPLEMENTAR POLITICA 10. RACIONALIZACION DE TRAMITES</t>
  </si>
  <si>
    <t>Presentar el inventario de los tramites y servicios de la SDSCJ a la Función Pública a través de una asesoría en racionalización de trámites, con el propósito de optimizar procesos, mejorar la experiencia del ciudadano y fortalecer la eficiencia institucional en el marco de la estrategia de Gobierno Digital.</t>
  </si>
  <si>
    <t>Edna Camila del Consuelo Acero Tinoco / ALMACENISTA GENERAL</t>
  </si>
  <si>
    <t>22. Racionalización - Función Pública.zip</t>
  </si>
  <si>
    <t>Sostenibilidad MIPG_RT</t>
  </si>
  <si>
    <t>IMPLEMENTAR POLITICA10. RACIONALIZACION DE TRAMITES_</t>
  </si>
  <si>
    <t>Verificar viabilidad de incluir el tramité ciudadano de la entidad, integrado a SUIT, en la Carpeta Ciudadana, siendo necesario revisar con MINTIC el procedimiento para su interrelación</t>
  </si>
  <si>
    <t>23. Racionalización - MINTIC.zip</t>
  </si>
  <si>
    <t>Realizar la actualización de plan de apertura de datos abiertos en el que se revise la pertinencia de incluir; mejora y uso de datos abiertos, aprobación y publicación de datos abiertos de la Entidad, estrategias de mejora de publicación con el fin de aumentar el numero de usuarios satisfechos. (1 Plan de apertura, mejora y uso de datos abiertos)</t>
  </si>
  <si>
    <t>PL-GT-05_V2_Plan_Apertura_Mejora_Uso_Datos_Abiertos-2025 (2).docx</t>
  </si>
  <si>
    <t>Realizar actividades de capacitación y/o entrenamientos para los colaboradores de la Entidad y/o grupos de valor en los casos que aplique sobre las temáticas de la política de gobierno digital. (1 Plan de uso y apropiación)</t>
  </si>
  <si>
    <t>GT-UA-2025-V1-Plan de Uso y Apropiación (1).xlsx</t>
  </si>
  <si>
    <t>Efectuar actividades de innovación publica digital basadas en enfoque experimental haciendo uso de las Tics, revisando la pertinencia de alianzas con otros actores, y participación en redes de conocimiento. (1 Documento Soporte)</t>
  </si>
  <si>
    <t>Estrategia de Innovación Pública Digital-Julio.docx</t>
  </si>
  <si>
    <t>Planear_GT</t>
  </si>
  <si>
    <t>Recomendaciones FURAG_GT.</t>
  </si>
  <si>
    <t>IMPLEMENTAR POLITICA 11. GOBIERNO DIGITAL</t>
  </si>
  <si>
    <t>Elaborar plan de trabajo en el que se incluya lo relacionado con: identificación cuales datos maestros de la Entidad son de referencia, catalogo interno de datos maestros, proceso de gestión de datos maestros, plataforma para la gestión y distribución de datos maestros. (1 plan de trabajo formulado y ejecutado)</t>
  </si>
  <si>
    <t>1750392494_Plan de Trabajo - Catalogo Datos Maestros.pdf</t>
  </si>
  <si>
    <t>Apropiar_CI</t>
  </si>
  <si>
    <t>Sostenibilidad MIPG_CI</t>
  </si>
  <si>
    <t>IMPLEMENTAR POLITICA 19. CONTROL INTERNO</t>
  </si>
  <si>
    <t>Publicar las actas de las sesiones del Comité Institucional de Coordinación de Control Interno – CICCI en el botón de Transparencia y Acceso a la Información de la página web institucional, con el fin de garantizar el acceso a la información, promover la rendición de cuentas y fortalecer la confianza ciudadana. (100% de actas de sesiones del CICCI realizadas publicadas en la página web de la SDSCJ)</t>
  </si>
  <si>
    <t>Andrea del Pilar Alejo Ruiz / CONTRATISTA</t>
  </si>
  <si>
    <t>Pantallazo de Publicacion.pdf</t>
  </si>
  <si>
    <t>Desarrollar mesas de trabajo con los 21 procesos para la revisión, o actualización de riesgos de gestión y corrupción que permitan actualizar la matriz de riesgos de la Entidad en armonía con los lineamientos del Modelo Integrado de Planeación y Gestión – MIPG. (21 Actas de reunión)</t>
  </si>
  <si>
    <t>ACTA COMUNICACIONES 2.pdf</t>
  </si>
  <si>
    <t>ACTA APROBACIÓN FORMAL RIESGOS DE GESTION - DE+FI..pdf</t>
  </si>
  <si>
    <t>ACTA APROBACIÓN FORMAL RIESGOS DE GESTION - GH.pdf</t>
  </si>
  <si>
    <t>ACTA AJUSTE RIESGO 1 GIP.pdf</t>
  </si>
  <si>
    <t>ACTA COMUNICACIONES 1.pdf</t>
  </si>
  <si>
    <t>ACTA APROBACIÓN FORMAL RIESGOS DE GESTION - AR.pdf</t>
  </si>
  <si>
    <t>c. ACTA ACTUALIZACION RIESGOS DE GESTION GCT - 21-MAYO 2025.pdf</t>
  </si>
  <si>
    <t>MIPG.docx</t>
  </si>
  <si>
    <t>Autodiagnosticos.zip</t>
  </si>
  <si>
    <t>Realizar la revisión y/o actualización de la documentación de proyectos en que la se incluya lo relacionado con: lecciones aprendidas, metodología de Gestión de proyectos, actualizar la documentación en el SIG, y análisis y tratamientos de riesgos. (1 Plan de trabajo formulado y ejecutado)</t>
  </si>
  <si>
    <t>Cronograma seguimiento PETI 2025 (4).xlsx</t>
  </si>
  <si>
    <t>Diligenciar el Modelo de Seguridad y Privacidad de la Información (MSPI) y presentarlo para aprobación ante el Comité de Institucional Gestión y Desempeño. (1 modelo)</t>
  </si>
  <si>
    <t>Mantener actualizado el tablero de control con indicadores para hacer seguimiento a la implementación del Plan Estratégico de Tecnologías de la Información (PETI). (1 Tablero de control)</t>
  </si>
  <si>
    <t>Formular y ejecutar la Estrategia de Ciudades y Territorios Inteligentes de la entidad que sea accesible, se apoye en el uso de TI en lo que aplique: fortalecimiento de capacidades, aumente la confianza en la gestión pública, interopere con otras soluciones tecnológicas, mejore la calidad de vida de la ciudadanía, y genere datos que mejoren la toma de decisiones de los actores. (1 Documento estrategia)</t>
  </si>
  <si>
    <t>Estrategia de Ciudades y Territorios Inteligentes-Julio.docx</t>
  </si>
  <si>
    <t>Incluir en el PETI lo relacionado con hacer participe a los grupos de valor o interés en la toma de decisiones sobre la implementación de la Política de Gobierno Digital. (1 Plan de participación)</t>
  </si>
  <si>
    <t>Nuestros proyectos tecnológicos siguen en marcha.pdf</t>
  </si>
  <si>
    <t>Utilizar conjuntos de datos únicos para el desarrollo o mantenimiento de soluciones basadas en datos en la entidad, y características de unicidad. (1 Documento Soporte)</t>
  </si>
  <si>
    <t>002-EstudioPrevio v2.pdf</t>
  </si>
  <si>
    <t>Desarrollar e implementar una estrategia de uso y apropiación de tecnologías actuales y emergentes (blockchain, inteligencia artificial, internet de las cosas, automatización robótica de procesos). para desarrollar procesos de innovación pública digital en la entidad. (1 Estrategia de uso y apropiación de tecnologías actuales y emergentes)</t>
  </si>
  <si>
    <t>Estrategia-UA2025 2.docx</t>
  </si>
  <si>
    <t>Elaborar un plan de trabajo de Arquitectura Empresarial en el que se revise la pertinencia de incluir temas como; Hoja de ruta, ejecutar y formalizar el proceso de AE en el SIG, e Indicadores. (1 plan de trabajo formulado y ejecutado)</t>
  </si>
  <si>
    <t>20250630 Cronograma seguimiento arquitectura empresarial 2025.xlsx</t>
  </si>
  <si>
    <t>Evaluar la pertinencia de la implementación de lineamientos en materia de datos, contar con un inventario y diccionario de datos en la Entidad. Igualmente, lo relacionado con Implementar la fase de ‘archivo y preservación’ del ciclo de vida del dato. (1 Documento de pertinencia)</t>
  </si>
  <si>
    <t>DTSI - Instructivo Diccionario de Datos SI.pdf</t>
  </si>
  <si>
    <t>Realizar plan de trabajo con el fin de hacer seguimiento a la implementación y/o diseño de un sistema para dar el cumplimiento a la Ley de protección de datos personales (Ley 1581 de 2012) según aplique. (1 plan)</t>
  </si>
  <si>
    <t>Seguimiento politica y Datos personales (1).xlsx</t>
  </si>
  <si>
    <t>Verificar y asegurar que los proveedores y contratistas de la entidad cumplan con las políticas de ciberseguridad internas. (1 Documento de lineamientos 1 lista de verificación)</t>
  </si>
  <si>
    <t>Documento Ciberseguridad SDSCJ_JUN_2025 (1).docx</t>
  </si>
  <si>
    <t>Gestión de la Información Estadística</t>
  </si>
  <si>
    <t>Hacer_GIE</t>
  </si>
  <si>
    <t>Sostenibilidad MIPG_GIE</t>
  </si>
  <si>
    <t>IMPLEMENTAR POLITICA17.GESTION DE LA INFORMACION ESTADISTICA</t>
  </si>
  <si>
    <t>Realizar seguimiento periódico al cumplimiento del Plan de Acción del PED 2025 para el sector seguridad, con el fin de identificar avances, alertar desviaciones y proponer acciones de mejora que garanticen la efectiva ejecución de las metas establecidas. (100 % de se seguimiento programado)</t>
  </si>
  <si>
    <t>Diana Marcela Flechas Ruiz / CONTRATISTA</t>
  </si>
  <si>
    <t>Seguimientos mayo - agosto 2025.zip</t>
  </si>
  <si>
    <t>Recomendaciones FURAG_GIE</t>
  </si>
  <si>
    <t>Indagar si la información estadística disponible en sus plataformas o canales de difusión satisface las necesidades de los usuarios y utilizar la información recolectada para la mejora continua. (1 Herramienta Para Indagación De Satisfacciones De Necesidades De Los Usuarios)</t>
  </si>
  <si>
    <t>Preguntas y resultados encuesta actual.xlsx</t>
  </si>
  <si>
    <t>Realizar seguimiento a la ejecución del Plan Anual de Auditoría Interna de la Entidad, con el objetivo de verificar el cumplimiento de los ejercicios de auditoría y seguimiento aprobados por el Comité Institucional de Coordinación de Control Interno – CICCI para el año 2025. (2 Seguimientos)</t>
  </si>
  <si>
    <t>002-SM-946_2025_V1.xlsx</t>
  </si>
  <si>
    <t xml:space="preserve">Actividad Numero </t>
  </si>
  <si>
    <t>Se adjunta acta de reunión asociada a la actualización de riesgos de corrupción del proceso gestión de comunicaciones estratégicas</t>
  </si>
  <si>
    <t>Se adjunta acta de reunión asociada a la actualización de riesgos de gestión del proceso direccionamiento estratégico y fortalecimiento institucional</t>
  </si>
  <si>
    <t>Se adjunta acta de reunión asociada a la actualización de riesgos de gestión del proceso gestión estratégica del talento humano</t>
  </si>
  <si>
    <t>Se adjunta acta de reunión asociada a la actualización de riesgos R1GIP de gestión del proceso gestión integral de personas privadas por la libertad</t>
  </si>
  <si>
    <t>Se adjunta acta de reunión asociada a la actualización de riesgos de gestión del proceso gestión de comunicaciones estratégicas</t>
  </si>
  <si>
    <t>Se adjunta acta de reunión asociada a la actualización de riesgos de gestión del proceso atención y relación con el ciudadano</t>
  </si>
  <si>
    <t>Se adjunta acta de reunión asociada a la actualización de riesgos de gestión del proceso gestión contractual</t>
  </si>
  <si>
    <t>vance para la Acción</t>
  </si>
  <si>
    <t>Descripción Avance para la Acción</t>
  </si>
  <si>
    <t xml:space="preserve">complemento </t>
  </si>
  <si>
    <t xml:space="preserve">la reunion se desarrolllo el 2 de mayo </t>
  </si>
  <si>
    <t>Observacion segunda linea</t>
  </si>
  <si>
    <t xml:space="preserve">la evidencia suministrada no pudo ser validada porque el archivo no abre </t>
  </si>
  <si>
    <t xml:space="preserve">Sesion 1: Mié 28/05/2025 Sesion 2:Lun 09/06/2025  Sesion 3: Jue 26/06/2025 </t>
  </si>
  <si>
    <t xml:space="preserve">la evidencia suministra por parte de la oficina de planeacion tiene tres fechas documentadas en la misma, sin embargo el formato no fue diligenciado correctamente por lo tanto se recomienda la correccion del mismo </t>
  </si>
  <si>
    <t xml:space="preserve">esta acta se desarrollo : 19 Junio 2025 </t>
  </si>
  <si>
    <t xml:space="preserve">Pedro Alexander Comba Hernandez se encuentra sin firma del acta </t>
  </si>
  <si>
    <t xml:space="preserve">No hay observacion </t>
  </si>
  <si>
    <t xml:space="preserve">Sesion 1: Mié 22/05/2025 Sesion 2:Lun 22/05/2025  Sesion 3: Jue 26/06/2025 </t>
  </si>
  <si>
    <t xml:space="preserve">valida </t>
  </si>
  <si>
    <t>si</t>
  </si>
  <si>
    <t>no</t>
  </si>
  <si>
    <t xml:space="preserve">21 de mayo de 2025 </t>
  </si>
  <si>
    <t>el soporte de evidencia no se pudo validar en el portal MIPG</t>
  </si>
  <si>
    <t xml:space="preserve">no hay observacion </t>
  </si>
  <si>
    <t xml:space="preserve">Sesion 1: Mié 29/05/2025 Sesion 2:Lun 10/06/2025  Sesion 3: Jue 26/06/2025 </t>
  </si>
  <si>
    <t xml:space="preserve">concatenado </t>
  </si>
  <si>
    <t>Se adjunta informe de seguimiento de riesgos de corrupción correspondiente al primer cuatrimestre de la vigencia 2025</t>
  </si>
  <si>
    <t>Se adjunta el informe de seguimiento a riesgos por proceso correspondiente al primer trimestre 2025</t>
  </si>
  <si>
    <t>Se adjunta el informe de seguimiento a riesgos por proceso correspondiente al segundo trimestre 2025</t>
  </si>
  <si>
    <t>concatenado</t>
  </si>
  <si>
    <t>Se adjunta informe de seguimiento de riesgos de corrupción correspondiente al primer cuatrimestre de la vigencia 2025.
Se adjunta el informe de seguimiento a riesgos por proceso correspondiente al primer trimestre 2025 
Se adjunta el informe de seguimiento a riesgos por proceso correspondiente al segundo trimestre 2025</t>
  </si>
  <si>
    <t>Realizar el análisis de  los incidentes de seguridad digital (Ciberseguridad) que se presentaron en la Entidad y tomar las medidas necesarias para evitar que se vuelvan a presentar de acuerdo a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</si>
</sst>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0.0%"/>
    <numFmt numFmtId="165" formatCode="0.0"/>
  </numFmts>
  <fonts count="52" x14ac:knownFonts="1">
    <font>
      <sz val="11"/>
      <color indexed="8"/>
      <name val="Calibri"/>
      <family val="2"/>
      <scheme val="minor"/>
    </font>
    <font>
      <sz val="11"/>
      <color indexed="8"/>
      <name val="Calibri"/>
      <family val="2"/>
      <scheme val="minor"/>
    </font>
    <font>
      <sz val="12"/>
      <color theme="1"/>
      <name val="Calibri"/>
      <family val="2"/>
      <scheme val="minor"/>
    </font>
    <font>
      <sz val="16"/>
      <color theme="1"/>
      <name val="Verdana"/>
      <family val="2"/>
    </font>
    <font>
      <sz val="10"/>
      <name val="Arial"/>
      <family val="2"/>
    </font>
    <font>
      <b/>
      <sz val="11"/>
      <color theme="0" tint="-4.9989318521683403E-2"/>
      <name val="Calibri"/>
      <family val="2"/>
      <scheme val="minor"/>
    </font>
    <font>
      <b/>
      <sz val="11"/>
      <color indexed="8"/>
      <name val="Calibri"/>
      <family val="2"/>
      <scheme val="minor"/>
    </font>
    <font>
      <sz val="11"/>
      <color theme="0" tint="-0.499984740745262"/>
      <name val="Calibri"/>
      <family val="2"/>
      <scheme val="minor"/>
    </font>
    <font>
      <sz val="12"/>
      <color indexed="8"/>
      <name val="Calibri"/>
      <family val="2"/>
      <scheme val="minor"/>
    </font>
    <font>
      <sz val="9"/>
      <color rgb="FF000000"/>
      <name val="Arial"/>
      <family val="2"/>
    </font>
    <font>
      <sz val="10"/>
      <color indexed="8"/>
      <name val="Calibri"/>
      <family val="2"/>
      <scheme val="minor"/>
    </font>
    <font>
      <b/>
      <sz val="10"/>
      <color theme="0" tint="-4.9989318521683403E-2"/>
      <name val="Calibri"/>
      <family val="2"/>
      <scheme val="minor"/>
    </font>
    <font>
      <sz val="10"/>
      <color theme="0" tint="-0.499984740745262"/>
      <name val="Calibri"/>
      <family val="2"/>
      <scheme val="minor"/>
    </font>
    <font>
      <sz val="12"/>
      <color theme="1"/>
      <name val="Verdana"/>
      <family val="2"/>
    </font>
    <font>
      <sz val="11"/>
      <color indexed="8"/>
      <name val="Arial Narrow"/>
      <family val="2"/>
    </font>
    <font>
      <b/>
      <sz val="11"/>
      <color theme="4" tint="-0.499984740745262"/>
      <name val="Arial Narrow"/>
      <family val="2"/>
    </font>
    <font>
      <b/>
      <sz val="11"/>
      <color rgb="FFC00000"/>
      <name val="Arial Narrow"/>
      <family val="2"/>
    </font>
    <font>
      <sz val="11"/>
      <color rgb="FF000000"/>
      <name val="Arial Narrow"/>
      <family val="2"/>
    </font>
    <font>
      <sz val="11"/>
      <color rgb="FFC00000"/>
      <name val="Arial Narrow"/>
      <family val="2"/>
    </font>
    <font>
      <b/>
      <sz val="11"/>
      <color theme="0"/>
      <name val="Arial Narrow"/>
      <family val="2"/>
    </font>
    <font>
      <b/>
      <sz val="11"/>
      <name val="Arial Narrow"/>
      <family val="2"/>
    </font>
    <font>
      <sz val="9"/>
      <color indexed="81"/>
      <name val="Tahoma"/>
      <family val="2"/>
    </font>
    <font>
      <b/>
      <sz val="9"/>
      <color indexed="81"/>
      <name val="Tahoma"/>
      <family val="2"/>
    </font>
    <font>
      <b/>
      <sz val="11"/>
      <color theme="0"/>
      <name val="Arial"/>
      <family val="2"/>
    </font>
    <font>
      <sz val="11"/>
      <color indexed="8"/>
      <name val="Arial"/>
      <family val="2"/>
    </font>
    <font>
      <b/>
      <sz val="16"/>
      <name val="Arial"/>
      <family val="2"/>
    </font>
    <font>
      <sz val="16"/>
      <name val="Arial"/>
      <family val="2"/>
    </font>
    <font>
      <b/>
      <sz val="11"/>
      <color theme="1"/>
      <name val="Arial Narrow"/>
      <family val="2"/>
    </font>
    <font>
      <sz val="11"/>
      <color theme="1"/>
      <name val="Arial Narrow"/>
      <family val="2"/>
    </font>
    <font>
      <sz val="11"/>
      <color rgb="FF000000"/>
      <name val="Arial"/>
      <family val="2"/>
    </font>
    <font>
      <sz val="12"/>
      <color rgb="FF000000"/>
      <name val="Arial Narrow"/>
      <family val="2"/>
    </font>
    <font>
      <sz val="12"/>
      <color rgb="FF000000"/>
      <name val="Arial"/>
      <family val="2"/>
    </font>
    <font>
      <sz val="11"/>
      <color rgb="FF000000"/>
      <name val="Arial"/>
      <family val="2"/>
    </font>
    <font>
      <sz val="11"/>
      <color rgb="FF000000"/>
      <name val="Calibri"/>
      <family val="2"/>
    </font>
    <font>
      <sz val="13"/>
      <color rgb="FF000000"/>
      <name val="Arial Narrow"/>
      <family val="2"/>
    </font>
    <font>
      <sz val="11"/>
      <color rgb="FF000000"/>
      <name val="Calibri"/>
      <family val="2"/>
      <scheme val="minor"/>
    </font>
    <font>
      <sz val="11"/>
      <color theme="1"/>
      <name val="Arial"/>
      <family val="2"/>
    </font>
    <font>
      <sz val="12"/>
      <color theme="1"/>
      <name val="Arial"/>
      <family val="2"/>
    </font>
    <font>
      <sz val="12"/>
      <name val="Arial"/>
      <family val="2"/>
    </font>
    <font>
      <u/>
      <sz val="11"/>
      <color theme="10"/>
      <name val="Calibri"/>
      <family val="2"/>
      <scheme val="minor"/>
    </font>
    <font>
      <b/>
      <sz val="11"/>
      <color rgb="FF000000"/>
      <name val="Arial"/>
      <family val="2"/>
    </font>
    <font>
      <u/>
      <sz val="11"/>
      <color rgb="FF0563C1"/>
      <name val="Calibri"/>
      <family val="2"/>
    </font>
    <font>
      <sz val="7"/>
      <color rgb="FF333333"/>
      <name val="Arial"/>
      <family val="2"/>
    </font>
    <font>
      <b/>
      <sz val="7"/>
      <color rgb="FF333333"/>
      <name val="Arial"/>
      <family val="2"/>
    </font>
    <font>
      <sz val="10"/>
      <name val="Arial Narrow"/>
      <family val="2"/>
    </font>
    <font>
      <sz val="10"/>
      <color theme="1"/>
      <name val="Arial Narrow"/>
      <family val="2"/>
    </font>
    <font>
      <sz val="10"/>
      <color rgb="FFFF0000"/>
      <name val="Arial Narrow"/>
      <family val="2"/>
    </font>
    <font>
      <sz val="10"/>
      <color rgb="FF000000"/>
      <name val="Arial Narrow"/>
      <family val="2"/>
    </font>
    <font>
      <sz val="10"/>
      <color theme="1"/>
      <name val="Arial"/>
      <family val="2"/>
    </font>
    <font>
      <sz val="10"/>
      <color indexed="8"/>
      <name val="Arial Narrow"/>
      <family val="2"/>
    </font>
    <font>
      <sz val="10"/>
      <color theme="4" tint="-0.499984740745262"/>
      <name val="Arial Narrow"/>
      <family val="2"/>
    </font>
    <font>
      <sz val="10"/>
      <color rgb="FFC00000"/>
      <name val="Arial Narrow"/>
      <family val="2"/>
    </font>
  </fonts>
  <fills count="25">
    <fill>
      <patternFill patternType="none"/>
    </fill>
    <fill>
      <patternFill patternType="gray125"/>
    </fill>
    <fill>
      <patternFill patternType="solid">
        <fgColor theme="0" tint="-0.249977111117893"/>
        <bgColor rgb="FFFDE9D9"/>
      </patternFill>
    </fill>
    <fill>
      <patternFill patternType="solid">
        <fgColor theme="8"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79998168889431442"/>
        <bgColor rgb="FFFDE9D9"/>
      </patternFill>
    </fill>
    <fill>
      <patternFill patternType="solid">
        <fgColor theme="4" tint="0.79998168889431442"/>
        <bgColor rgb="FFFDE9D9"/>
      </patternFill>
    </fill>
    <fill>
      <patternFill patternType="solid">
        <fgColor theme="4" tint="0.79998168889431442"/>
        <bgColor indexed="64"/>
      </patternFill>
    </fill>
    <fill>
      <patternFill patternType="solid">
        <fgColor theme="0" tint="-0.34998626667073579"/>
        <bgColor rgb="FFFDE9D9"/>
      </patternFill>
    </fill>
    <fill>
      <patternFill patternType="solid">
        <fgColor theme="3" tint="0.79998168889431442"/>
        <bgColor rgb="FFFDE9D9"/>
      </patternFill>
    </fill>
    <fill>
      <patternFill patternType="solid">
        <fgColor rgb="FFFFFFFF"/>
        <bgColor indexed="64"/>
      </patternFill>
    </fill>
    <fill>
      <patternFill patternType="solid">
        <fgColor rgb="FF808080"/>
        <bgColor indexed="64"/>
      </patternFill>
    </fill>
    <fill>
      <patternFill patternType="solid">
        <fgColor theme="0"/>
        <bgColor indexed="64"/>
      </patternFill>
    </fill>
    <fill>
      <patternFill patternType="solid">
        <fgColor theme="0" tint="-0.499984740745262"/>
        <bgColor rgb="FFFDE9D9"/>
      </patternFill>
    </fill>
    <fill>
      <patternFill patternType="solid">
        <fgColor theme="0" tint="-0.14999847407452621"/>
        <bgColor rgb="FFFDE9D9"/>
      </patternFill>
    </fill>
    <fill>
      <patternFill patternType="solid">
        <fgColor theme="0" tint="-0.499984740745262"/>
        <bgColor indexed="64"/>
      </patternFill>
    </fill>
    <fill>
      <patternFill patternType="solid">
        <fgColor rgb="FFFFFFFF"/>
        <bgColor rgb="FF000000"/>
      </patternFill>
    </fill>
    <fill>
      <patternFill patternType="solid">
        <fgColor rgb="FFDDEBF7"/>
        <bgColor rgb="FFFDE9D9"/>
      </patternFill>
    </fill>
    <fill>
      <patternFill patternType="solid">
        <fgColor rgb="FFFFF2CC"/>
        <bgColor rgb="FFFDE9D9"/>
      </patternFill>
    </fill>
    <fill>
      <patternFill patternType="solid">
        <fgColor rgb="FFF1F1F1"/>
        <bgColor rgb="FF000000"/>
      </patternFill>
    </fill>
    <fill>
      <patternFill patternType="solid">
        <fgColor rgb="FFF9F9F9"/>
        <bgColor rgb="FF000000"/>
      </patternFill>
    </fill>
    <fill>
      <patternFill patternType="solid">
        <fgColor rgb="FFFFFF00"/>
        <bgColor indexed="64"/>
      </patternFill>
    </fill>
    <fill>
      <patternFill patternType="solid">
        <fgColor rgb="FFFFFF00"/>
        <bgColor rgb="FFFDE9D9"/>
      </patternFill>
    </fill>
    <fill>
      <patternFill patternType="solid">
        <fgColor rgb="FF00B050"/>
        <bgColor indexed="64"/>
      </patternFill>
    </fill>
  </fills>
  <borders count="3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top style="medium">
        <color indexed="64"/>
      </top>
      <bottom/>
      <diagonal/>
    </border>
    <border>
      <left/>
      <right style="hair">
        <color auto="1"/>
      </right>
      <top style="medium">
        <color indexed="64"/>
      </top>
      <bottom/>
      <diagonal/>
    </border>
    <border>
      <left style="thin">
        <color rgb="FF000000"/>
      </left>
      <right style="thin">
        <color rgb="FF000000"/>
      </right>
      <top style="thin">
        <color rgb="FF000000"/>
      </top>
      <bottom style="thin">
        <color rgb="FF000000"/>
      </bottom>
      <diagonal/>
    </border>
    <border>
      <left style="hair">
        <color auto="1"/>
      </left>
      <right/>
      <top/>
      <bottom/>
      <diagonal/>
    </border>
    <border>
      <left style="hair">
        <color auto="1"/>
      </left>
      <right style="medium">
        <color indexed="64"/>
      </right>
      <top style="medium">
        <color indexed="64"/>
      </top>
      <bottom/>
      <diagonal/>
    </border>
    <border>
      <left style="hair">
        <color auto="1"/>
      </left>
      <right style="medium">
        <color indexed="64"/>
      </right>
      <top/>
      <bottom/>
      <diagonal/>
    </border>
    <border>
      <left style="hair">
        <color auto="1"/>
      </left>
      <right style="medium">
        <color indexed="64"/>
      </right>
      <top/>
      <bottom style="hair">
        <color auto="1"/>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style="hair">
        <color auto="1"/>
      </right>
      <top style="thin">
        <color indexed="64"/>
      </top>
      <bottom style="hair">
        <color auto="1"/>
      </bottom>
      <diagonal/>
    </border>
    <border>
      <left/>
      <right style="hair">
        <color indexed="64"/>
      </right>
      <top style="thin">
        <color indexed="64"/>
      </top>
      <bottom/>
      <diagonal/>
    </border>
    <border>
      <left style="hair">
        <color auto="1"/>
      </left>
      <right/>
      <top style="hair">
        <color auto="1"/>
      </top>
      <bottom style="hair">
        <color auto="1"/>
      </bottom>
      <diagonal/>
    </border>
    <border>
      <left/>
      <right/>
      <top/>
      <bottom style="medium">
        <color rgb="FF111111"/>
      </bottom>
      <diagonal/>
    </border>
    <border>
      <left/>
      <right/>
      <top style="medium">
        <color rgb="FFDDDDDD"/>
      </top>
      <bottom/>
      <diagonal/>
    </border>
    <border>
      <left style="medium">
        <color rgb="FFDDDDDD"/>
      </left>
      <right style="medium">
        <color rgb="FFDDDDDD"/>
      </right>
      <top style="medium">
        <color rgb="FFDDDDDD"/>
      </top>
      <bottom style="medium">
        <color rgb="FFDDDDDD"/>
      </bottom>
      <diagonal/>
    </border>
  </borders>
  <cellStyleXfs count="22">
    <xf numFmtId="0" fontId="0" fillId="0" borderId="0"/>
    <xf numFmtId="41" fontId="1" fillId="0" borderId="0" applyFont="0" applyFill="0" applyBorder="0" applyAlignment="0" applyProtection="0"/>
    <xf numFmtId="41" fontId="2" fillId="0" borderId="0" applyFont="0" applyFill="0" applyBorder="0" applyAlignment="0" applyProtection="0"/>
    <xf numFmtId="0" fontId="4" fillId="0" borderId="0"/>
    <xf numFmtId="41" fontId="1" fillId="0" borderId="0" applyFont="0" applyFill="0" applyBorder="0" applyAlignment="0" applyProtection="0"/>
    <xf numFmtId="41" fontId="2"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9" fillId="0" borderId="0" applyNumberFormat="0" applyFill="0" applyBorder="0" applyAlignment="0" applyProtection="0"/>
  </cellStyleXfs>
  <cellXfs count="175">
    <xf numFmtId="0" fontId="0" fillId="0" borderId="0" xfId="0"/>
    <xf numFmtId="0" fontId="0" fillId="0" borderId="0" xfId="0" applyAlignment="1">
      <alignment horizontal="center"/>
    </xf>
    <xf numFmtId="0" fontId="0" fillId="5" borderId="0" xfId="0" applyFill="1" applyAlignment="1">
      <alignment wrapText="1"/>
    </xf>
    <xf numFmtId="0" fontId="0" fillId="0" borderId="0" xfId="0" applyAlignment="1">
      <alignment wrapText="1"/>
    </xf>
    <xf numFmtId="0" fontId="7" fillId="0" borderId="0" xfId="0" applyFont="1" applyAlignment="1">
      <alignment wrapText="1"/>
    </xf>
    <xf numFmtId="0" fontId="8" fillId="0" borderId="0" xfId="0" applyFont="1"/>
    <xf numFmtId="0" fontId="7" fillId="4" borderId="10" xfId="0" applyFont="1" applyFill="1" applyBorder="1"/>
    <xf numFmtId="0" fontId="7" fillId="4" borderId="10" xfId="0" applyFont="1" applyFill="1" applyBorder="1" applyAlignment="1">
      <alignment wrapText="1"/>
    </xf>
    <xf numFmtId="0" fontId="0" fillId="0" borderId="10" xfId="0" applyBorder="1" applyAlignment="1">
      <alignment horizontal="center"/>
    </xf>
    <xf numFmtId="0" fontId="5" fillId="3" borderId="10" xfId="0" applyFont="1" applyFill="1" applyBorder="1" applyAlignment="1">
      <alignment horizontal="center" vertical="center"/>
    </xf>
    <xf numFmtId="0" fontId="5" fillId="3" borderId="10" xfId="0" applyFont="1" applyFill="1" applyBorder="1" applyAlignment="1">
      <alignment horizontal="center" vertical="center" wrapText="1"/>
    </xf>
    <xf numFmtId="0" fontId="6" fillId="0" borderId="10" xfId="0" applyFont="1" applyBorder="1" applyAlignment="1">
      <alignment horizontal="center" vertical="center"/>
    </xf>
    <xf numFmtId="0" fontId="0" fillId="11" borderId="0" xfId="0" applyFill="1"/>
    <xf numFmtId="0" fontId="9" fillId="11" borderId="0" xfId="0" applyFont="1" applyFill="1" applyAlignment="1">
      <alignment wrapText="1"/>
    </xf>
    <xf numFmtId="0" fontId="0" fillId="11" borderId="0" xfId="0" applyFill="1" applyAlignment="1">
      <alignment wrapText="1"/>
    </xf>
    <xf numFmtId="0" fontId="11" fillId="12" borderId="21" xfId="0" applyFont="1" applyFill="1" applyBorder="1"/>
    <xf numFmtId="0" fontId="11" fillId="12" borderId="21" xfId="0" applyFont="1" applyFill="1" applyBorder="1" applyAlignment="1">
      <alignment horizontal="center" wrapText="1"/>
    </xf>
    <xf numFmtId="0" fontId="11" fillId="12" borderId="21" xfId="0" applyFont="1" applyFill="1" applyBorder="1" applyAlignment="1">
      <alignment horizontal="center"/>
    </xf>
    <xf numFmtId="0" fontId="12" fillId="11" borderId="21" xfId="0" applyFont="1" applyFill="1" applyBorder="1" applyAlignment="1">
      <alignment horizontal="center" wrapText="1"/>
    </xf>
    <xf numFmtId="0" fontId="10" fillId="11" borderId="21" xfId="0" applyFont="1" applyFill="1" applyBorder="1"/>
    <xf numFmtId="0" fontId="12" fillId="11" borderId="21" xfId="0" applyFont="1" applyFill="1" applyBorder="1"/>
    <xf numFmtId="0" fontId="10" fillId="11" borderId="21" xfId="0" applyFont="1" applyFill="1" applyBorder="1" applyAlignment="1">
      <alignment horizontal="center"/>
    </xf>
    <xf numFmtId="0" fontId="10" fillId="11" borderId="0" xfId="0" applyFont="1" applyFill="1" applyAlignment="1">
      <alignment wrapText="1"/>
    </xf>
    <xf numFmtId="0" fontId="10" fillId="11" borderId="0" xfId="0" applyFont="1" applyFill="1"/>
    <xf numFmtId="0" fontId="8" fillId="0" borderId="0" xfId="0" applyFont="1" applyAlignment="1">
      <alignment horizontal="center"/>
    </xf>
    <xf numFmtId="0" fontId="14" fillId="0" borderId="0" xfId="0" applyFont="1"/>
    <xf numFmtId="0" fontId="14" fillId="0" borderId="0" xfId="0" applyFont="1" applyAlignment="1">
      <alignment horizontal="left"/>
    </xf>
    <xf numFmtId="0" fontId="14" fillId="0" borderId="0" xfId="0" applyFont="1" applyAlignment="1">
      <alignment horizontal="left" vertical="center"/>
    </xf>
    <xf numFmtId="0" fontId="14" fillId="0" borderId="0" xfId="0" applyFont="1" applyAlignment="1">
      <alignment vertical="center"/>
    </xf>
    <xf numFmtId="0" fontId="18" fillId="0" borderId="0" xfId="0" applyFont="1"/>
    <xf numFmtId="41" fontId="19" fillId="0" borderId="9" xfId="1" applyFont="1" applyFill="1" applyBorder="1" applyAlignment="1">
      <alignment horizontal="left" vertical="center" wrapText="1"/>
    </xf>
    <xf numFmtId="41" fontId="19" fillId="0" borderId="0" xfId="1" applyFont="1" applyFill="1" applyBorder="1" applyAlignment="1">
      <alignment horizontal="left" vertical="center" wrapText="1"/>
    </xf>
    <xf numFmtId="0" fontId="20" fillId="0" borderId="0" xfId="3" applyFont="1" applyAlignment="1">
      <alignment horizontal="left" vertical="center"/>
    </xf>
    <xf numFmtId="0" fontId="20" fillId="0" borderId="0" xfId="3" applyFont="1" applyAlignment="1">
      <alignment vertical="center"/>
    </xf>
    <xf numFmtId="0" fontId="20" fillId="0" borderId="0" xfId="3"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vertical="center" wrapText="1"/>
    </xf>
    <xf numFmtId="164" fontId="20" fillId="0" borderId="0" xfId="3" applyNumberFormat="1" applyFont="1" applyAlignment="1">
      <alignment horizontal="center" vertical="center"/>
    </xf>
    <xf numFmtId="164" fontId="14" fillId="0" borderId="0" xfId="0" applyNumberFormat="1" applyFont="1"/>
    <xf numFmtId="0" fontId="24" fillId="0" borderId="0" xfId="0" applyFont="1"/>
    <xf numFmtId="1" fontId="15" fillId="13" borderId="1" xfId="6" applyNumberFormat="1" applyFont="1" applyFill="1" applyBorder="1" applyAlignment="1">
      <alignment horizontal="center" vertical="center"/>
    </xf>
    <xf numFmtId="1" fontId="16" fillId="13" borderId="1" xfId="6" applyNumberFormat="1" applyFont="1" applyFill="1" applyBorder="1" applyAlignment="1">
      <alignment horizontal="center" vertical="center"/>
    </xf>
    <xf numFmtId="0" fontId="27" fillId="14" borderId="19" xfId="0" applyFont="1" applyFill="1" applyBorder="1" applyAlignment="1">
      <alignment horizontal="center" vertical="center" wrapText="1"/>
    </xf>
    <xf numFmtId="0" fontId="27" fillId="14" borderId="11" xfId="0" applyFont="1" applyFill="1" applyBorder="1" applyAlignment="1">
      <alignment horizontal="center" vertical="center" wrapText="1"/>
    </xf>
    <xf numFmtId="164" fontId="27" fillId="7" borderId="1" xfId="1" applyNumberFormat="1" applyFont="1" applyFill="1" applyBorder="1" applyAlignment="1">
      <alignment horizontal="center" vertical="center" wrapText="1"/>
    </xf>
    <xf numFmtId="164" fontId="28" fillId="8" borderId="1" xfId="6" applyNumberFormat="1" applyFont="1" applyFill="1" applyBorder="1" applyAlignment="1">
      <alignment horizontal="center" vertical="center"/>
    </xf>
    <xf numFmtId="41" fontId="27" fillId="2" borderId="1" xfId="2" applyFont="1" applyFill="1" applyBorder="1" applyAlignment="1">
      <alignment horizontal="center" vertical="center" textRotation="90" wrapText="1"/>
    </xf>
    <xf numFmtId="164" fontId="28" fillId="16" borderId="16" xfId="6" applyNumberFormat="1" applyFont="1" applyFill="1" applyBorder="1" applyAlignment="1">
      <alignment horizontal="center" vertical="center"/>
    </xf>
    <xf numFmtId="10" fontId="29" fillId="0" borderId="26" xfId="0" applyNumberFormat="1" applyFont="1" applyBorder="1" applyAlignment="1">
      <alignment horizontal="center" vertical="center" wrapText="1"/>
    </xf>
    <xf numFmtId="10" fontId="32" fillId="0" borderId="26" xfId="0" applyNumberFormat="1" applyFont="1" applyBorder="1" applyAlignment="1">
      <alignment horizontal="center" vertical="center" wrapText="1"/>
    </xf>
    <xf numFmtId="41" fontId="27" fillId="2" borderId="12" xfId="2" applyFont="1" applyFill="1" applyBorder="1" applyAlignment="1">
      <alignment horizontal="center" vertical="center" wrapText="1"/>
    </xf>
    <xf numFmtId="0" fontId="29" fillId="0" borderId="21" xfId="0" applyFont="1" applyBorder="1" applyAlignment="1">
      <alignment horizontal="left" vertical="center" wrapText="1"/>
    </xf>
    <xf numFmtId="0" fontId="30" fillId="17" borderId="21" xfId="0" applyFont="1" applyFill="1" applyBorder="1" applyAlignment="1">
      <alignment horizontal="justify" vertical="center" wrapText="1"/>
    </xf>
    <xf numFmtId="0" fontId="31" fillId="0" borderId="21" xfId="0" applyFont="1" applyBorder="1" applyAlignment="1">
      <alignment horizontal="center" vertical="center" wrapText="1"/>
    </xf>
    <xf numFmtId="0" fontId="30" fillId="17" borderId="21" xfId="0" applyFont="1" applyFill="1" applyBorder="1" applyAlignment="1">
      <alignment horizontal="center" vertical="center" wrapText="1"/>
    </xf>
    <xf numFmtId="0" fontId="17" fillId="17" borderId="21" xfId="0" applyFont="1" applyFill="1" applyBorder="1" applyAlignment="1">
      <alignment horizontal="center" vertical="center" wrapText="1"/>
    </xf>
    <xf numFmtId="14" fontId="36" fillId="0" borderId="21" xfId="0" applyNumberFormat="1" applyFont="1" applyBorder="1" applyAlignment="1">
      <alignment horizontal="center" vertical="center" wrapText="1"/>
    </xf>
    <xf numFmtId="14" fontId="36" fillId="0" borderId="28" xfId="0" applyNumberFormat="1" applyFont="1" applyBorder="1" applyAlignment="1">
      <alignment horizontal="center" vertical="center" wrapText="1"/>
    </xf>
    <xf numFmtId="0" fontId="14" fillId="13" borderId="15" xfId="0" applyFont="1" applyFill="1" applyBorder="1" applyAlignment="1">
      <alignment horizontal="center" vertical="center"/>
    </xf>
    <xf numFmtId="0" fontId="29" fillId="0" borderId="21" xfId="0" applyFont="1" applyBorder="1" applyAlignment="1">
      <alignment horizontal="center" vertical="center" wrapText="1"/>
    </xf>
    <xf numFmtId="0" fontId="14" fillId="13" borderId="32" xfId="0" applyFont="1" applyFill="1" applyBorder="1" applyAlignment="1">
      <alignment horizontal="center" vertical="center"/>
    </xf>
    <xf numFmtId="0" fontId="29" fillId="0" borderId="26" xfId="0" applyFont="1" applyBorder="1" applyAlignment="1">
      <alignment horizontal="left" vertical="center" wrapText="1"/>
    </xf>
    <xf numFmtId="0" fontId="30" fillId="17" borderId="26" xfId="0" applyFont="1" applyFill="1" applyBorder="1" applyAlignment="1">
      <alignment horizontal="justify" vertical="center" wrapText="1"/>
    </xf>
    <xf numFmtId="0" fontId="30" fillId="17" borderId="26" xfId="0" applyFont="1" applyFill="1" applyBorder="1" applyAlignment="1">
      <alignment horizontal="center" vertical="center" wrapText="1"/>
    </xf>
    <xf numFmtId="0" fontId="31" fillId="0" borderId="26" xfId="0" applyFont="1" applyBorder="1" applyAlignment="1">
      <alignment horizontal="center" vertical="center" wrapText="1"/>
    </xf>
    <xf numFmtId="14" fontId="36" fillId="0" borderId="26" xfId="0" applyNumberFormat="1" applyFont="1" applyBorder="1" applyAlignment="1">
      <alignment horizontal="center" vertical="center" wrapText="1"/>
    </xf>
    <xf numFmtId="14" fontId="36" fillId="0" borderId="27" xfId="0" applyNumberFormat="1" applyFont="1" applyBorder="1" applyAlignment="1">
      <alignment horizontal="center" vertical="center" wrapText="1"/>
    </xf>
    <xf numFmtId="0" fontId="14" fillId="0" borderId="15" xfId="0" applyFont="1" applyBorder="1" applyAlignment="1">
      <alignment horizontal="center" vertical="center"/>
    </xf>
    <xf numFmtId="0" fontId="30" fillId="0" borderId="21" xfId="0" applyFont="1" applyBorder="1" applyAlignment="1">
      <alignment horizontal="center" vertical="center" wrapText="1"/>
    </xf>
    <xf numFmtId="0" fontId="37" fillId="0" borderId="21" xfId="0" applyFont="1" applyBorder="1" applyAlignment="1">
      <alignment horizontal="center" vertical="center" wrapText="1"/>
    </xf>
    <xf numFmtId="0" fontId="32" fillId="0" borderId="26" xfId="0" applyFont="1" applyBorder="1" applyAlignment="1">
      <alignment horizontal="left" vertical="center" wrapText="1"/>
    </xf>
    <xf numFmtId="41" fontId="27" fillId="2" borderId="0" xfId="2" applyFont="1" applyFill="1" applyBorder="1" applyAlignment="1">
      <alignment horizontal="center" vertical="center" wrapText="1"/>
    </xf>
    <xf numFmtId="41" fontId="27" fillId="9" borderId="19" xfId="2" applyFont="1" applyFill="1" applyBorder="1" applyAlignment="1">
      <alignment horizontal="center" vertical="center" wrapText="1"/>
    </xf>
    <xf numFmtId="41" fontId="27" fillId="2" borderId="34" xfId="2" applyFont="1" applyFill="1" applyBorder="1" applyAlignment="1">
      <alignment horizontal="center" vertical="center" textRotation="90" wrapText="1"/>
    </xf>
    <xf numFmtId="1" fontId="16" fillId="13" borderId="34" xfId="6" applyNumberFormat="1" applyFont="1" applyFill="1" applyBorder="1" applyAlignment="1">
      <alignment horizontal="center" vertical="center"/>
    </xf>
    <xf numFmtId="0" fontId="18" fillId="0" borderId="0" xfId="0" applyFont="1"/>
    <xf numFmtId="0" fontId="20" fillId="0" borderId="0" xfId="3" applyFont="1" applyAlignment="1">
      <alignment horizontal="center" vertical="center"/>
    </xf>
    <xf numFmtId="0" fontId="29" fillId="0" borderId="21" xfId="0" applyFont="1" applyBorder="1" applyAlignment="1">
      <alignment horizontal="left" vertical="center" wrapText="1"/>
    </xf>
    <xf numFmtId="10" fontId="28" fillId="0" borderId="29" xfId="6" applyNumberFormat="1" applyFont="1" applyFill="1" applyBorder="1" applyAlignment="1">
      <alignment horizontal="center" vertical="center" wrapText="1"/>
    </xf>
    <xf numFmtId="2" fontId="16" fillId="13" borderId="34" xfId="6" applyNumberFormat="1" applyFont="1" applyFill="1" applyBorder="1" applyAlignment="1">
      <alignment horizontal="center" vertical="center"/>
    </xf>
    <xf numFmtId="0" fontId="38" fillId="0" borderId="21" xfId="0" applyFont="1" applyBorder="1" applyAlignment="1">
      <alignment horizontal="center" vertical="center" wrapText="1"/>
    </xf>
    <xf numFmtId="10" fontId="16" fillId="13" borderId="16" xfId="6" applyNumberFormat="1" applyFont="1" applyFill="1" applyBorder="1" applyAlignment="1">
      <alignment horizontal="center" vertical="center"/>
    </xf>
    <xf numFmtId="0" fontId="40" fillId="0" borderId="35" xfId="0" applyFont="1" applyFill="1" applyBorder="1" applyAlignment="1">
      <alignment horizontal="left" vertical="center" wrapText="1" indent="1"/>
    </xf>
    <xf numFmtId="0" fontId="29" fillId="20" borderId="0" xfId="0" applyFont="1" applyFill="1" applyBorder="1" applyAlignment="1">
      <alignment vertical="center" wrapText="1"/>
    </xf>
    <xf numFmtId="0" fontId="29" fillId="21" borderId="0" xfId="0" applyFont="1" applyFill="1" applyBorder="1" applyAlignment="1">
      <alignment vertical="center" wrapText="1"/>
    </xf>
    <xf numFmtId="14" fontId="29" fillId="21" borderId="0" xfId="0" applyNumberFormat="1" applyFont="1" applyFill="1" applyBorder="1" applyAlignment="1">
      <alignment vertical="center" wrapText="1"/>
    </xf>
    <xf numFmtId="0" fontId="41" fillId="21" borderId="0" xfId="21" applyFont="1" applyFill="1" applyBorder="1" applyAlignment="1">
      <alignment vertical="center" wrapText="1"/>
    </xf>
    <xf numFmtId="0" fontId="29" fillId="21" borderId="36" xfId="0" applyFont="1" applyFill="1" applyBorder="1" applyAlignment="1">
      <alignment vertical="center" wrapText="1"/>
    </xf>
    <xf numFmtId="0" fontId="29" fillId="17" borderId="36" xfId="0" applyFont="1" applyFill="1" applyBorder="1" applyAlignment="1">
      <alignment vertical="center" wrapText="1"/>
    </xf>
    <xf numFmtId="14" fontId="29" fillId="17" borderId="36" xfId="0" applyNumberFormat="1" applyFont="1" applyFill="1" applyBorder="1" applyAlignment="1">
      <alignment vertical="center" wrapText="1"/>
    </xf>
    <xf numFmtId="0" fontId="41" fillId="17" borderId="36" xfId="21" applyFont="1" applyFill="1" applyBorder="1" applyAlignment="1">
      <alignment vertical="center" wrapText="1"/>
    </xf>
    <xf numFmtId="0" fontId="29" fillId="20" borderId="36" xfId="0" applyFont="1" applyFill="1" applyBorder="1" applyAlignment="1">
      <alignment vertical="center" wrapText="1"/>
    </xf>
    <xf numFmtId="14" fontId="29" fillId="21" borderId="36" xfId="0" applyNumberFormat="1" applyFont="1" applyFill="1" applyBorder="1" applyAlignment="1">
      <alignment vertical="center" wrapText="1"/>
    </xf>
    <xf numFmtId="0" fontId="41" fillId="21" borderId="36" xfId="21" applyFont="1" applyFill="1" applyBorder="1" applyAlignment="1">
      <alignment vertical="center" wrapText="1"/>
    </xf>
    <xf numFmtId="9" fontId="40" fillId="21" borderId="0" xfId="0" applyNumberFormat="1" applyFont="1" applyFill="1" applyBorder="1" applyAlignment="1">
      <alignment horizontal="center" vertical="center" wrapText="1"/>
    </xf>
    <xf numFmtId="10" fontId="40" fillId="21" borderId="0" xfId="0" applyNumberFormat="1" applyFont="1" applyFill="1" applyBorder="1" applyAlignment="1">
      <alignment horizontal="center" vertical="center" wrapText="1"/>
    </xf>
    <xf numFmtId="9" fontId="40" fillId="17" borderId="36" xfId="0" applyNumberFormat="1" applyFont="1" applyFill="1" applyBorder="1" applyAlignment="1">
      <alignment horizontal="center" vertical="center" wrapText="1"/>
    </xf>
    <xf numFmtId="9" fontId="40" fillId="21" borderId="36" xfId="0" applyNumberFormat="1" applyFont="1" applyFill="1" applyBorder="1" applyAlignment="1">
      <alignment horizontal="center" vertical="center" wrapText="1"/>
    </xf>
    <xf numFmtId="0" fontId="6" fillId="0" borderId="0" xfId="0" applyFont="1"/>
    <xf numFmtId="9" fontId="42" fillId="11" borderId="37" xfId="0" applyNumberFormat="1" applyFont="1" applyFill="1" applyBorder="1" applyAlignment="1">
      <alignment vertical="center" wrapText="1"/>
    </xf>
    <xf numFmtId="0" fontId="42" fillId="11" borderId="37" xfId="0" applyFont="1" applyFill="1" applyBorder="1" applyAlignment="1">
      <alignment vertical="center" wrapText="1"/>
    </xf>
    <xf numFmtId="14" fontId="42" fillId="11" borderId="37" xfId="0" applyNumberFormat="1" applyFont="1" applyFill="1" applyBorder="1" applyAlignment="1">
      <alignment vertical="center" wrapText="1"/>
    </xf>
    <xf numFmtId="0" fontId="43" fillId="11" borderId="37" xfId="0" applyFont="1" applyFill="1" applyBorder="1" applyAlignment="1">
      <alignment horizontal="left" vertical="center" wrapText="1"/>
    </xf>
    <xf numFmtId="0" fontId="43" fillId="11" borderId="37" xfId="0" applyFont="1" applyFill="1" applyBorder="1" applyAlignment="1">
      <alignment horizontal="center" vertical="center" wrapText="1"/>
    </xf>
    <xf numFmtId="9" fontId="42" fillId="11" borderId="37" xfId="0" applyNumberFormat="1" applyFont="1" applyFill="1" applyBorder="1" applyAlignment="1">
      <alignment horizontal="center" vertical="center" wrapText="1"/>
    </xf>
    <xf numFmtId="0" fontId="42" fillId="11" borderId="37" xfId="0" applyFont="1" applyFill="1" applyBorder="1" applyAlignment="1">
      <alignment horizontal="center" vertical="center" wrapText="1"/>
    </xf>
    <xf numFmtId="14" fontId="42" fillId="11" borderId="37" xfId="0" applyNumberFormat="1" applyFont="1" applyFill="1" applyBorder="1" applyAlignment="1">
      <alignment horizontal="center" vertical="center" wrapText="1"/>
    </xf>
    <xf numFmtId="10" fontId="16" fillId="13" borderId="34" xfId="6" applyNumberFormat="1" applyFont="1" applyFill="1" applyBorder="1" applyAlignment="1">
      <alignment horizontal="center" vertical="center"/>
    </xf>
    <xf numFmtId="1" fontId="44" fillId="0" borderId="0" xfId="3" applyNumberFormat="1" applyFont="1" applyAlignment="1">
      <alignment horizontal="center" vertical="center"/>
    </xf>
    <xf numFmtId="1" fontId="45" fillId="7" borderId="1" xfId="2" applyNumberFormat="1" applyFont="1" applyFill="1" applyBorder="1" applyAlignment="1">
      <alignment horizontal="center" vertical="center" textRotation="90" wrapText="1"/>
    </xf>
    <xf numFmtId="1" fontId="45" fillId="6" borderId="1" xfId="2" applyNumberFormat="1" applyFont="1" applyFill="1" applyBorder="1" applyAlignment="1">
      <alignment horizontal="center" vertical="center" textRotation="90" wrapText="1"/>
    </xf>
    <xf numFmtId="2" fontId="45" fillId="7" borderId="33" xfId="18" applyNumberFormat="1" applyFont="1" applyFill="1" applyBorder="1" applyAlignment="1">
      <alignment horizontal="center" vertical="center" wrapText="1"/>
    </xf>
    <xf numFmtId="2" fontId="45" fillId="6" borderId="31" xfId="18" applyNumberFormat="1" applyFont="1" applyFill="1" applyBorder="1" applyAlignment="1">
      <alignment horizontal="center" vertical="center" wrapText="1"/>
    </xf>
    <xf numFmtId="2" fontId="45" fillId="7" borderId="30" xfId="18" applyNumberFormat="1" applyFont="1" applyFill="1" applyBorder="1" applyAlignment="1">
      <alignment horizontal="center" vertical="center" wrapText="1"/>
    </xf>
    <xf numFmtId="2" fontId="45" fillId="7" borderId="14" xfId="18" applyNumberFormat="1" applyFont="1" applyFill="1" applyBorder="1" applyAlignment="1">
      <alignment horizontal="center" vertical="center" wrapText="1"/>
    </xf>
    <xf numFmtId="2" fontId="45" fillId="6" borderId="4" xfId="18" applyNumberFormat="1" applyFont="1" applyFill="1" applyBorder="1" applyAlignment="1">
      <alignment horizontal="center" vertical="center" wrapText="1"/>
    </xf>
    <xf numFmtId="2" fontId="44" fillId="7" borderId="30" xfId="18" applyNumberFormat="1" applyFont="1" applyFill="1" applyBorder="1" applyAlignment="1">
      <alignment horizontal="center" vertical="center" wrapText="1"/>
    </xf>
    <xf numFmtId="2" fontId="44" fillId="6" borderId="31" xfId="18" applyNumberFormat="1" applyFont="1" applyFill="1" applyBorder="1" applyAlignment="1">
      <alignment horizontal="center" vertical="center" wrapText="1"/>
    </xf>
    <xf numFmtId="2" fontId="44" fillId="7" borderId="14" xfId="18" applyNumberFormat="1" applyFont="1" applyFill="1" applyBorder="1" applyAlignment="1">
      <alignment horizontal="center" vertical="center" wrapText="1"/>
    </xf>
    <xf numFmtId="2" fontId="44" fillId="6" borderId="4" xfId="18" applyNumberFormat="1" applyFont="1" applyFill="1" applyBorder="1" applyAlignment="1">
      <alignment horizontal="center" vertical="center" wrapText="1"/>
    </xf>
    <xf numFmtId="2" fontId="46" fillId="6" borderId="31" xfId="18" applyNumberFormat="1" applyFont="1" applyFill="1" applyBorder="1" applyAlignment="1">
      <alignment horizontal="center" vertical="center" wrapText="1"/>
    </xf>
    <xf numFmtId="2" fontId="47" fillId="18" borderId="30" xfId="0" applyNumberFormat="1" applyFont="1" applyFill="1" applyBorder="1" applyAlignment="1">
      <alignment horizontal="center" vertical="center" wrapText="1"/>
    </xf>
    <xf numFmtId="2" fontId="47" fillId="19" borderId="31" xfId="0" applyNumberFormat="1" applyFont="1" applyFill="1" applyBorder="1" applyAlignment="1">
      <alignment horizontal="center" vertical="center" wrapText="1"/>
    </xf>
    <xf numFmtId="2" fontId="47" fillId="6" borderId="31" xfId="0" applyNumberFormat="1" applyFont="1" applyFill="1" applyBorder="1" applyAlignment="1">
      <alignment horizontal="center" vertical="center" wrapText="1"/>
    </xf>
    <xf numFmtId="2" fontId="47" fillId="18" borderId="14" xfId="0" applyNumberFormat="1" applyFont="1" applyFill="1" applyBorder="1" applyAlignment="1">
      <alignment horizontal="center" vertical="center" wrapText="1"/>
    </xf>
    <xf numFmtId="2" fontId="47" fillId="19" borderId="4" xfId="0" applyNumberFormat="1" applyFont="1" applyFill="1" applyBorder="1" applyAlignment="1">
      <alignment horizontal="center" vertical="center" wrapText="1"/>
    </xf>
    <xf numFmtId="2" fontId="48" fillId="7" borderId="30" xfId="18" applyNumberFormat="1" applyFont="1" applyFill="1" applyBorder="1" applyAlignment="1">
      <alignment horizontal="center" vertical="center" wrapText="1"/>
    </xf>
    <xf numFmtId="2" fontId="48" fillId="6" borderId="31" xfId="18" applyNumberFormat="1" applyFont="1" applyFill="1" applyBorder="1" applyAlignment="1">
      <alignment horizontal="center" vertical="center" wrapText="1"/>
    </xf>
    <xf numFmtId="2" fontId="48" fillId="7" borderId="14" xfId="18" applyNumberFormat="1" applyFont="1" applyFill="1" applyBorder="1" applyAlignment="1">
      <alignment horizontal="center" vertical="center" wrapText="1"/>
    </xf>
    <xf numFmtId="2" fontId="48" fillId="6" borderId="4" xfId="18" applyNumberFormat="1" applyFont="1" applyFill="1" applyBorder="1" applyAlignment="1">
      <alignment horizontal="center" vertical="center" wrapText="1"/>
    </xf>
    <xf numFmtId="1" fontId="49" fillId="0" borderId="0" xfId="0" applyNumberFormat="1" applyFont="1"/>
    <xf numFmtId="1" fontId="50" fillId="0" borderId="0" xfId="0" applyNumberFormat="1" applyFont="1"/>
    <xf numFmtId="1" fontId="51" fillId="0" borderId="0" xfId="0" applyNumberFormat="1" applyFont="1"/>
    <xf numFmtId="165" fontId="16" fillId="13" borderId="1" xfId="6" applyNumberFormat="1" applyFont="1" applyFill="1" applyBorder="1" applyAlignment="1">
      <alignment horizontal="center" vertical="center"/>
    </xf>
    <xf numFmtId="165" fontId="16" fillId="13" borderId="34" xfId="6" applyNumberFormat="1" applyFont="1" applyFill="1" applyBorder="1" applyAlignment="1">
      <alignment horizontal="center" vertical="center"/>
    </xf>
    <xf numFmtId="1" fontId="51" fillId="0" borderId="0" xfId="0" applyNumberFormat="1" applyFont="1" applyFill="1"/>
    <xf numFmtId="1" fontId="49" fillId="0" borderId="0" xfId="0" applyNumberFormat="1" applyFont="1" applyFill="1"/>
    <xf numFmtId="1" fontId="44" fillId="0" borderId="0" xfId="3" applyNumberFormat="1" applyFont="1" applyFill="1" applyAlignment="1">
      <alignment horizontal="center" vertical="center"/>
    </xf>
    <xf numFmtId="10" fontId="28" fillId="24" borderId="29" xfId="6" applyNumberFormat="1" applyFont="1" applyFill="1" applyBorder="1" applyAlignment="1">
      <alignment horizontal="center" vertical="center" wrapText="1"/>
    </xf>
    <xf numFmtId="41" fontId="27" fillId="10" borderId="4" xfId="1" applyFont="1" applyFill="1" applyBorder="1" applyAlignment="1">
      <alignment horizontal="center" vertical="center" wrapText="1"/>
    </xf>
    <xf numFmtId="41" fontId="27" fillId="10" borderId="22" xfId="1" applyFont="1" applyFill="1" applyBorder="1" applyAlignment="1">
      <alignment horizontal="center" vertical="center" wrapText="1"/>
    </xf>
    <xf numFmtId="1" fontId="45" fillId="2" borderId="4" xfId="2" applyNumberFormat="1" applyFont="1" applyFill="1" applyBorder="1" applyAlignment="1">
      <alignment horizontal="center" vertical="center" wrapText="1"/>
    </xf>
    <xf numFmtId="1" fontId="45" fillId="2" borderId="14" xfId="2" applyNumberFormat="1" applyFont="1" applyFill="1" applyBorder="1" applyAlignment="1">
      <alignment horizontal="center" vertical="center" wrapText="1"/>
    </xf>
    <xf numFmtId="1" fontId="45" fillId="2" borderId="11" xfId="2" applyNumberFormat="1" applyFont="1" applyFill="1" applyBorder="1" applyAlignment="1">
      <alignment horizontal="center" vertical="center" wrapText="1"/>
    </xf>
    <xf numFmtId="1" fontId="45" fillId="2" borderId="13" xfId="2" applyNumberFormat="1" applyFont="1" applyFill="1" applyBorder="1" applyAlignment="1">
      <alignment horizontal="center" vertical="center" wrapText="1"/>
    </xf>
    <xf numFmtId="41" fontId="27" fillId="2" borderId="4" xfId="2" applyFont="1" applyFill="1" applyBorder="1" applyAlignment="1">
      <alignment horizontal="center" vertical="center" wrapText="1"/>
    </xf>
    <xf numFmtId="41" fontId="27" fillId="2" borderId="14" xfId="2" applyFont="1" applyFill="1" applyBorder="1" applyAlignment="1">
      <alignment horizontal="center" vertical="center" wrapText="1"/>
    </xf>
    <xf numFmtId="41" fontId="27" fillId="2" borderId="11" xfId="2" applyFont="1" applyFill="1" applyBorder="1" applyAlignment="1">
      <alignment horizontal="center" vertical="center" wrapText="1"/>
    </xf>
    <xf numFmtId="41" fontId="27" fillId="2" borderId="13" xfId="2" applyFont="1" applyFill="1" applyBorder="1" applyAlignment="1">
      <alignment horizontal="center" vertical="center" wrapText="1"/>
    </xf>
    <xf numFmtId="0" fontId="27" fillId="15" borderId="2" xfId="0" applyFont="1" applyFill="1" applyBorder="1" applyAlignment="1">
      <alignment horizontal="center" vertical="center" wrapText="1"/>
    </xf>
    <xf numFmtId="0" fontId="27" fillId="15" borderId="3" xfId="0" applyFont="1" applyFill="1" applyBorder="1" applyAlignment="1">
      <alignment horizontal="center" vertical="center" wrapText="1"/>
    </xf>
    <xf numFmtId="0" fontId="27" fillId="14" borderId="18" xfId="0" applyFont="1" applyFill="1" applyBorder="1" applyAlignment="1">
      <alignment horizontal="center" vertical="center" wrapText="1"/>
    </xf>
    <xf numFmtId="0" fontId="27" fillId="14" borderId="1" xfId="0" applyFont="1" applyFill="1" applyBorder="1" applyAlignment="1">
      <alignment horizontal="center" vertical="center" wrapText="1"/>
    </xf>
    <xf numFmtId="41" fontId="27" fillId="14" borderId="19" xfId="1" applyFont="1" applyFill="1" applyBorder="1" applyAlignment="1">
      <alignment horizontal="center" vertical="center" wrapText="1"/>
    </xf>
    <xf numFmtId="41" fontId="27" fillId="14" borderId="8" xfId="1" applyFont="1" applyFill="1" applyBorder="1" applyAlignment="1">
      <alignment horizontal="center" vertical="center" wrapText="1"/>
    </xf>
    <xf numFmtId="41" fontId="27" fillId="14" borderId="20" xfId="1" applyFont="1" applyFill="1" applyBorder="1" applyAlignment="1">
      <alignment horizontal="center" vertical="center" wrapText="1"/>
    </xf>
    <xf numFmtId="41" fontId="27" fillId="14" borderId="11" xfId="1" applyFont="1" applyFill="1" applyBorder="1" applyAlignment="1">
      <alignment horizontal="center" vertical="center" wrapText="1"/>
    </xf>
    <xf numFmtId="41" fontId="27" fillId="14" borderId="12" xfId="1" applyFont="1" applyFill="1" applyBorder="1" applyAlignment="1">
      <alignment horizontal="center" vertical="center" wrapText="1"/>
    </xf>
    <xf numFmtId="41" fontId="27" fillId="14" borderId="13" xfId="1" applyFont="1" applyFill="1" applyBorder="1" applyAlignment="1">
      <alignment horizontal="center" vertical="center" wrapText="1"/>
    </xf>
    <xf numFmtId="41" fontId="23" fillId="0" borderId="5" xfId="1" applyFont="1" applyFill="1" applyBorder="1" applyAlignment="1">
      <alignment horizontal="left" vertical="center" wrapText="1"/>
    </xf>
    <xf numFmtId="41" fontId="23" fillId="0" borderId="6" xfId="1" applyFont="1" applyFill="1" applyBorder="1" applyAlignment="1">
      <alignment horizontal="left" vertical="center" wrapText="1"/>
    </xf>
    <xf numFmtId="0" fontId="26" fillId="0" borderId="6" xfId="3" applyFont="1" applyBorder="1" applyAlignment="1">
      <alignment horizontal="right" wrapText="1"/>
    </xf>
    <xf numFmtId="0" fontId="26" fillId="0" borderId="6" xfId="3" applyFont="1" applyBorder="1" applyAlignment="1">
      <alignment horizontal="right"/>
    </xf>
    <xf numFmtId="0" fontId="26" fillId="0" borderId="7" xfId="3" applyFont="1" applyBorder="1" applyAlignment="1">
      <alignment horizontal="right"/>
    </xf>
    <xf numFmtId="0" fontId="25" fillId="0" borderId="6" xfId="3" applyFont="1" applyBorder="1" applyAlignment="1">
      <alignment horizontal="center" vertical="center"/>
    </xf>
    <xf numFmtId="0" fontId="25" fillId="22" borderId="6" xfId="3" applyFont="1" applyFill="1" applyBorder="1" applyAlignment="1">
      <alignment horizontal="center" vertical="center"/>
    </xf>
    <xf numFmtId="0" fontId="27" fillId="14" borderId="17" xfId="0" applyFont="1" applyFill="1" applyBorder="1" applyAlignment="1">
      <alignment horizontal="center" vertical="center" wrapText="1"/>
    </xf>
    <xf numFmtId="0" fontId="27" fillId="14" borderId="15" xfId="0" applyFont="1" applyFill="1" applyBorder="1" applyAlignment="1">
      <alignment horizontal="center" vertical="center" wrapText="1"/>
    </xf>
    <xf numFmtId="41" fontId="27" fillId="14" borderId="23" xfId="1" applyFont="1" applyFill="1" applyBorder="1" applyAlignment="1">
      <alignment horizontal="center" vertical="center" wrapText="1"/>
    </xf>
    <xf numFmtId="41" fontId="27" fillId="14" borderId="24" xfId="1" applyFont="1" applyFill="1" applyBorder="1" applyAlignment="1">
      <alignment horizontal="center" vertical="center" wrapText="1"/>
    </xf>
    <xf numFmtId="41" fontId="27" fillId="14" borderId="25" xfId="1" applyFont="1" applyFill="1" applyBorder="1" applyAlignment="1">
      <alignment horizontal="center" vertical="center" wrapText="1"/>
    </xf>
    <xf numFmtId="41" fontId="27" fillId="9" borderId="18" xfId="2" applyFont="1" applyFill="1" applyBorder="1" applyAlignment="1">
      <alignment horizontal="center" vertical="center" wrapText="1"/>
    </xf>
    <xf numFmtId="41" fontId="27" fillId="23" borderId="18" xfId="2" applyFont="1" applyFill="1" applyBorder="1" applyAlignment="1">
      <alignment horizontal="center" vertical="center" wrapText="1"/>
    </xf>
    <xf numFmtId="0" fontId="0" fillId="0" borderId="10" xfId="0" applyBorder="1" applyAlignment="1">
      <alignment horizontal="center" vertical="center" wrapText="1"/>
    </xf>
    <xf numFmtId="0" fontId="6" fillId="0" borderId="10" xfId="0" applyFont="1" applyBorder="1" applyAlignment="1">
      <alignment horizontal="center" vertical="center"/>
    </xf>
  </cellXfs>
  <cellStyles count="22">
    <cellStyle name="Hipervínculo" xfId="21" builtinId="8"/>
    <cellStyle name="Millares [0]" xfId="1" builtinId="6"/>
    <cellStyle name="Millares [0] 2" xfId="2"/>
    <cellStyle name="Millares [0] 2 2" xfId="5"/>
    <cellStyle name="Millares [0] 2 2 2" xfId="10"/>
    <cellStyle name="Millares [0] 2 2 2 2" xfId="18"/>
    <cellStyle name="Millares [0] 2 2 3" xfId="14"/>
    <cellStyle name="Millares [0] 2 3" xfId="8"/>
    <cellStyle name="Millares [0] 2 3 2" xfId="16"/>
    <cellStyle name="Millares [0] 2 4" xfId="12"/>
    <cellStyle name="Millares [0] 3" xfId="4"/>
    <cellStyle name="Millares [0] 3 2" xfId="9"/>
    <cellStyle name="Millares [0] 3 2 2" xfId="17"/>
    <cellStyle name="Millares [0] 3 3" xfId="13"/>
    <cellStyle name="Millares [0] 4" xfId="7"/>
    <cellStyle name="Millares [0] 4 2" xfId="15"/>
    <cellStyle name="Millares [0] 5" xfId="11"/>
    <cellStyle name="Millares 2" xfId="19"/>
    <cellStyle name="Millares 3" xfId="20"/>
    <cellStyle name="Normal" xfId="0" builtinId="0"/>
    <cellStyle name="Normal 3" xfId="3"/>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710240</xdr:colOff>
      <xdr:row>0</xdr:row>
      <xdr:rowOff>208398</xdr:rowOff>
    </xdr:from>
    <xdr:to>
      <xdr:col>2</xdr:col>
      <xdr:colOff>298451</xdr:colOff>
      <xdr:row>0</xdr:row>
      <xdr:rowOff>1762126</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0" y="208398"/>
          <a:ext cx="1572586" cy="1553728"/>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Mary Lizeth Buitrago Sierra" id="{007FC5F6-D19C-4095-A507-A0C9266C2084}" userId="S::mary.buitrago@scj.gov.co::765e2049-1cca-47ae-baf8-a2e28680c2f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4" dT="2023-04-24T21:47:54.48" personId="{007FC5F6-D19C-4095-A507-A0C9266C2084}" id="{D2E04291-6D10-4E14-BCBD-CDB247F9C07D}">
    <text xml:space="preserve">mejora </text>
  </threadedComment>
  <threadedComment ref="F35" dT="2023-04-24T21:27:16.39" personId="{007FC5F6-D19C-4095-A507-A0C9266C2084}" id="{61D116AF-88C2-45F3-A7BC-533EBEB2F93A}">
    <text>Capacitar, divulgar, socializar, comunicar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hyperlink" Target="https://portalmipg.scj.gov.co/files/mipg/actividad/INFORMES%20DE%20INDICADORES%201ER%20Y%202DO%20TRIMESTRE%202025.zip" TargetMode="External"/><Relationship Id="rId18" Type="http://schemas.openxmlformats.org/officeDocument/2006/relationships/hyperlink" Target="https://portalmipg.scj.gov.co/files/mipg/actividad/22.%20Racionalizaci%C3%B3n%20-%20Funci%C3%B3n%20P%C3%BAblica.zip" TargetMode="External"/><Relationship Id="rId26" Type="http://schemas.openxmlformats.org/officeDocument/2006/relationships/hyperlink" Target="https://portalmipg.scj.gov.co/files/mipg/actividad/ACTA%20APROBACI%C3%93N%20FORMAL%20RIESGOS%20DE%20GESTION%20-%20DE+FI..pdf" TargetMode="External"/><Relationship Id="rId39" Type="http://schemas.openxmlformats.org/officeDocument/2006/relationships/hyperlink" Target="https://portalmipg.scj.gov.co/files/mipg/actividad/002-EstudioPrevio%20v2.pdf" TargetMode="External"/><Relationship Id="rId21" Type="http://schemas.openxmlformats.org/officeDocument/2006/relationships/hyperlink" Target="https://portalmipg.scj.gov.co/files/mipg/actividad/GT-UA-2025-V1-Plan%20de%20Uso%20y%20Apropiaci%C3%B3n%20(1).xlsx" TargetMode="External"/><Relationship Id="rId34" Type="http://schemas.openxmlformats.org/officeDocument/2006/relationships/hyperlink" Target="https://portalmipg.scj.gov.co/files/mipg/actividad/Cronograma%20seguimiento%20PETI%202025%20(4).xlsx" TargetMode="External"/><Relationship Id="rId42" Type="http://schemas.openxmlformats.org/officeDocument/2006/relationships/hyperlink" Target="https://portalmipg.scj.gov.co/files/mipg/actividad/DTSI%20-%20Instructivo%20Diccionario%20de%20Datos%20SI.pdf" TargetMode="External"/><Relationship Id="rId47" Type="http://schemas.openxmlformats.org/officeDocument/2006/relationships/hyperlink" Target="https://portalmipg.scj.gov.co/files/mipg/actividad/002-SM-946_2025_V1.xlsx" TargetMode="External"/><Relationship Id="rId7" Type="http://schemas.openxmlformats.org/officeDocument/2006/relationships/hyperlink" Target="https://portalmipg.scj.gov.co/files/mipg/actividad/Documento%20Plan%20Continuidad%20de%20Servicios%20Tecnologicos%20SDSCJ_MAR_2025%20(1).docx" TargetMode="External"/><Relationship Id="rId2" Type="http://schemas.openxmlformats.org/officeDocument/2006/relationships/hyperlink" Target="https://portalmipg.scj.gov.co/files/mipg/actividad/Capacitaciones%20Documentos.zip" TargetMode="External"/><Relationship Id="rId16" Type="http://schemas.openxmlformats.org/officeDocument/2006/relationships/hyperlink" Target="https://portalmipg.scj.gov.co/files/mipg/actividad/INFORME%20SEGUNDO%20TRIMESTRE%202025.pdf" TargetMode="External"/><Relationship Id="rId29" Type="http://schemas.openxmlformats.org/officeDocument/2006/relationships/hyperlink" Target="https://portalmipg.scj.gov.co/files/mipg/actividad/ACTA%20COMUNICACIONES%201.pdf" TargetMode="External"/><Relationship Id="rId1" Type="http://schemas.openxmlformats.org/officeDocument/2006/relationships/hyperlink" Target="https://portalmipg.scj.gov.co/files/mipg/actividad/Circular%20005%20del%208-07-2025.pdf" TargetMode="External"/><Relationship Id="rId6" Type="http://schemas.openxmlformats.org/officeDocument/2006/relationships/hyperlink" Target="https://portalmipg.scj.gov.co/files/mipg/actividad/Incidentes%20Services%20Manager%20Julio%202025.pdf" TargetMode="External"/><Relationship Id="rId11" Type="http://schemas.openxmlformats.org/officeDocument/2006/relationships/hyperlink" Target="https://portalmipg.scj.gov.co/files/mipg/actividad/PlanTrabajo2025%20(11).xlsx" TargetMode="External"/><Relationship Id="rId24" Type="http://schemas.openxmlformats.org/officeDocument/2006/relationships/hyperlink" Target="https://portalmipg.scj.gov.co/files/mipg/actividad/Pantallazo%20de%20Publicacion.pdf" TargetMode="External"/><Relationship Id="rId32" Type="http://schemas.openxmlformats.org/officeDocument/2006/relationships/hyperlink" Target="https://portalmipg.scj.gov.co/files/mipg/actividad/MIPG.docx" TargetMode="External"/><Relationship Id="rId37" Type="http://schemas.openxmlformats.org/officeDocument/2006/relationships/hyperlink" Target="https://portalmipg.scj.gov.co/files/mipg/actividad/Estrategia%20de%20Ciudades%20y%20Territorios%20Inteligentes-Julio.docx" TargetMode="External"/><Relationship Id="rId40" Type="http://schemas.openxmlformats.org/officeDocument/2006/relationships/hyperlink" Target="https://portalmipg.scj.gov.co/files/mipg/actividad/Estrategia-UA2025%202.docx" TargetMode="External"/><Relationship Id="rId45" Type="http://schemas.openxmlformats.org/officeDocument/2006/relationships/hyperlink" Target="https://portalmipg.scj.gov.co/files/mipg/actividad/Seguimientos%20mayo%20-%20agosto%202025.zip" TargetMode="External"/><Relationship Id="rId5" Type="http://schemas.openxmlformats.org/officeDocument/2006/relationships/hyperlink" Target="https://portalmipg.scj.gov.co/files/mipg/actividad/1750393464_Plan%20de%20Trabajo%20-%20Gobierno%20de%20Datos.pdf" TargetMode="External"/><Relationship Id="rId15" Type="http://schemas.openxmlformats.org/officeDocument/2006/relationships/hyperlink" Target="https://portalmipg.scj.gov.co/files/mipg/actividad/Informe%20Primer%20Trimestre%20Riesgos%20de%20Gestio%CC%81n%202025.pdf" TargetMode="External"/><Relationship Id="rId23" Type="http://schemas.openxmlformats.org/officeDocument/2006/relationships/hyperlink" Target="https://portalmipg.scj.gov.co/files/mipg/actividad/1750392494_Plan%20de%20Trabajo%20-%20Catalogo%20Datos%20Maestros.pdf" TargetMode="External"/><Relationship Id="rId28" Type="http://schemas.openxmlformats.org/officeDocument/2006/relationships/hyperlink" Target="https://portalmipg.scj.gov.co/files/mipg/actividad/ACTA%20AJUSTE%20RIESGO%201%20GIP.pdf" TargetMode="External"/><Relationship Id="rId36" Type="http://schemas.openxmlformats.org/officeDocument/2006/relationships/hyperlink" Target="https://portalmipg.scj.gov.co/files/mipg/actividad/Cronograma%20seguimiento%20PETI%202025%20(4).xlsx" TargetMode="External"/><Relationship Id="rId10" Type="http://schemas.openxmlformats.org/officeDocument/2006/relationships/hyperlink" Target="https://portalmipg.scj.gov.co/files/mipg/actividad/Incidentes%20Services%20Manager%20Julio%202025.pdf" TargetMode="External"/><Relationship Id="rId19" Type="http://schemas.openxmlformats.org/officeDocument/2006/relationships/hyperlink" Target="https://portalmipg.scj.gov.co/files/mipg/actividad/23.%20Racionalizaci%C3%B3n%20-%20MINTIC.zip" TargetMode="External"/><Relationship Id="rId31" Type="http://schemas.openxmlformats.org/officeDocument/2006/relationships/hyperlink" Target="https://portalmipg.scj.gov.co/files/mipg/actividad/c.%20ACTA%20ACTUALIZACION%20RIESGOS%20DE%20GESTION%20GCT%20-%2021-MAYO%202025.pdf" TargetMode="External"/><Relationship Id="rId44" Type="http://schemas.openxmlformats.org/officeDocument/2006/relationships/hyperlink" Target="https://portalmipg.scj.gov.co/files/mipg/actividad/Documento%20Ciberseguridad%20SDSCJ_JUN_2025%20(1).docx" TargetMode="External"/><Relationship Id="rId4" Type="http://schemas.openxmlformats.org/officeDocument/2006/relationships/hyperlink" Target="https://portalmipg.scj.gov.co/files/mipg/actividad/Evidencias%20MIPG.zip" TargetMode="External"/><Relationship Id="rId9" Type="http://schemas.openxmlformats.org/officeDocument/2006/relationships/hyperlink" Target="https://portalmipg.scj.gov.co/files/mipg/actividad/Implementaci%C3%B2n%20MSPI%202025%20(1).pdf" TargetMode="External"/><Relationship Id="rId14" Type="http://schemas.openxmlformats.org/officeDocument/2006/relationships/hyperlink" Target="https://portalmipg.scj.gov.co/files/mipg/actividad/Informe%20Riesgos%20de%20Corrupcio%CC%81n%20-%20I%20cuatrimestre%202025.pdf" TargetMode="External"/><Relationship Id="rId22" Type="http://schemas.openxmlformats.org/officeDocument/2006/relationships/hyperlink" Target="https://portalmipg.scj.gov.co/files/mipg/actividad/Estrategia%20de%20Innovaci%C3%B3n%20P%C3%BAblica%20Digital-Julio.docx" TargetMode="External"/><Relationship Id="rId27" Type="http://schemas.openxmlformats.org/officeDocument/2006/relationships/hyperlink" Target="https://portalmipg.scj.gov.co/files/mipg/actividad/ACTA%20APROBACI%C3%93N%20FORMAL%20RIESGOS%20DE%20GESTION%20-%20GH.pdf" TargetMode="External"/><Relationship Id="rId30" Type="http://schemas.openxmlformats.org/officeDocument/2006/relationships/hyperlink" Target="https://portalmipg.scj.gov.co/files/mipg/actividad/ACTA%20APROBACIO%CC%81N%20FORMAL%20RIESGOS%20DE%20GESTION%20-%20AR.pdf" TargetMode="External"/><Relationship Id="rId35" Type="http://schemas.openxmlformats.org/officeDocument/2006/relationships/hyperlink" Target="https://portalmipg.scj.gov.co/files/mipg/actividad/Implementaci%C3%B2n%20MSPI%202025%20(1).pdf" TargetMode="External"/><Relationship Id="rId43" Type="http://schemas.openxmlformats.org/officeDocument/2006/relationships/hyperlink" Target="https://portalmipg.scj.gov.co/files/mipg/actividad/Seguimiento%20politica%20y%20Datos%20personales%20(1).xlsx" TargetMode="External"/><Relationship Id="rId8" Type="http://schemas.openxmlformats.org/officeDocument/2006/relationships/hyperlink" Target="https://portalmipg.scj.gov.co/files/mipg/actividad/Avances%20plan%20de%20continuidad%20de%20negocio%20%20-%20Agosto%202025.docx" TargetMode="External"/><Relationship Id="rId3" Type="http://schemas.openxmlformats.org/officeDocument/2006/relationships/hyperlink" Target="https://portalmipg.scj.gov.co/files/mipg/actividad/SOCIALIZACION%20MIPG.zip" TargetMode="External"/><Relationship Id="rId12" Type="http://schemas.openxmlformats.org/officeDocument/2006/relationships/hyperlink" Target="https://portalmipg.scj.gov.co/files/mipg/actividad/ActaMesaTecnicaAprobacionPINAR.zip" TargetMode="External"/><Relationship Id="rId17" Type="http://schemas.openxmlformats.org/officeDocument/2006/relationships/hyperlink" Target="https://portalmipg.scj.gov.co/files/mipg/actividad/SOPORTE%20EVIDENCIA.zip" TargetMode="External"/><Relationship Id="rId25" Type="http://schemas.openxmlformats.org/officeDocument/2006/relationships/hyperlink" Target="https://portalmipg.scj.gov.co/files/mipg/actividad/ACTA%20COMUNICACIONES%202.pdf" TargetMode="External"/><Relationship Id="rId33" Type="http://schemas.openxmlformats.org/officeDocument/2006/relationships/hyperlink" Target="https://portalmipg.scj.gov.co/files/mipg/actividad/Autodiagnosticos.zip" TargetMode="External"/><Relationship Id="rId38" Type="http://schemas.openxmlformats.org/officeDocument/2006/relationships/hyperlink" Target="https://portalmipg.scj.gov.co/files/mipg/actividad/Nuestros%20proyectos%20tecnol%C3%B3gicos%20siguen%20en%20marcha.pdf" TargetMode="External"/><Relationship Id="rId46" Type="http://schemas.openxmlformats.org/officeDocument/2006/relationships/hyperlink" Target="https://portalmipg.scj.gov.co/files/mipg/actividad/Preguntas%20y%20resultados%20encuesta%20actual.xlsx" TargetMode="External"/><Relationship Id="rId20" Type="http://schemas.openxmlformats.org/officeDocument/2006/relationships/hyperlink" Target="https://portalmipg.scj.gov.co/files/mipg/actividad/PL-GT-05_V2_Plan_Apertura_Mejora_Uso_Datos_Abiertos-2025%20(2).docx" TargetMode="External"/><Relationship Id="rId41" Type="http://schemas.openxmlformats.org/officeDocument/2006/relationships/hyperlink" Target="https://portalmipg.scj.gov.co/files/mipg/actividad/20250630%20Cronograma%20seguimiento%20arquitectura%20empresarial%202025.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1386"/>
  <sheetViews>
    <sheetView showGridLines="0" tabSelected="1" view="pageBreakPreview" topLeftCell="A2" zoomScaleNormal="60" zoomScaleSheetLayoutView="100" workbookViewId="0">
      <selection activeCell="AN3" sqref="AN3:AO54"/>
    </sheetView>
  </sheetViews>
  <sheetFormatPr baseColWidth="10" defaultColWidth="9" defaultRowHeight="14.5" x14ac:dyDescent="0.35"/>
  <cols>
    <col min="1" max="1" width="6.1796875" style="27" customWidth="1"/>
    <col min="2" max="2" width="29.81640625" style="26" customWidth="1"/>
    <col min="3" max="3" width="25.26953125" style="26" customWidth="1"/>
    <col min="4" max="4" width="25" style="26" customWidth="1"/>
    <col min="5" max="5" width="19.453125" style="26" customWidth="1"/>
    <col min="6" max="6" width="17.81640625" style="26" customWidth="1"/>
    <col min="7" max="7" width="19.453125" style="27" customWidth="1"/>
    <col min="8" max="8" width="14" style="26" customWidth="1"/>
    <col min="9" max="9" width="96.08984375" style="26" customWidth="1"/>
    <col min="10" max="10" width="43" style="26" customWidth="1"/>
    <col min="11" max="11" width="37.1796875" style="27" customWidth="1"/>
    <col min="12" max="12" width="35.54296875" style="28" customWidth="1"/>
    <col min="13" max="14" width="13.7265625" style="26" customWidth="1"/>
    <col min="15" max="15" width="11.81640625" style="38" customWidth="1"/>
    <col min="16" max="16" width="4.1796875" style="131" customWidth="1"/>
    <col min="17" max="17" width="4.1796875" style="132" customWidth="1"/>
    <col min="18" max="18" width="4.1796875" style="130" customWidth="1"/>
    <col min="19" max="19" width="4.1796875" style="132" customWidth="1"/>
    <col min="20" max="20" width="4.1796875" style="130" customWidth="1"/>
    <col min="21" max="21" width="4.1796875" style="132" customWidth="1"/>
    <col min="22" max="22" width="4.1796875" style="130" customWidth="1"/>
    <col min="23" max="23" width="8.6328125" style="132" bestFit="1" customWidth="1"/>
    <col min="24" max="24" width="6.54296875" style="130" customWidth="1"/>
    <col min="25" max="25" width="4.1796875" style="132" customWidth="1"/>
    <col min="26" max="26" width="5.7265625" style="136" customWidth="1"/>
    <col min="27" max="27" width="4.1796875" style="132" customWidth="1"/>
    <col min="28" max="28" width="4.1796875" style="130" customWidth="1"/>
    <col min="29" max="29" width="4.1796875" style="132" customWidth="1"/>
    <col min="30" max="30" width="4.1796875" style="130" customWidth="1"/>
    <col min="31" max="31" width="4.1796875" style="132" customWidth="1"/>
    <col min="32" max="32" width="6.7265625" style="130" customWidth="1"/>
    <col min="33" max="33" width="6.7265625" style="132" customWidth="1"/>
    <col min="34" max="34" width="6.7265625" style="130" customWidth="1"/>
    <col min="35" max="35" width="6.7265625" style="132" customWidth="1"/>
    <col min="36" max="36" width="13.1796875" style="25" customWidth="1"/>
    <col min="37" max="37" width="11" style="29" customWidth="1"/>
    <col min="38" max="38" width="11" style="75" customWidth="1"/>
    <col min="39" max="39" width="18.453125" style="29" customWidth="1"/>
    <col min="40" max="40" width="119.36328125" customWidth="1"/>
    <col min="41" max="41" width="141.54296875" customWidth="1"/>
  </cols>
  <sheetData>
    <row r="1" spans="1:39" s="39" customFormat="1" ht="149.25" customHeight="1" thickBot="1" x14ac:dyDescent="0.45">
      <c r="A1" s="159" t="s">
        <v>0</v>
      </c>
      <c r="B1" s="160"/>
      <c r="C1" s="160"/>
      <c r="D1" s="164" t="s">
        <v>1</v>
      </c>
      <c r="E1" s="164"/>
      <c r="F1" s="164"/>
      <c r="G1" s="164"/>
      <c r="H1" s="164"/>
      <c r="I1" s="164"/>
      <c r="J1" s="164"/>
      <c r="K1" s="164"/>
      <c r="L1" s="164"/>
      <c r="M1" s="164"/>
      <c r="N1" s="164"/>
      <c r="O1" s="164"/>
      <c r="P1" s="164"/>
      <c r="Q1" s="164"/>
      <c r="R1" s="164"/>
      <c r="S1" s="164"/>
      <c r="T1" s="164"/>
      <c r="U1" s="164"/>
      <c r="V1" s="164"/>
      <c r="W1" s="164"/>
      <c r="X1" s="164"/>
      <c r="Y1" s="164"/>
      <c r="Z1" s="165"/>
      <c r="AA1" s="164"/>
      <c r="AB1" s="164"/>
      <c r="AC1" s="164"/>
      <c r="AD1" s="164"/>
      <c r="AE1" s="164"/>
      <c r="AF1" s="164"/>
      <c r="AG1" s="164"/>
      <c r="AH1" s="164"/>
      <c r="AI1" s="164"/>
      <c r="AJ1" s="161" t="s">
        <v>137</v>
      </c>
      <c r="AK1" s="162"/>
      <c r="AL1" s="162"/>
      <c r="AM1" s="163"/>
    </row>
    <row r="2" spans="1:39" ht="27" customHeight="1" thickBot="1" x14ac:dyDescent="0.4">
      <c r="A2" s="30"/>
      <c r="B2" s="31"/>
      <c r="C2" s="31"/>
      <c r="D2" s="32"/>
      <c r="E2" s="32"/>
      <c r="F2" s="32"/>
      <c r="G2" s="32"/>
      <c r="H2" s="32"/>
      <c r="I2" s="32"/>
      <c r="J2" s="32"/>
      <c r="K2" s="32"/>
      <c r="L2" s="33"/>
      <c r="M2" s="32"/>
      <c r="N2" s="32"/>
      <c r="O2" s="37"/>
      <c r="P2" s="108"/>
      <c r="Q2" s="108"/>
      <c r="R2" s="108"/>
      <c r="S2" s="108"/>
      <c r="T2" s="108"/>
      <c r="U2" s="108"/>
      <c r="V2" s="108"/>
      <c r="W2" s="108"/>
      <c r="X2" s="108"/>
      <c r="Y2" s="108"/>
      <c r="Z2" s="137"/>
      <c r="AA2" s="108"/>
      <c r="AB2" s="108"/>
      <c r="AC2" s="108"/>
      <c r="AD2" s="108"/>
      <c r="AE2" s="108"/>
      <c r="AF2" s="108"/>
      <c r="AG2" s="108"/>
      <c r="AH2" s="108"/>
      <c r="AI2" s="108"/>
      <c r="AJ2" s="34"/>
      <c r="AK2" s="34"/>
      <c r="AL2" s="76"/>
      <c r="AM2" s="34"/>
    </row>
    <row r="3" spans="1:39" s="35" customFormat="1" ht="19.5" customHeight="1" x14ac:dyDescent="0.35">
      <c r="A3" s="166" t="s">
        <v>2</v>
      </c>
      <c r="B3" s="151" t="s">
        <v>3</v>
      </c>
      <c r="C3" s="151"/>
      <c r="D3" s="151"/>
      <c r="E3" s="42"/>
      <c r="F3" s="42"/>
      <c r="G3" s="42"/>
      <c r="H3" s="42"/>
      <c r="I3" s="153" t="s">
        <v>4</v>
      </c>
      <c r="J3" s="154"/>
      <c r="K3" s="154"/>
      <c r="L3" s="154"/>
      <c r="M3" s="154"/>
      <c r="N3" s="154"/>
      <c r="O3" s="155"/>
      <c r="P3" s="171" t="s">
        <v>5</v>
      </c>
      <c r="Q3" s="171"/>
      <c r="R3" s="171"/>
      <c r="S3" s="171"/>
      <c r="T3" s="171"/>
      <c r="U3" s="171"/>
      <c r="V3" s="171"/>
      <c r="W3" s="171"/>
      <c r="X3" s="171"/>
      <c r="Y3" s="171"/>
      <c r="Z3" s="172"/>
      <c r="AA3" s="171"/>
      <c r="AB3" s="171"/>
      <c r="AC3" s="171"/>
      <c r="AD3" s="171"/>
      <c r="AE3" s="171"/>
      <c r="AF3" s="171"/>
      <c r="AG3" s="171"/>
      <c r="AH3" s="171"/>
      <c r="AI3" s="171"/>
      <c r="AJ3" s="171"/>
      <c r="AK3" s="171"/>
      <c r="AL3" s="72"/>
      <c r="AM3" s="168" t="s">
        <v>6</v>
      </c>
    </row>
    <row r="4" spans="1:39" s="35" customFormat="1" ht="19.5" customHeight="1" x14ac:dyDescent="0.35">
      <c r="A4" s="167"/>
      <c r="B4" s="152"/>
      <c r="C4" s="152"/>
      <c r="D4" s="152"/>
      <c r="E4" s="43"/>
      <c r="F4" s="43"/>
      <c r="G4" s="43"/>
      <c r="H4" s="43"/>
      <c r="I4" s="156"/>
      <c r="J4" s="157"/>
      <c r="K4" s="157"/>
      <c r="L4" s="157"/>
      <c r="M4" s="157"/>
      <c r="N4" s="157"/>
      <c r="O4" s="158"/>
      <c r="P4" s="141" t="s">
        <v>7</v>
      </c>
      <c r="Q4" s="142"/>
      <c r="R4" s="141" t="s">
        <v>8</v>
      </c>
      <c r="S4" s="142"/>
      <c r="T4" s="141" t="s">
        <v>9</v>
      </c>
      <c r="U4" s="142"/>
      <c r="V4" s="141" t="s">
        <v>10</v>
      </c>
      <c r="W4" s="142"/>
      <c r="X4" s="141" t="s">
        <v>11</v>
      </c>
      <c r="Y4" s="142"/>
      <c r="Z4" s="141" t="s">
        <v>12</v>
      </c>
      <c r="AA4" s="142"/>
      <c r="AB4" s="141" t="s">
        <v>13</v>
      </c>
      <c r="AC4" s="142"/>
      <c r="AD4" s="141" t="s">
        <v>133</v>
      </c>
      <c r="AE4" s="142"/>
      <c r="AF4" s="141" t="s">
        <v>14</v>
      </c>
      <c r="AG4" s="142"/>
      <c r="AH4" s="141" t="s">
        <v>134</v>
      </c>
      <c r="AI4" s="142"/>
      <c r="AJ4" s="145" t="s">
        <v>15</v>
      </c>
      <c r="AK4" s="146"/>
      <c r="AL4" s="71"/>
      <c r="AM4" s="169"/>
    </row>
    <row r="5" spans="1:39" s="36" customFormat="1" ht="15" customHeight="1" x14ac:dyDescent="0.35">
      <c r="A5" s="167"/>
      <c r="B5" s="149" t="s">
        <v>16</v>
      </c>
      <c r="C5" s="149" t="s">
        <v>17</v>
      </c>
      <c r="D5" s="149" t="s">
        <v>18</v>
      </c>
      <c r="E5" s="149" t="s">
        <v>19</v>
      </c>
      <c r="F5" s="149" t="s">
        <v>20</v>
      </c>
      <c r="G5" s="149" t="s">
        <v>21</v>
      </c>
      <c r="H5" s="149" t="s">
        <v>22</v>
      </c>
      <c r="I5" s="139" t="s">
        <v>23</v>
      </c>
      <c r="J5" s="139" t="s">
        <v>24</v>
      </c>
      <c r="K5" s="139" t="s">
        <v>25</v>
      </c>
      <c r="L5" s="139" t="s">
        <v>135</v>
      </c>
      <c r="M5" s="139" t="s">
        <v>26</v>
      </c>
      <c r="N5" s="139" t="s">
        <v>27</v>
      </c>
      <c r="O5" s="44" t="s">
        <v>28</v>
      </c>
      <c r="P5" s="143"/>
      <c r="Q5" s="144"/>
      <c r="R5" s="143"/>
      <c r="S5" s="144"/>
      <c r="T5" s="143"/>
      <c r="U5" s="144"/>
      <c r="V5" s="143"/>
      <c r="W5" s="144"/>
      <c r="X5" s="143"/>
      <c r="Y5" s="144"/>
      <c r="Z5" s="143"/>
      <c r="AA5" s="144"/>
      <c r="AB5" s="143"/>
      <c r="AC5" s="144"/>
      <c r="AD5" s="143"/>
      <c r="AE5" s="144"/>
      <c r="AF5" s="143"/>
      <c r="AG5" s="144"/>
      <c r="AH5" s="143"/>
      <c r="AI5" s="144"/>
      <c r="AJ5" s="147"/>
      <c r="AK5" s="148"/>
      <c r="AL5" s="50"/>
      <c r="AM5" s="170"/>
    </row>
    <row r="6" spans="1:39" s="24" customFormat="1" ht="50" x14ac:dyDescent="0.35">
      <c r="A6" s="167"/>
      <c r="B6" s="150"/>
      <c r="C6" s="150"/>
      <c r="D6" s="150"/>
      <c r="E6" s="150"/>
      <c r="F6" s="150"/>
      <c r="G6" s="150"/>
      <c r="H6" s="150"/>
      <c r="I6" s="140"/>
      <c r="J6" s="140"/>
      <c r="K6" s="140"/>
      <c r="L6" s="140" t="s">
        <v>29</v>
      </c>
      <c r="M6" s="140"/>
      <c r="N6" s="140"/>
      <c r="O6" s="45">
        <f>+SUM(O7:O54)</f>
        <v>0.92998999999999998</v>
      </c>
      <c r="P6" s="109" t="s">
        <v>136</v>
      </c>
      <c r="Q6" s="110" t="s">
        <v>31</v>
      </c>
      <c r="R6" s="109" t="s">
        <v>136</v>
      </c>
      <c r="S6" s="110" t="s">
        <v>31</v>
      </c>
      <c r="T6" s="109" t="s">
        <v>136</v>
      </c>
      <c r="U6" s="110" t="s">
        <v>31</v>
      </c>
      <c r="V6" s="109" t="s">
        <v>136</v>
      </c>
      <c r="W6" s="110" t="s">
        <v>31</v>
      </c>
      <c r="X6" s="109" t="s">
        <v>136</v>
      </c>
      <c r="Y6" s="110" t="s">
        <v>31</v>
      </c>
      <c r="Z6" s="109" t="s">
        <v>136</v>
      </c>
      <c r="AA6" s="110" t="s">
        <v>31</v>
      </c>
      <c r="AB6" s="109" t="s">
        <v>136</v>
      </c>
      <c r="AC6" s="110" t="s">
        <v>31</v>
      </c>
      <c r="AD6" s="109" t="s">
        <v>136</v>
      </c>
      <c r="AE6" s="110" t="s">
        <v>31</v>
      </c>
      <c r="AF6" s="109" t="s">
        <v>136</v>
      </c>
      <c r="AG6" s="110" t="s">
        <v>31</v>
      </c>
      <c r="AH6" s="109" t="s">
        <v>136</v>
      </c>
      <c r="AI6" s="110" t="s">
        <v>31</v>
      </c>
      <c r="AJ6" s="46" t="s">
        <v>30</v>
      </c>
      <c r="AK6" s="46" t="s">
        <v>31</v>
      </c>
      <c r="AL6" s="73"/>
      <c r="AM6" s="47">
        <f>+SUM(AM7:AM54)</f>
        <v>0.42507403571428565</v>
      </c>
    </row>
    <row r="7" spans="1:39" s="24" customFormat="1" ht="46.5" x14ac:dyDescent="0.35">
      <c r="A7" s="60">
        <v>1</v>
      </c>
      <c r="B7" s="61" t="s">
        <v>48</v>
      </c>
      <c r="C7" s="61" t="s">
        <v>49</v>
      </c>
      <c r="D7" s="61" t="s">
        <v>50</v>
      </c>
      <c r="E7" s="61" t="s">
        <v>51</v>
      </c>
      <c r="F7" s="61" t="s">
        <v>52</v>
      </c>
      <c r="G7" s="61" t="s">
        <v>138</v>
      </c>
      <c r="H7" s="48">
        <v>0.96799999999999997</v>
      </c>
      <c r="I7" s="62" t="s">
        <v>139</v>
      </c>
      <c r="J7" s="63" t="s">
        <v>140</v>
      </c>
      <c r="K7" s="64" t="s">
        <v>141</v>
      </c>
      <c r="L7" s="64" t="s">
        <v>53</v>
      </c>
      <c r="M7" s="65">
        <v>45459</v>
      </c>
      <c r="N7" s="66">
        <v>46022</v>
      </c>
      <c r="O7" s="78">
        <v>1.278E-2</v>
      </c>
      <c r="P7" s="111"/>
      <c r="Q7" s="112"/>
      <c r="R7" s="113"/>
      <c r="S7" s="112"/>
      <c r="T7" s="113"/>
      <c r="U7" s="112"/>
      <c r="V7" s="113"/>
      <c r="W7" s="112"/>
      <c r="X7" s="113"/>
      <c r="Y7" s="112"/>
      <c r="Z7" s="126">
        <v>1</v>
      </c>
      <c r="AA7" s="112"/>
      <c r="AB7" s="114"/>
      <c r="AC7" s="115"/>
      <c r="AD7" s="113"/>
      <c r="AE7" s="112"/>
      <c r="AF7" s="114">
        <v>1</v>
      </c>
      <c r="AG7" s="115"/>
      <c r="AH7" s="113"/>
      <c r="AI7" s="115"/>
      <c r="AJ7" s="40">
        <f>+P7+R7+T7+V7+X7+Z7+AB7+AD7+AF7+AH7</f>
        <v>2</v>
      </c>
      <c r="AK7" s="41">
        <f>+Q7+S7+U7+W7+Y7+AA7+AC7+AE7+AG7+AI7</f>
        <v>0</v>
      </c>
      <c r="AL7" s="74">
        <f>+AK7/AJ7</f>
        <v>0</v>
      </c>
      <c r="AM7" s="107">
        <f>+AL7*O7</f>
        <v>0</v>
      </c>
    </row>
    <row r="8" spans="1:39" s="24" customFormat="1" ht="322" customHeight="1" x14ac:dyDescent="0.35">
      <c r="A8" s="58">
        <v>2</v>
      </c>
      <c r="B8" s="51" t="s">
        <v>48</v>
      </c>
      <c r="C8" s="51" t="s">
        <v>49</v>
      </c>
      <c r="D8" s="51" t="s">
        <v>50</v>
      </c>
      <c r="E8" s="51" t="s">
        <v>51</v>
      </c>
      <c r="F8" s="51" t="s">
        <v>54</v>
      </c>
      <c r="G8" s="70" t="s">
        <v>138</v>
      </c>
      <c r="H8" s="48">
        <v>0.96799999999999997</v>
      </c>
      <c r="I8" s="62" t="s">
        <v>142</v>
      </c>
      <c r="J8" s="54" t="s">
        <v>143</v>
      </c>
      <c r="K8" s="53" t="s">
        <v>144</v>
      </c>
      <c r="L8" s="53" t="s">
        <v>53</v>
      </c>
      <c r="M8" s="56">
        <v>45383</v>
      </c>
      <c r="N8" s="57">
        <v>46022</v>
      </c>
      <c r="O8" s="78">
        <v>2.3470000000000001E-2</v>
      </c>
      <c r="P8" s="114"/>
      <c r="Q8" s="112"/>
      <c r="R8" s="113">
        <v>1</v>
      </c>
      <c r="S8" s="112"/>
      <c r="T8" s="113">
        <v>1</v>
      </c>
      <c r="U8" s="112">
        <v>2</v>
      </c>
      <c r="V8" s="113">
        <v>7</v>
      </c>
      <c r="W8" s="112">
        <v>4</v>
      </c>
      <c r="X8" s="116">
        <v>4</v>
      </c>
      <c r="Y8" s="117">
        <v>2</v>
      </c>
      <c r="Z8" s="126">
        <v>3</v>
      </c>
      <c r="AA8" s="117">
        <v>0</v>
      </c>
      <c r="AB8" s="118">
        <v>5</v>
      </c>
      <c r="AC8" s="119">
        <v>0</v>
      </c>
      <c r="AD8" s="116">
        <v>0</v>
      </c>
      <c r="AE8" s="117">
        <v>0</v>
      </c>
      <c r="AF8" s="118">
        <v>0</v>
      </c>
      <c r="AG8" s="119">
        <v>0</v>
      </c>
      <c r="AH8" s="116">
        <v>0</v>
      </c>
      <c r="AI8" s="119">
        <v>0</v>
      </c>
      <c r="AJ8" s="40">
        <f t="shared" ref="AJ8:AJ54" si="0">+P8+R8+T8+V8+X8+Z8+AB8+AD8+AF8+AH8</f>
        <v>21</v>
      </c>
      <c r="AK8" s="41">
        <f t="shared" ref="AK8:AK54" si="1">+Q8+S8+U8+W8+Y8+AA8+AC8+AE8+AG8+AI8</f>
        <v>8</v>
      </c>
      <c r="AL8" s="74">
        <f t="shared" ref="AL8:AL54" si="2">+AK8/AJ8</f>
        <v>0.38095238095238093</v>
      </c>
      <c r="AM8" s="107">
        <f>+AL8*O8</f>
        <v>8.940952380952381E-3</v>
      </c>
    </row>
    <row r="9" spans="1:39" ht="80.5" customHeight="1" x14ac:dyDescent="0.35">
      <c r="A9" s="58">
        <v>3</v>
      </c>
      <c r="B9" s="51" t="s">
        <v>48</v>
      </c>
      <c r="C9" s="51" t="s">
        <v>49</v>
      </c>
      <c r="D9" s="51" t="s">
        <v>50</v>
      </c>
      <c r="E9" s="51" t="s">
        <v>51</v>
      </c>
      <c r="F9" s="51" t="s">
        <v>54</v>
      </c>
      <c r="G9" s="70" t="s">
        <v>138</v>
      </c>
      <c r="H9" s="48">
        <v>0.96799999999999997</v>
      </c>
      <c r="I9" s="62" t="s">
        <v>145</v>
      </c>
      <c r="J9" s="54" t="s">
        <v>146</v>
      </c>
      <c r="K9" s="54" t="s">
        <v>146</v>
      </c>
      <c r="L9" s="53" t="s">
        <v>53</v>
      </c>
      <c r="M9" s="56">
        <v>45444</v>
      </c>
      <c r="N9" s="57">
        <v>46022</v>
      </c>
      <c r="O9" s="78">
        <v>1.3479999999999999E-2</v>
      </c>
      <c r="P9" s="114"/>
      <c r="Q9" s="112"/>
      <c r="R9" s="113"/>
      <c r="S9" s="112"/>
      <c r="T9" s="113"/>
      <c r="U9" s="112"/>
      <c r="V9" s="113"/>
      <c r="W9" s="112"/>
      <c r="X9" s="113"/>
      <c r="Y9" s="112"/>
      <c r="Z9" s="126"/>
      <c r="AA9" s="112"/>
      <c r="AB9" s="114"/>
      <c r="AC9" s="115"/>
      <c r="AD9" s="113"/>
      <c r="AE9" s="112"/>
      <c r="AF9" s="114">
        <v>1</v>
      </c>
      <c r="AG9" s="115"/>
      <c r="AH9" s="113"/>
      <c r="AI9" s="115"/>
      <c r="AJ9" s="40">
        <f t="shared" si="0"/>
        <v>1</v>
      </c>
      <c r="AK9" s="41">
        <f t="shared" si="1"/>
        <v>0</v>
      </c>
      <c r="AL9" s="74">
        <f t="shared" si="2"/>
        <v>0</v>
      </c>
      <c r="AM9" s="107">
        <f t="shared" ref="AM9:AM54" si="3">+AL9*O9</f>
        <v>0</v>
      </c>
    </row>
    <row r="10" spans="1:39" ht="162.5" customHeight="1" x14ac:dyDescent="0.35">
      <c r="A10" s="58">
        <v>4</v>
      </c>
      <c r="B10" s="51" t="s">
        <v>48</v>
      </c>
      <c r="C10" s="51" t="s">
        <v>49</v>
      </c>
      <c r="D10" s="51" t="s">
        <v>50</v>
      </c>
      <c r="E10" s="51" t="s">
        <v>51</v>
      </c>
      <c r="F10" s="51" t="s">
        <v>54</v>
      </c>
      <c r="G10" s="70" t="s">
        <v>138</v>
      </c>
      <c r="H10" s="48">
        <v>0.96799999999999997</v>
      </c>
      <c r="I10" s="62" t="s">
        <v>147</v>
      </c>
      <c r="J10" s="54" t="s">
        <v>148</v>
      </c>
      <c r="K10" s="53" t="s">
        <v>149</v>
      </c>
      <c r="L10" s="53" t="s">
        <v>53</v>
      </c>
      <c r="M10" s="56">
        <v>45383</v>
      </c>
      <c r="N10" s="57">
        <v>46022</v>
      </c>
      <c r="O10" s="78">
        <v>2.3470000000000001E-2</v>
      </c>
      <c r="P10" s="114">
        <v>3</v>
      </c>
      <c r="Q10" s="120">
        <v>3</v>
      </c>
      <c r="R10" s="113">
        <v>1</v>
      </c>
      <c r="S10" s="112">
        <v>1</v>
      </c>
      <c r="T10" s="113">
        <v>1</v>
      </c>
      <c r="U10" s="112">
        <v>1</v>
      </c>
      <c r="V10" s="113"/>
      <c r="W10" s="112"/>
      <c r="X10" s="113">
        <v>1</v>
      </c>
      <c r="Y10" s="112">
        <v>1</v>
      </c>
      <c r="Z10" s="126"/>
      <c r="AA10" s="112"/>
      <c r="AB10" s="114">
        <v>1</v>
      </c>
      <c r="AC10" s="115"/>
      <c r="AD10" s="113">
        <v>1</v>
      </c>
      <c r="AE10" s="112"/>
      <c r="AF10" s="114"/>
      <c r="AG10" s="115"/>
      <c r="AH10" s="113"/>
      <c r="AI10" s="115"/>
      <c r="AJ10" s="40">
        <f t="shared" si="0"/>
        <v>8</v>
      </c>
      <c r="AK10" s="41">
        <f t="shared" si="1"/>
        <v>6</v>
      </c>
      <c r="AL10" s="79">
        <f t="shared" si="2"/>
        <v>0.75</v>
      </c>
      <c r="AM10" s="107">
        <f t="shared" si="3"/>
        <v>1.76025E-2</v>
      </c>
    </row>
    <row r="11" spans="1:39" ht="80.5" customHeight="1" x14ac:dyDescent="0.35">
      <c r="A11" s="58">
        <v>5</v>
      </c>
      <c r="B11" s="51" t="s">
        <v>62</v>
      </c>
      <c r="C11" s="51" t="s">
        <v>150</v>
      </c>
      <c r="D11" s="51" t="s">
        <v>50</v>
      </c>
      <c r="E11" s="51" t="s">
        <v>51</v>
      </c>
      <c r="F11" s="51" t="s">
        <v>54</v>
      </c>
      <c r="G11" s="70" t="s">
        <v>151</v>
      </c>
      <c r="H11" s="48">
        <v>0.89300000000000002</v>
      </c>
      <c r="I11" s="62" t="s">
        <v>152</v>
      </c>
      <c r="J11" s="54" t="s">
        <v>153</v>
      </c>
      <c r="K11" s="53" t="s">
        <v>149</v>
      </c>
      <c r="L11" s="80" t="s">
        <v>53</v>
      </c>
      <c r="M11" s="56">
        <v>45444</v>
      </c>
      <c r="N11" s="57">
        <v>46022</v>
      </c>
      <c r="O11" s="78">
        <v>2.3470000000000001E-2</v>
      </c>
      <c r="P11" s="114"/>
      <c r="Q11" s="112"/>
      <c r="R11" s="113">
        <v>1</v>
      </c>
      <c r="S11" s="112">
        <v>1</v>
      </c>
      <c r="T11" s="113"/>
      <c r="U11" s="112"/>
      <c r="V11" s="113"/>
      <c r="W11" s="112"/>
      <c r="X11" s="113">
        <v>1</v>
      </c>
      <c r="Y11" s="112">
        <v>1</v>
      </c>
      <c r="Z11" s="126"/>
      <c r="AA11" s="112"/>
      <c r="AB11" s="114"/>
      <c r="AC11" s="115"/>
      <c r="AD11" s="113">
        <v>1</v>
      </c>
      <c r="AE11" s="112"/>
      <c r="AF11" s="114"/>
      <c r="AG11" s="115"/>
      <c r="AH11" s="113"/>
      <c r="AI11" s="115"/>
      <c r="AJ11" s="40">
        <f t="shared" si="0"/>
        <v>3</v>
      </c>
      <c r="AK11" s="41">
        <f t="shared" si="1"/>
        <v>2</v>
      </c>
      <c r="AL11" s="74">
        <f t="shared" si="2"/>
        <v>0.66666666666666663</v>
      </c>
      <c r="AM11" s="107">
        <f t="shared" si="3"/>
        <v>1.5646666666666666E-2</v>
      </c>
    </row>
    <row r="12" spans="1:39" ht="80.5" customHeight="1" x14ac:dyDescent="0.35">
      <c r="A12" s="58">
        <v>6</v>
      </c>
      <c r="B12" s="51" t="s">
        <v>66</v>
      </c>
      <c r="C12" s="51" t="s">
        <v>67</v>
      </c>
      <c r="D12" s="51" t="s">
        <v>43</v>
      </c>
      <c r="E12" s="51" t="s">
        <v>51</v>
      </c>
      <c r="F12" s="51" t="s">
        <v>44</v>
      </c>
      <c r="G12" s="70" t="s">
        <v>154</v>
      </c>
      <c r="H12" s="48">
        <v>0.746</v>
      </c>
      <c r="I12" s="52" t="s">
        <v>155</v>
      </c>
      <c r="J12" s="54" t="s">
        <v>156</v>
      </c>
      <c r="K12" s="53" t="s">
        <v>157</v>
      </c>
      <c r="L12" s="80" t="s">
        <v>158</v>
      </c>
      <c r="M12" s="56">
        <v>45778</v>
      </c>
      <c r="N12" s="57">
        <v>46022</v>
      </c>
      <c r="O12" s="78">
        <v>2.3470000000000001E-2</v>
      </c>
      <c r="P12" s="114"/>
      <c r="Q12" s="112"/>
      <c r="R12" s="113"/>
      <c r="S12" s="112">
        <v>1</v>
      </c>
      <c r="T12" s="113">
        <v>1</v>
      </c>
      <c r="U12" s="112">
        <v>1</v>
      </c>
      <c r="V12" s="113">
        <v>1</v>
      </c>
      <c r="W12" s="112">
        <v>1</v>
      </c>
      <c r="X12" s="113">
        <v>1</v>
      </c>
      <c r="Y12" s="112"/>
      <c r="Z12" s="126">
        <v>1</v>
      </c>
      <c r="AA12" s="112"/>
      <c r="AB12" s="114">
        <v>1</v>
      </c>
      <c r="AC12" s="115"/>
      <c r="AD12" s="113">
        <v>1</v>
      </c>
      <c r="AE12" s="112"/>
      <c r="AF12" s="114">
        <v>1</v>
      </c>
      <c r="AG12" s="115"/>
      <c r="AH12" s="113">
        <v>1</v>
      </c>
      <c r="AI12" s="115"/>
      <c r="AJ12" s="40">
        <f t="shared" si="0"/>
        <v>8</v>
      </c>
      <c r="AK12" s="41">
        <f t="shared" si="1"/>
        <v>3</v>
      </c>
      <c r="AL12" s="74">
        <f t="shared" si="2"/>
        <v>0.375</v>
      </c>
      <c r="AM12" s="107">
        <f t="shared" si="3"/>
        <v>8.80125E-3</v>
      </c>
    </row>
    <row r="13" spans="1:39" ht="80.5" customHeight="1" x14ac:dyDescent="0.35">
      <c r="A13" s="58">
        <v>7</v>
      </c>
      <c r="B13" s="51" t="s">
        <v>66</v>
      </c>
      <c r="C13" s="51" t="s">
        <v>159</v>
      </c>
      <c r="D13" s="51" t="s">
        <v>106</v>
      </c>
      <c r="E13" s="51" t="s">
        <v>51</v>
      </c>
      <c r="F13" s="59" t="s">
        <v>44</v>
      </c>
      <c r="G13" s="70" t="s">
        <v>160</v>
      </c>
      <c r="H13" s="48">
        <v>0.879</v>
      </c>
      <c r="I13" s="52" t="s">
        <v>161</v>
      </c>
      <c r="J13" s="54">
        <v>1</v>
      </c>
      <c r="K13" s="53" t="s">
        <v>162</v>
      </c>
      <c r="L13" s="53" t="s">
        <v>163</v>
      </c>
      <c r="M13" s="56">
        <v>45778</v>
      </c>
      <c r="N13" s="57">
        <v>46022</v>
      </c>
      <c r="O13" s="78">
        <v>1.278E-2</v>
      </c>
      <c r="P13" s="114"/>
      <c r="Q13" s="112"/>
      <c r="R13" s="113"/>
      <c r="S13" s="112"/>
      <c r="T13" s="113">
        <v>1</v>
      </c>
      <c r="U13" s="112"/>
      <c r="V13" s="113"/>
      <c r="W13" s="112"/>
      <c r="X13" s="113"/>
      <c r="Y13" s="112">
        <v>0.69</v>
      </c>
      <c r="Z13" s="126"/>
      <c r="AA13" s="112"/>
      <c r="AB13" s="114"/>
      <c r="AC13" s="115"/>
      <c r="AD13" s="113"/>
      <c r="AE13" s="112"/>
      <c r="AF13" s="114"/>
      <c r="AG13" s="115"/>
      <c r="AH13" s="113"/>
      <c r="AI13" s="115"/>
      <c r="AJ13" s="40">
        <f t="shared" si="0"/>
        <v>1</v>
      </c>
      <c r="AK13" s="41">
        <f t="shared" si="1"/>
        <v>0.69</v>
      </c>
      <c r="AL13" s="74">
        <f t="shared" si="2"/>
        <v>0.69</v>
      </c>
      <c r="AM13" s="107">
        <f t="shared" si="3"/>
        <v>8.8181999999999983E-3</v>
      </c>
    </row>
    <row r="14" spans="1:39" ht="80.5" customHeight="1" x14ac:dyDescent="0.35">
      <c r="A14" s="67">
        <v>8</v>
      </c>
      <c r="B14" s="51" t="s">
        <v>164</v>
      </c>
      <c r="C14" s="51" t="s">
        <v>69</v>
      </c>
      <c r="D14" s="51" t="s">
        <v>70</v>
      </c>
      <c r="E14" s="51" t="s">
        <v>51</v>
      </c>
      <c r="F14" s="51" t="s">
        <v>36</v>
      </c>
      <c r="G14" s="70" t="s">
        <v>165</v>
      </c>
      <c r="H14" s="48">
        <v>1</v>
      </c>
      <c r="I14" s="62" t="s">
        <v>166</v>
      </c>
      <c r="J14" s="68" t="s">
        <v>167</v>
      </c>
      <c r="K14" s="53" t="s">
        <v>168</v>
      </c>
      <c r="L14" s="53" t="s">
        <v>53</v>
      </c>
      <c r="M14" s="56">
        <v>45778</v>
      </c>
      <c r="N14" s="57">
        <v>46022</v>
      </c>
      <c r="O14" s="138">
        <v>4.2779999999999999E-2</v>
      </c>
      <c r="P14" s="114"/>
      <c r="Q14" s="112"/>
      <c r="R14" s="113"/>
      <c r="S14" s="112"/>
      <c r="T14" s="113"/>
      <c r="U14" s="112"/>
      <c r="V14" s="113"/>
      <c r="W14" s="112"/>
      <c r="X14" s="113">
        <v>1</v>
      </c>
      <c r="Y14" s="112">
        <v>1</v>
      </c>
      <c r="Z14" s="126"/>
      <c r="AA14" s="112"/>
      <c r="AB14" s="114"/>
      <c r="AC14" s="115"/>
      <c r="AD14" s="113"/>
      <c r="AE14" s="112"/>
      <c r="AF14" s="114"/>
      <c r="AG14" s="115"/>
      <c r="AH14" s="113"/>
      <c r="AI14" s="115"/>
      <c r="AJ14" s="40">
        <f t="shared" si="0"/>
        <v>1</v>
      </c>
      <c r="AK14" s="41">
        <f t="shared" si="1"/>
        <v>1</v>
      </c>
      <c r="AL14" s="74">
        <f t="shared" si="2"/>
        <v>1</v>
      </c>
      <c r="AM14" s="107">
        <f t="shared" si="3"/>
        <v>4.2779999999999999E-2</v>
      </c>
    </row>
    <row r="15" spans="1:39" ht="169.5" customHeight="1" x14ac:dyDescent="0.35">
      <c r="A15" s="58">
        <v>9</v>
      </c>
      <c r="B15" s="51" t="s">
        <v>37</v>
      </c>
      <c r="C15" s="51" t="s">
        <v>169</v>
      </c>
      <c r="D15" s="51" t="s">
        <v>50</v>
      </c>
      <c r="E15" s="51" t="s">
        <v>51</v>
      </c>
      <c r="F15" s="51" t="s">
        <v>52</v>
      </c>
      <c r="G15" s="70" t="s">
        <v>170</v>
      </c>
      <c r="H15" s="48">
        <v>0.96699999999999997</v>
      </c>
      <c r="I15" s="62" t="s">
        <v>171</v>
      </c>
      <c r="J15" s="54" t="s">
        <v>172</v>
      </c>
      <c r="K15" s="53" t="s">
        <v>173</v>
      </c>
      <c r="L15" s="53" t="s">
        <v>53</v>
      </c>
      <c r="M15" s="56">
        <v>45778</v>
      </c>
      <c r="N15" s="57">
        <v>46022</v>
      </c>
      <c r="O15" s="78">
        <v>2.3470000000000001E-2</v>
      </c>
      <c r="P15" s="114"/>
      <c r="Q15" s="112"/>
      <c r="R15" s="113"/>
      <c r="S15" s="112"/>
      <c r="T15" s="113">
        <v>1</v>
      </c>
      <c r="U15" s="112">
        <v>1</v>
      </c>
      <c r="V15" s="113"/>
      <c r="W15" s="112"/>
      <c r="X15" s="113">
        <v>1</v>
      </c>
      <c r="Y15" s="112">
        <v>0</v>
      </c>
      <c r="Z15" s="126"/>
      <c r="AA15" s="112">
        <v>1</v>
      </c>
      <c r="AB15" s="114">
        <v>1</v>
      </c>
      <c r="AC15" s="115"/>
      <c r="AD15" s="113"/>
      <c r="AE15" s="112"/>
      <c r="AF15" s="114">
        <v>1</v>
      </c>
      <c r="AG15" s="115"/>
      <c r="AH15" s="113"/>
      <c r="AI15" s="115"/>
      <c r="AJ15" s="40">
        <f t="shared" si="0"/>
        <v>4</v>
      </c>
      <c r="AK15" s="41">
        <f t="shared" si="1"/>
        <v>2</v>
      </c>
      <c r="AL15" s="74">
        <f t="shared" si="2"/>
        <v>0.5</v>
      </c>
      <c r="AM15" s="107">
        <f t="shared" si="3"/>
        <v>1.1735000000000001E-2</v>
      </c>
    </row>
    <row r="16" spans="1:39" ht="247" customHeight="1" x14ac:dyDescent="0.35">
      <c r="A16" s="58">
        <v>10</v>
      </c>
      <c r="B16" s="51" t="s">
        <v>37</v>
      </c>
      <c r="C16" s="51" t="s">
        <v>169</v>
      </c>
      <c r="D16" s="51" t="s">
        <v>50</v>
      </c>
      <c r="E16" s="51" t="s">
        <v>51</v>
      </c>
      <c r="F16" s="51" t="s">
        <v>52</v>
      </c>
      <c r="G16" s="70" t="s">
        <v>170</v>
      </c>
      <c r="H16" s="48">
        <v>0.96699999999999997</v>
      </c>
      <c r="I16" s="62" t="s">
        <v>174</v>
      </c>
      <c r="J16" s="54" t="s">
        <v>175</v>
      </c>
      <c r="K16" s="53" t="s">
        <v>175</v>
      </c>
      <c r="L16" s="53" t="s">
        <v>53</v>
      </c>
      <c r="M16" s="56">
        <v>45778</v>
      </c>
      <c r="N16" s="57">
        <v>46022</v>
      </c>
      <c r="O16" s="78">
        <v>1.278E-2</v>
      </c>
      <c r="P16" s="114"/>
      <c r="Q16" s="112"/>
      <c r="R16" s="113"/>
      <c r="S16" s="112"/>
      <c r="T16" s="113"/>
      <c r="U16" s="112"/>
      <c r="V16" s="113"/>
      <c r="W16" s="112"/>
      <c r="X16" s="113"/>
      <c r="Y16" s="112"/>
      <c r="Z16" s="126">
        <v>1</v>
      </c>
      <c r="AA16" s="112">
        <v>1</v>
      </c>
      <c r="AB16" s="114"/>
      <c r="AC16" s="115"/>
      <c r="AD16" s="113"/>
      <c r="AE16" s="112"/>
      <c r="AF16" s="114"/>
      <c r="AG16" s="115"/>
      <c r="AH16" s="113"/>
      <c r="AI16" s="115"/>
      <c r="AJ16" s="40">
        <f t="shared" si="0"/>
        <v>1</v>
      </c>
      <c r="AK16" s="41">
        <f t="shared" si="1"/>
        <v>1</v>
      </c>
      <c r="AL16" s="74">
        <f t="shared" si="2"/>
        <v>1</v>
      </c>
      <c r="AM16" s="107">
        <f t="shared" si="3"/>
        <v>1.278E-2</v>
      </c>
    </row>
    <row r="17" spans="1:39" ht="112.5" customHeight="1" x14ac:dyDescent="0.35">
      <c r="A17" s="58">
        <v>11</v>
      </c>
      <c r="B17" s="51" t="s">
        <v>37</v>
      </c>
      <c r="C17" s="51" t="s">
        <v>169</v>
      </c>
      <c r="D17" s="51" t="s">
        <v>50</v>
      </c>
      <c r="E17" s="51" t="s">
        <v>51</v>
      </c>
      <c r="F17" s="51" t="s">
        <v>52</v>
      </c>
      <c r="G17" s="70" t="s">
        <v>170</v>
      </c>
      <c r="H17" s="48">
        <v>0.96699999999999997</v>
      </c>
      <c r="I17" s="62" t="s">
        <v>176</v>
      </c>
      <c r="J17" s="54" t="s">
        <v>177</v>
      </c>
      <c r="K17" s="53" t="s">
        <v>178</v>
      </c>
      <c r="L17" s="53" t="s">
        <v>53</v>
      </c>
      <c r="M17" s="56">
        <v>45778</v>
      </c>
      <c r="N17" s="57">
        <v>46022</v>
      </c>
      <c r="O17" s="78">
        <v>2.3470000000000001E-2</v>
      </c>
      <c r="P17" s="114"/>
      <c r="Q17" s="112"/>
      <c r="R17" s="113"/>
      <c r="S17" s="112"/>
      <c r="T17" s="113">
        <v>1</v>
      </c>
      <c r="U17" s="112">
        <v>1</v>
      </c>
      <c r="V17" s="113"/>
      <c r="W17" s="112"/>
      <c r="X17" s="113"/>
      <c r="Y17" s="112"/>
      <c r="Z17" s="126"/>
      <c r="AA17" s="112"/>
      <c r="AB17" s="114"/>
      <c r="AC17" s="115"/>
      <c r="AD17" s="113"/>
      <c r="AE17" s="112"/>
      <c r="AF17" s="114"/>
      <c r="AG17" s="115"/>
      <c r="AH17" s="113"/>
      <c r="AI17" s="115"/>
      <c r="AJ17" s="40">
        <f t="shared" si="0"/>
        <v>1</v>
      </c>
      <c r="AK17" s="41">
        <f t="shared" si="1"/>
        <v>1</v>
      </c>
      <c r="AL17" s="74">
        <f t="shared" si="2"/>
        <v>1</v>
      </c>
      <c r="AM17" s="107">
        <f t="shared" si="3"/>
        <v>2.3470000000000001E-2</v>
      </c>
    </row>
    <row r="18" spans="1:39" ht="80.5" customHeight="1" x14ac:dyDescent="0.35">
      <c r="A18" s="58">
        <v>12</v>
      </c>
      <c r="B18" s="51" t="s">
        <v>37</v>
      </c>
      <c r="C18" s="51" t="s">
        <v>169</v>
      </c>
      <c r="D18" s="51" t="s">
        <v>50</v>
      </c>
      <c r="E18" s="51" t="s">
        <v>51</v>
      </c>
      <c r="F18" s="51" t="s">
        <v>52</v>
      </c>
      <c r="G18" s="70" t="s">
        <v>170</v>
      </c>
      <c r="H18" s="48">
        <v>0.96699999999999997</v>
      </c>
      <c r="I18" s="62" t="s">
        <v>179</v>
      </c>
      <c r="J18" s="54" t="s">
        <v>175</v>
      </c>
      <c r="K18" s="53" t="s">
        <v>180</v>
      </c>
      <c r="L18" s="53" t="s">
        <v>53</v>
      </c>
      <c r="M18" s="56">
        <v>45778</v>
      </c>
      <c r="N18" s="57">
        <v>46022</v>
      </c>
      <c r="O18" s="78">
        <v>1.278E-2</v>
      </c>
      <c r="P18" s="114"/>
      <c r="Q18" s="112"/>
      <c r="R18" s="113"/>
      <c r="S18" s="112"/>
      <c r="T18" s="113"/>
      <c r="U18" s="112"/>
      <c r="V18" s="113"/>
      <c r="W18" s="112"/>
      <c r="X18" s="113"/>
      <c r="Y18" s="112"/>
      <c r="Z18" s="126"/>
      <c r="AA18" s="112"/>
      <c r="AB18" s="114"/>
      <c r="AC18" s="115"/>
      <c r="AD18" s="113"/>
      <c r="AE18" s="112"/>
      <c r="AF18" s="114">
        <v>1</v>
      </c>
      <c r="AG18" s="115"/>
      <c r="AH18" s="113"/>
      <c r="AI18" s="115"/>
      <c r="AJ18" s="40">
        <f t="shared" si="0"/>
        <v>1</v>
      </c>
      <c r="AK18" s="41">
        <f t="shared" si="1"/>
        <v>0</v>
      </c>
      <c r="AL18" s="74">
        <v>0</v>
      </c>
      <c r="AM18" s="107">
        <f t="shared" si="3"/>
        <v>0</v>
      </c>
    </row>
    <row r="19" spans="1:39" ht="80.5" customHeight="1" x14ac:dyDescent="0.35">
      <c r="A19" s="58">
        <v>13</v>
      </c>
      <c r="B19" s="51" t="s">
        <v>48</v>
      </c>
      <c r="C19" s="51" t="s">
        <v>49</v>
      </c>
      <c r="D19" s="51" t="s">
        <v>55</v>
      </c>
      <c r="E19" s="51" t="s">
        <v>51</v>
      </c>
      <c r="F19" s="51" t="s">
        <v>57</v>
      </c>
      <c r="G19" s="70" t="s">
        <v>138</v>
      </c>
      <c r="H19" s="48">
        <v>0.96799999999999997</v>
      </c>
      <c r="I19" s="62" t="s">
        <v>181</v>
      </c>
      <c r="J19" s="54" t="s">
        <v>182</v>
      </c>
      <c r="K19" s="53" t="s">
        <v>183</v>
      </c>
      <c r="L19" s="53" t="s">
        <v>53</v>
      </c>
      <c r="M19" s="56">
        <v>45778</v>
      </c>
      <c r="N19" s="57">
        <v>46022</v>
      </c>
      <c r="O19" s="78">
        <v>1.278E-2</v>
      </c>
      <c r="P19" s="114"/>
      <c r="Q19" s="112"/>
      <c r="R19" s="113"/>
      <c r="S19" s="112"/>
      <c r="T19" s="113"/>
      <c r="U19" s="112"/>
      <c r="V19" s="113"/>
      <c r="W19" s="112"/>
      <c r="X19" s="113"/>
      <c r="Y19" s="112"/>
      <c r="Z19" s="126"/>
      <c r="AA19" s="112"/>
      <c r="AB19" s="114">
        <v>1</v>
      </c>
      <c r="AC19" s="115"/>
      <c r="AD19" s="113"/>
      <c r="AE19" s="112"/>
      <c r="AF19" s="114"/>
      <c r="AG19" s="115"/>
      <c r="AH19" s="113"/>
      <c r="AI19" s="115"/>
      <c r="AJ19" s="40">
        <f t="shared" si="0"/>
        <v>1</v>
      </c>
      <c r="AK19" s="41">
        <f t="shared" si="1"/>
        <v>0</v>
      </c>
      <c r="AL19" s="74">
        <f t="shared" si="2"/>
        <v>0</v>
      </c>
      <c r="AM19" s="107">
        <f t="shared" si="3"/>
        <v>0</v>
      </c>
    </row>
    <row r="20" spans="1:39" ht="80.5" customHeight="1" x14ac:dyDescent="0.35">
      <c r="A20" s="58">
        <v>14</v>
      </c>
      <c r="B20" s="51" t="s">
        <v>48</v>
      </c>
      <c r="C20" s="51" t="s">
        <v>49</v>
      </c>
      <c r="D20" s="51" t="s">
        <v>55</v>
      </c>
      <c r="E20" s="51" t="s">
        <v>51</v>
      </c>
      <c r="F20" s="51" t="s">
        <v>52</v>
      </c>
      <c r="G20" s="70" t="s">
        <v>138</v>
      </c>
      <c r="H20" s="49">
        <v>0.95699999999999996</v>
      </c>
      <c r="I20" s="52" t="s">
        <v>184</v>
      </c>
      <c r="J20" s="54" t="s">
        <v>185</v>
      </c>
      <c r="K20" s="55" t="s">
        <v>186</v>
      </c>
      <c r="L20" s="69" t="s">
        <v>110</v>
      </c>
      <c r="M20" s="56">
        <v>45839</v>
      </c>
      <c r="N20" s="57">
        <v>46022</v>
      </c>
      <c r="O20" s="78">
        <v>1.278E-2</v>
      </c>
      <c r="P20" s="114"/>
      <c r="Q20" s="112"/>
      <c r="R20" s="121"/>
      <c r="S20" s="122"/>
      <c r="T20" s="121"/>
      <c r="U20" s="122"/>
      <c r="V20" s="121"/>
      <c r="W20" s="122"/>
      <c r="X20" s="121">
        <v>1</v>
      </c>
      <c r="Y20" s="123">
        <v>1</v>
      </c>
      <c r="Z20" s="126"/>
      <c r="AA20" s="122"/>
      <c r="AB20" s="124"/>
      <c r="AC20" s="125"/>
      <c r="AD20" s="121">
        <v>1</v>
      </c>
      <c r="AE20" s="122"/>
      <c r="AF20" s="124"/>
      <c r="AG20" s="125"/>
      <c r="AH20" s="121"/>
      <c r="AI20" s="125"/>
      <c r="AJ20" s="40">
        <f t="shared" si="0"/>
        <v>2</v>
      </c>
      <c r="AK20" s="41">
        <f t="shared" si="1"/>
        <v>1</v>
      </c>
      <c r="AL20" s="74">
        <f t="shared" si="2"/>
        <v>0.5</v>
      </c>
      <c r="AM20" s="107">
        <f t="shared" si="3"/>
        <v>6.3899999999999998E-3</v>
      </c>
    </row>
    <row r="21" spans="1:39" ht="80.5" customHeight="1" x14ac:dyDescent="0.35">
      <c r="A21" s="58">
        <v>15</v>
      </c>
      <c r="B21" s="51" t="s">
        <v>48</v>
      </c>
      <c r="C21" s="51" t="s">
        <v>49</v>
      </c>
      <c r="D21" s="51" t="s">
        <v>55</v>
      </c>
      <c r="E21" s="51" t="s">
        <v>51</v>
      </c>
      <c r="F21" s="51" t="s">
        <v>57</v>
      </c>
      <c r="G21" s="70" t="s">
        <v>138</v>
      </c>
      <c r="H21" s="49">
        <v>0.95699999999999996</v>
      </c>
      <c r="I21" s="52" t="s">
        <v>187</v>
      </c>
      <c r="J21" s="55" t="s">
        <v>188</v>
      </c>
      <c r="K21" s="54" t="s">
        <v>189</v>
      </c>
      <c r="L21" s="53" t="s">
        <v>110</v>
      </c>
      <c r="M21" s="56">
        <v>45962</v>
      </c>
      <c r="N21" s="57">
        <v>45991</v>
      </c>
      <c r="O21" s="78">
        <v>1.278E-2</v>
      </c>
      <c r="P21" s="114"/>
      <c r="Q21" s="112"/>
      <c r="R21" s="121"/>
      <c r="S21" s="122"/>
      <c r="T21" s="121"/>
      <c r="U21" s="122"/>
      <c r="V21" s="121"/>
      <c r="W21" s="122"/>
      <c r="X21" s="121"/>
      <c r="Y21" s="123"/>
      <c r="Z21" s="126"/>
      <c r="AA21" s="122"/>
      <c r="AB21" s="124"/>
      <c r="AC21" s="125"/>
      <c r="AD21" s="121"/>
      <c r="AE21" s="122"/>
      <c r="AF21" s="124">
        <v>1</v>
      </c>
      <c r="AG21" s="125"/>
      <c r="AH21" s="121"/>
      <c r="AI21" s="125"/>
      <c r="AJ21" s="40">
        <f t="shared" si="0"/>
        <v>1</v>
      </c>
      <c r="AK21" s="41">
        <f t="shared" si="1"/>
        <v>0</v>
      </c>
      <c r="AL21" s="74">
        <v>0</v>
      </c>
      <c r="AM21" s="107">
        <f t="shared" si="3"/>
        <v>0</v>
      </c>
    </row>
    <row r="22" spans="1:39" ht="250.5" customHeight="1" x14ac:dyDescent="0.35">
      <c r="A22" s="58">
        <v>16</v>
      </c>
      <c r="B22" s="51" t="s">
        <v>48</v>
      </c>
      <c r="C22" s="51" t="s">
        <v>49</v>
      </c>
      <c r="D22" s="51" t="s">
        <v>55</v>
      </c>
      <c r="E22" s="51" t="s">
        <v>51</v>
      </c>
      <c r="F22" s="51" t="s">
        <v>52</v>
      </c>
      <c r="G22" s="70" t="s">
        <v>138</v>
      </c>
      <c r="H22" s="48">
        <v>0.96799999999999997</v>
      </c>
      <c r="I22" s="52" t="s">
        <v>190</v>
      </c>
      <c r="J22" s="55" t="s">
        <v>191</v>
      </c>
      <c r="K22" s="55" t="s">
        <v>192</v>
      </c>
      <c r="L22" s="53" t="s">
        <v>110</v>
      </c>
      <c r="M22" s="56">
        <v>45870</v>
      </c>
      <c r="N22" s="57">
        <v>46022</v>
      </c>
      <c r="O22" s="78">
        <v>1.278E-2</v>
      </c>
      <c r="P22" s="114"/>
      <c r="Q22" s="112"/>
      <c r="R22" s="121"/>
      <c r="S22" s="122"/>
      <c r="T22" s="121"/>
      <c r="U22" s="122"/>
      <c r="V22" s="121"/>
      <c r="W22" s="122"/>
      <c r="X22" s="121"/>
      <c r="Y22" s="123"/>
      <c r="Z22" s="126">
        <v>1</v>
      </c>
      <c r="AA22" s="122">
        <v>1</v>
      </c>
      <c r="AB22" s="124"/>
      <c r="AC22" s="125"/>
      <c r="AD22" s="121"/>
      <c r="AE22" s="122"/>
      <c r="AF22" s="124"/>
      <c r="AG22" s="125"/>
      <c r="AH22" s="121"/>
      <c r="AI22" s="125"/>
      <c r="AJ22" s="40">
        <f t="shared" si="0"/>
        <v>1</v>
      </c>
      <c r="AK22" s="41">
        <f t="shared" si="1"/>
        <v>1</v>
      </c>
      <c r="AL22" s="74">
        <f t="shared" si="2"/>
        <v>1</v>
      </c>
      <c r="AM22" s="107">
        <f t="shared" si="3"/>
        <v>1.278E-2</v>
      </c>
    </row>
    <row r="23" spans="1:39" ht="80.5" customHeight="1" x14ac:dyDescent="0.35">
      <c r="A23" s="58">
        <v>17</v>
      </c>
      <c r="B23" s="51" t="s">
        <v>33</v>
      </c>
      <c r="C23" s="51" t="s">
        <v>193</v>
      </c>
      <c r="D23" s="51" t="s">
        <v>34</v>
      </c>
      <c r="E23" s="51" t="s">
        <v>51</v>
      </c>
      <c r="F23" s="51" t="s">
        <v>44</v>
      </c>
      <c r="G23" s="70" t="s">
        <v>194</v>
      </c>
      <c r="H23" s="48">
        <v>0.96799999999999997</v>
      </c>
      <c r="I23" s="62" t="s">
        <v>195</v>
      </c>
      <c r="J23" s="54" t="s">
        <v>196</v>
      </c>
      <c r="K23" s="53" t="s">
        <v>197</v>
      </c>
      <c r="L23" s="53" t="s">
        <v>53</v>
      </c>
      <c r="M23" s="56">
        <v>45778</v>
      </c>
      <c r="N23" s="57">
        <v>46022</v>
      </c>
      <c r="O23" s="78">
        <v>2.3470000000000001E-2</v>
      </c>
      <c r="P23" s="114"/>
      <c r="Q23" s="112"/>
      <c r="R23" s="113"/>
      <c r="S23" s="112"/>
      <c r="T23" s="113">
        <v>0.25</v>
      </c>
      <c r="U23" s="112">
        <v>0.25</v>
      </c>
      <c r="V23" s="113"/>
      <c r="W23" s="112"/>
      <c r="X23" s="113">
        <v>0.25</v>
      </c>
      <c r="Y23" s="112">
        <v>0.25</v>
      </c>
      <c r="Z23" s="126"/>
      <c r="AA23" s="112"/>
      <c r="AB23" s="114">
        <v>0.25</v>
      </c>
      <c r="AC23" s="115"/>
      <c r="AD23" s="113">
        <v>0.25</v>
      </c>
      <c r="AE23" s="112"/>
      <c r="AF23" s="114"/>
      <c r="AG23" s="115"/>
      <c r="AH23" s="113"/>
      <c r="AI23" s="115"/>
      <c r="AJ23" s="40">
        <f t="shared" si="0"/>
        <v>1</v>
      </c>
      <c r="AK23" s="41">
        <f t="shared" si="1"/>
        <v>0.5</v>
      </c>
      <c r="AL23" s="74">
        <f t="shared" si="2"/>
        <v>0.5</v>
      </c>
      <c r="AM23" s="107">
        <f t="shared" si="3"/>
        <v>1.1735000000000001E-2</v>
      </c>
    </row>
    <row r="24" spans="1:39" ht="80.5" customHeight="1" x14ac:dyDescent="0.35">
      <c r="A24" s="58">
        <v>18</v>
      </c>
      <c r="B24" s="51" t="s">
        <v>33</v>
      </c>
      <c r="C24" s="51" t="s">
        <v>193</v>
      </c>
      <c r="D24" s="51" t="s">
        <v>34</v>
      </c>
      <c r="E24" s="51" t="s">
        <v>51</v>
      </c>
      <c r="F24" s="51" t="s">
        <v>40</v>
      </c>
      <c r="G24" s="70" t="s">
        <v>194</v>
      </c>
      <c r="H24" s="48">
        <v>0.91200000000000003</v>
      </c>
      <c r="I24" s="62" t="s">
        <v>273</v>
      </c>
      <c r="J24" s="54" t="s">
        <v>198</v>
      </c>
      <c r="K24" s="53" t="s">
        <v>199</v>
      </c>
      <c r="L24" s="53" t="s">
        <v>53</v>
      </c>
      <c r="M24" s="56">
        <v>45778</v>
      </c>
      <c r="N24" s="57">
        <v>46022</v>
      </c>
      <c r="O24" s="78">
        <v>2.3470000000000001E-2</v>
      </c>
      <c r="P24" s="114"/>
      <c r="Q24" s="112"/>
      <c r="R24" s="113"/>
      <c r="S24" s="112"/>
      <c r="T24" s="113">
        <v>1</v>
      </c>
      <c r="U24" s="112">
        <v>1</v>
      </c>
      <c r="V24" s="113"/>
      <c r="W24" s="112"/>
      <c r="X24" s="113">
        <v>1</v>
      </c>
      <c r="Y24" s="112">
        <v>1</v>
      </c>
      <c r="Z24" s="126"/>
      <c r="AA24" s="112"/>
      <c r="AB24" s="114"/>
      <c r="AC24" s="115"/>
      <c r="AD24" s="113">
        <v>1</v>
      </c>
      <c r="AE24" s="112"/>
      <c r="AF24" s="114"/>
      <c r="AG24" s="115"/>
      <c r="AH24" s="113"/>
      <c r="AI24" s="115"/>
      <c r="AJ24" s="40">
        <f t="shared" si="0"/>
        <v>3</v>
      </c>
      <c r="AK24" s="41">
        <f t="shared" si="1"/>
        <v>2</v>
      </c>
      <c r="AL24" s="74">
        <f t="shared" si="2"/>
        <v>0.66666666666666663</v>
      </c>
      <c r="AM24" s="107">
        <f t="shared" si="3"/>
        <v>1.5646666666666666E-2</v>
      </c>
    </row>
    <row r="25" spans="1:39" ht="117" customHeight="1" x14ac:dyDescent="0.35">
      <c r="A25" s="58">
        <v>19</v>
      </c>
      <c r="B25" s="51" t="s">
        <v>37</v>
      </c>
      <c r="C25" s="51" t="s">
        <v>200</v>
      </c>
      <c r="D25" s="51" t="s">
        <v>63</v>
      </c>
      <c r="E25" s="51" t="s">
        <v>51</v>
      </c>
      <c r="F25" s="51" t="s">
        <v>64</v>
      </c>
      <c r="G25" s="70" t="s">
        <v>201</v>
      </c>
      <c r="H25" s="48">
        <v>0.96299999999999997</v>
      </c>
      <c r="I25" s="52" t="s">
        <v>202</v>
      </c>
      <c r="J25" s="54" t="s">
        <v>203</v>
      </c>
      <c r="K25" s="53" t="s">
        <v>204</v>
      </c>
      <c r="L25" s="53" t="s">
        <v>205</v>
      </c>
      <c r="M25" s="56">
        <v>45778</v>
      </c>
      <c r="N25" s="57">
        <v>46022</v>
      </c>
      <c r="O25" s="78">
        <v>2.3470000000000001E-2</v>
      </c>
      <c r="P25" s="114"/>
      <c r="Q25" s="112"/>
      <c r="R25" s="113"/>
      <c r="S25" s="112"/>
      <c r="T25" s="113">
        <v>1</v>
      </c>
      <c r="U25" s="112"/>
      <c r="V25" s="113"/>
      <c r="W25" s="112">
        <v>1</v>
      </c>
      <c r="X25" s="113"/>
      <c r="Y25" s="112"/>
      <c r="Z25" s="126"/>
      <c r="AA25" s="112"/>
      <c r="AB25" s="114"/>
      <c r="AC25" s="115"/>
      <c r="AD25" s="113"/>
      <c r="AE25" s="112"/>
      <c r="AF25" s="114"/>
      <c r="AG25" s="115"/>
      <c r="AH25" s="113"/>
      <c r="AI25" s="115"/>
      <c r="AJ25" s="40">
        <f t="shared" si="0"/>
        <v>1</v>
      </c>
      <c r="AK25" s="41">
        <f t="shared" si="1"/>
        <v>1</v>
      </c>
      <c r="AL25" s="74">
        <f t="shared" si="2"/>
        <v>1</v>
      </c>
      <c r="AM25" s="107">
        <f t="shared" si="3"/>
        <v>2.3470000000000001E-2</v>
      </c>
    </row>
    <row r="26" spans="1:39" ht="80.5" customHeight="1" x14ac:dyDescent="0.35">
      <c r="A26" s="58">
        <v>20</v>
      </c>
      <c r="B26" s="51" t="s">
        <v>37</v>
      </c>
      <c r="C26" s="51" t="s">
        <v>200</v>
      </c>
      <c r="D26" s="51" t="s">
        <v>63</v>
      </c>
      <c r="E26" s="51" t="s">
        <v>51</v>
      </c>
      <c r="F26" s="51" t="s">
        <v>64</v>
      </c>
      <c r="G26" s="70" t="s">
        <v>201</v>
      </c>
      <c r="H26" s="48">
        <v>0.96299999999999997</v>
      </c>
      <c r="I26" s="52" t="s">
        <v>206</v>
      </c>
      <c r="J26" s="54" t="s">
        <v>207</v>
      </c>
      <c r="K26" s="53" t="s">
        <v>208</v>
      </c>
      <c r="L26" s="53" t="s">
        <v>205</v>
      </c>
      <c r="M26" s="56">
        <v>45778</v>
      </c>
      <c r="N26" s="57">
        <v>46022</v>
      </c>
      <c r="O26" s="78">
        <v>1.278E-2</v>
      </c>
      <c r="P26" s="114"/>
      <c r="Q26" s="112"/>
      <c r="R26" s="113"/>
      <c r="S26" s="112"/>
      <c r="T26" s="113">
        <v>1</v>
      </c>
      <c r="U26" s="112"/>
      <c r="V26" s="113"/>
      <c r="W26" s="112">
        <v>0.01</v>
      </c>
      <c r="X26" s="113"/>
      <c r="Y26" s="112"/>
      <c r="Z26" s="126"/>
      <c r="AA26" s="112"/>
      <c r="AB26" s="114"/>
      <c r="AC26" s="115"/>
      <c r="AD26" s="113"/>
      <c r="AE26" s="112"/>
      <c r="AF26" s="114"/>
      <c r="AG26" s="115"/>
      <c r="AH26" s="113"/>
      <c r="AI26" s="115"/>
      <c r="AJ26" s="40">
        <f t="shared" si="0"/>
        <v>1</v>
      </c>
      <c r="AK26" s="41">
        <f t="shared" si="1"/>
        <v>0.01</v>
      </c>
      <c r="AL26" s="74">
        <f t="shared" si="2"/>
        <v>0.01</v>
      </c>
      <c r="AM26" s="107">
        <f t="shared" si="3"/>
        <v>1.2779999999999999E-4</v>
      </c>
    </row>
    <row r="27" spans="1:39" ht="130.5" customHeight="1" x14ac:dyDescent="0.35">
      <c r="A27" s="58">
        <v>21</v>
      </c>
      <c r="B27" s="51" t="s">
        <v>37</v>
      </c>
      <c r="C27" s="51" t="s">
        <v>200</v>
      </c>
      <c r="D27" s="51" t="s">
        <v>63</v>
      </c>
      <c r="E27" s="51" t="s">
        <v>51</v>
      </c>
      <c r="F27" s="51" t="s">
        <v>64</v>
      </c>
      <c r="G27" s="70" t="s">
        <v>201</v>
      </c>
      <c r="H27" s="48">
        <v>0.96299999999999997</v>
      </c>
      <c r="I27" s="62" t="s">
        <v>209</v>
      </c>
      <c r="J27" s="54" t="s">
        <v>210</v>
      </c>
      <c r="K27" s="53" t="s">
        <v>211</v>
      </c>
      <c r="L27" s="53" t="s">
        <v>212</v>
      </c>
      <c r="M27" s="56">
        <v>45809</v>
      </c>
      <c r="N27" s="57">
        <v>46022</v>
      </c>
      <c r="O27" s="78">
        <v>1.278E-2</v>
      </c>
      <c r="P27" s="114"/>
      <c r="Q27" s="112"/>
      <c r="R27" s="113"/>
      <c r="S27" s="112"/>
      <c r="T27" s="113"/>
      <c r="U27" s="112"/>
      <c r="V27" s="113"/>
      <c r="W27" s="112"/>
      <c r="X27" s="113"/>
      <c r="Y27" s="112"/>
      <c r="Z27" s="126"/>
      <c r="AA27" s="112">
        <v>0.5</v>
      </c>
      <c r="AB27" s="114"/>
      <c r="AC27" s="115"/>
      <c r="AD27" s="113"/>
      <c r="AE27" s="112"/>
      <c r="AF27" s="114"/>
      <c r="AG27" s="115"/>
      <c r="AH27" s="113">
        <v>1</v>
      </c>
      <c r="AI27" s="115"/>
      <c r="AJ27" s="40">
        <f t="shared" si="0"/>
        <v>1</v>
      </c>
      <c r="AK27" s="41">
        <f t="shared" si="1"/>
        <v>0.5</v>
      </c>
      <c r="AL27" s="74">
        <f t="shared" si="2"/>
        <v>0.5</v>
      </c>
      <c r="AM27" s="107">
        <f t="shared" si="3"/>
        <v>6.3899999999999998E-3</v>
      </c>
    </row>
    <row r="28" spans="1:39" ht="159" customHeight="1" x14ac:dyDescent="0.35">
      <c r="A28" s="58">
        <v>22</v>
      </c>
      <c r="B28" s="51" t="s">
        <v>37</v>
      </c>
      <c r="C28" s="51" t="s">
        <v>213</v>
      </c>
      <c r="D28" s="51" t="s">
        <v>63</v>
      </c>
      <c r="E28" s="51" t="s">
        <v>41</v>
      </c>
      <c r="F28" s="51" t="s">
        <v>64</v>
      </c>
      <c r="G28" s="70" t="s">
        <v>214</v>
      </c>
      <c r="H28" s="48">
        <v>0.75</v>
      </c>
      <c r="I28" s="62" t="s">
        <v>215</v>
      </c>
      <c r="J28" s="54" t="s">
        <v>216</v>
      </c>
      <c r="K28" s="53" t="s">
        <v>211</v>
      </c>
      <c r="L28" s="53" t="s">
        <v>212</v>
      </c>
      <c r="M28" s="56">
        <v>45809</v>
      </c>
      <c r="N28" s="57">
        <v>46022</v>
      </c>
      <c r="O28" s="78">
        <v>1.278E-2</v>
      </c>
      <c r="P28" s="114"/>
      <c r="Q28" s="112"/>
      <c r="R28" s="113"/>
      <c r="S28" s="112"/>
      <c r="T28" s="113"/>
      <c r="U28" s="112"/>
      <c r="V28" s="113">
        <v>1</v>
      </c>
      <c r="W28" s="112"/>
      <c r="X28" s="113"/>
      <c r="Y28" s="112">
        <v>0.45</v>
      </c>
      <c r="Z28" s="126"/>
      <c r="AA28" s="112">
        <v>0.3</v>
      </c>
      <c r="AB28" s="114"/>
      <c r="AC28" s="115"/>
      <c r="AD28" s="113"/>
      <c r="AE28" s="112"/>
      <c r="AF28" s="114"/>
      <c r="AG28" s="115"/>
      <c r="AH28" s="113"/>
      <c r="AI28" s="115"/>
      <c r="AJ28" s="40">
        <f t="shared" si="0"/>
        <v>1</v>
      </c>
      <c r="AK28" s="41">
        <f t="shared" si="1"/>
        <v>0.75</v>
      </c>
      <c r="AL28" s="74">
        <f t="shared" si="2"/>
        <v>0.75</v>
      </c>
      <c r="AM28" s="107">
        <f t="shared" si="3"/>
        <v>9.5849999999999998E-3</v>
      </c>
    </row>
    <row r="29" spans="1:39" ht="121" customHeight="1" x14ac:dyDescent="0.35">
      <c r="A29" s="58">
        <v>23</v>
      </c>
      <c r="B29" s="51" t="s">
        <v>37</v>
      </c>
      <c r="C29" s="51" t="s">
        <v>213</v>
      </c>
      <c r="D29" s="51" t="s">
        <v>63</v>
      </c>
      <c r="E29" s="51" t="s">
        <v>51</v>
      </c>
      <c r="F29" s="51" t="s">
        <v>64</v>
      </c>
      <c r="G29" s="70" t="s">
        <v>214</v>
      </c>
      <c r="H29" s="48">
        <v>0.75</v>
      </c>
      <c r="I29" s="62" t="s">
        <v>217</v>
      </c>
      <c r="J29" s="54" t="s">
        <v>218</v>
      </c>
      <c r="K29" s="53" t="s">
        <v>219</v>
      </c>
      <c r="L29" s="53" t="s">
        <v>212</v>
      </c>
      <c r="M29" s="56">
        <v>45809</v>
      </c>
      <c r="N29" s="57">
        <v>46022</v>
      </c>
      <c r="O29" s="78">
        <v>1.278E-2</v>
      </c>
      <c r="P29" s="114"/>
      <c r="Q29" s="112"/>
      <c r="R29" s="113"/>
      <c r="S29" s="112"/>
      <c r="T29" s="113"/>
      <c r="U29" s="112"/>
      <c r="V29" s="113">
        <v>1</v>
      </c>
      <c r="W29" s="112"/>
      <c r="X29" s="113"/>
      <c r="Y29" s="112">
        <v>0.45</v>
      </c>
      <c r="Z29" s="126"/>
      <c r="AA29" s="112"/>
      <c r="AB29" s="114"/>
      <c r="AC29" s="115"/>
      <c r="AD29" s="113"/>
      <c r="AE29" s="112"/>
      <c r="AF29" s="114"/>
      <c r="AG29" s="115"/>
      <c r="AH29" s="113"/>
      <c r="AI29" s="115"/>
      <c r="AJ29" s="40">
        <f t="shared" si="0"/>
        <v>1</v>
      </c>
      <c r="AK29" s="41">
        <f t="shared" si="1"/>
        <v>0.45</v>
      </c>
      <c r="AL29" s="74">
        <f t="shared" si="2"/>
        <v>0.45</v>
      </c>
      <c r="AM29" s="107">
        <f t="shared" si="3"/>
        <v>5.751E-3</v>
      </c>
    </row>
    <row r="30" spans="1:39" ht="324.5" customHeight="1" x14ac:dyDescent="0.35">
      <c r="A30" s="58">
        <v>24</v>
      </c>
      <c r="B30" s="51" t="s">
        <v>37</v>
      </c>
      <c r="C30" s="51" t="s">
        <v>38</v>
      </c>
      <c r="D30" s="51" t="s">
        <v>39</v>
      </c>
      <c r="E30" s="51" t="s">
        <v>56</v>
      </c>
      <c r="F30" s="51" t="s">
        <v>57</v>
      </c>
      <c r="G30" s="70" t="s">
        <v>220</v>
      </c>
      <c r="H30" s="48">
        <v>0.874</v>
      </c>
      <c r="I30" s="52" t="s">
        <v>483</v>
      </c>
      <c r="J30" s="54" t="s">
        <v>221</v>
      </c>
      <c r="K30" s="53" t="s">
        <v>211</v>
      </c>
      <c r="L30" s="53" t="s">
        <v>222</v>
      </c>
      <c r="M30" s="56">
        <v>45658</v>
      </c>
      <c r="N30" s="57">
        <v>46022</v>
      </c>
      <c r="O30" s="78">
        <v>2.3470000000000001E-2</v>
      </c>
      <c r="P30" s="114"/>
      <c r="Q30" s="112"/>
      <c r="R30" s="126"/>
      <c r="S30" s="127"/>
      <c r="T30" s="126"/>
      <c r="U30" s="127"/>
      <c r="V30" s="126"/>
      <c r="W30" s="127">
        <v>1</v>
      </c>
      <c r="X30" s="126">
        <v>1</v>
      </c>
      <c r="Y30" s="127"/>
      <c r="Z30" s="126"/>
      <c r="AA30" s="127"/>
      <c r="AB30" s="128"/>
      <c r="AC30" s="129"/>
      <c r="AD30" s="126"/>
      <c r="AE30" s="127"/>
      <c r="AF30" s="128"/>
      <c r="AG30" s="129"/>
      <c r="AH30" s="126">
        <v>1</v>
      </c>
      <c r="AI30" s="129"/>
      <c r="AJ30" s="40">
        <f t="shared" si="0"/>
        <v>2</v>
      </c>
      <c r="AK30" s="41">
        <f t="shared" si="1"/>
        <v>1</v>
      </c>
      <c r="AL30" s="74">
        <f t="shared" si="2"/>
        <v>0.5</v>
      </c>
      <c r="AM30" s="81">
        <f t="shared" si="3"/>
        <v>1.1735000000000001E-2</v>
      </c>
    </row>
    <row r="31" spans="1:39" ht="154.5" customHeight="1" x14ac:dyDescent="0.35">
      <c r="A31" s="58">
        <v>25</v>
      </c>
      <c r="B31" s="51" t="s">
        <v>37</v>
      </c>
      <c r="C31" s="51" t="s">
        <v>38</v>
      </c>
      <c r="D31" s="51" t="s">
        <v>39</v>
      </c>
      <c r="E31" s="51" t="s">
        <v>56</v>
      </c>
      <c r="F31" s="51" t="s">
        <v>40</v>
      </c>
      <c r="G31" s="70" t="s">
        <v>220</v>
      </c>
      <c r="H31" s="48">
        <v>0.89400000000000002</v>
      </c>
      <c r="I31" s="52" t="s">
        <v>223</v>
      </c>
      <c r="J31" s="54" t="s">
        <v>224</v>
      </c>
      <c r="K31" s="53" t="s">
        <v>225</v>
      </c>
      <c r="L31" s="53" t="s">
        <v>274</v>
      </c>
      <c r="M31" s="56">
        <v>45658</v>
      </c>
      <c r="N31" s="57">
        <v>46022</v>
      </c>
      <c r="O31" s="78">
        <v>2.3470000000000001E-2</v>
      </c>
      <c r="P31" s="114"/>
      <c r="Q31" s="112"/>
      <c r="R31" s="126"/>
      <c r="S31" s="127"/>
      <c r="T31" s="126"/>
      <c r="U31" s="127"/>
      <c r="V31" s="126"/>
      <c r="W31" s="127">
        <v>0.1</v>
      </c>
      <c r="X31" s="126"/>
      <c r="Y31" s="127"/>
      <c r="Z31" s="126"/>
      <c r="AA31" s="127">
        <v>0.1</v>
      </c>
      <c r="AB31" s="128"/>
      <c r="AC31" s="129"/>
      <c r="AD31" s="126"/>
      <c r="AE31" s="127"/>
      <c r="AF31" s="128"/>
      <c r="AG31" s="129"/>
      <c r="AH31" s="126">
        <v>1</v>
      </c>
      <c r="AI31" s="129"/>
      <c r="AJ31" s="40">
        <f t="shared" si="0"/>
        <v>1</v>
      </c>
      <c r="AK31" s="41">
        <f t="shared" si="1"/>
        <v>0.2</v>
      </c>
      <c r="AL31" s="74">
        <f t="shared" si="2"/>
        <v>0.2</v>
      </c>
      <c r="AM31" s="81">
        <f t="shared" si="3"/>
        <v>4.6940000000000003E-3</v>
      </c>
    </row>
    <row r="32" spans="1:39" ht="147.5" customHeight="1" x14ac:dyDescent="0.35">
      <c r="A32" s="58">
        <v>26</v>
      </c>
      <c r="B32" s="51" t="s">
        <v>37</v>
      </c>
      <c r="C32" s="51" t="s">
        <v>38</v>
      </c>
      <c r="D32" s="51" t="s">
        <v>39</v>
      </c>
      <c r="E32" s="51" t="s">
        <v>56</v>
      </c>
      <c r="F32" s="51" t="s">
        <v>64</v>
      </c>
      <c r="G32" s="70" t="s">
        <v>220</v>
      </c>
      <c r="H32" s="48">
        <v>0.89400000000000002</v>
      </c>
      <c r="I32" s="52" t="s">
        <v>227</v>
      </c>
      <c r="J32" s="54" t="s">
        <v>228</v>
      </c>
      <c r="K32" s="53" t="s">
        <v>225</v>
      </c>
      <c r="L32" s="53" t="s">
        <v>275</v>
      </c>
      <c r="M32" s="56">
        <v>45658</v>
      </c>
      <c r="N32" s="57">
        <v>46022</v>
      </c>
      <c r="O32" s="78">
        <v>2.3470000000000001E-2</v>
      </c>
      <c r="P32" s="114"/>
      <c r="Q32" s="112"/>
      <c r="R32" s="126"/>
      <c r="S32" s="127"/>
      <c r="T32" s="126"/>
      <c r="U32" s="127"/>
      <c r="V32" s="126"/>
      <c r="W32" s="127">
        <v>0.3</v>
      </c>
      <c r="X32" s="126"/>
      <c r="Y32" s="127"/>
      <c r="Z32" s="126"/>
      <c r="AA32" s="127"/>
      <c r="AB32" s="128"/>
      <c r="AC32" s="129"/>
      <c r="AD32" s="126"/>
      <c r="AE32" s="127"/>
      <c r="AF32" s="128"/>
      <c r="AG32" s="129"/>
      <c r="AH32" s="126">
        <v>1</v>
      </c>
      <c r="AI32" s="129"/>
      <c r="AJ32" s="40">
        <f t="shared" si="0"/>
        <v>1</v>
      </c>
      <c r="AK32" s="41">
        <f t="shared" si="1"/>
        <v>0.3</v>
      </c>
      <c r="AL32" s="74">
        <f t="shared" si="2"/>
        <v>0.3</v>
      </c>
      <c r="AM32" s="107">
        <f t="shared" si="3"/>
        <v>7.0410000000000004E-3</v>
      </c>
    </row>
    <row r="33" spans="1:39" ht="185" customHeight="1" x14ac:dyDescent="0.35">
      <c r="A33" s="58">
        <v>27</v>
      </c>
      <c r="B33" s="51" t="s">
        <v>37</v>
      </c>
      <c r="C33" s="51" t="s">
        <v>38</v>
      </c>
      <c r="D33" s="51" t="s">
        <v>39</v>
      </c>
      <c r="E33" s="51" t="s">
        <v>56</v>
      </c>
      <c r="F33" s="51" t="s">
        <v>57</v>
      </c>
      <c r="G33" s="70" t="s">
        <v>220</v>
      </c>
      <c r="H33" s="48">
        <v>0.89400000000000002</v>
      </c>
      <c r="I33" s="52" t="s">
        <v>229</v>
      </c>
      <c r="J33" s="54" t="s">
        <v>230</v>
      </c>
      <c r="K33" s="53" t="s">
        <v>211</v>
      </c>
      <c r="L33" s="53" t="s">
        <v>276</v>
      </c>
      <c r="M33" s="56">
        <v>45658</v>
      </c>
      <c r="N33" s="57">
        <v>46022</v>
      </c>
      <c r="O33" s="78">
        <v>1.278E-2</v>
      </c>
      <c r="P33" s="114"/>
      <c r="Q33" s="112"/>
      <c r="R33" s="126"/>
      <c r="S33" s="127"/>
      <c r="T33" s="126"/>
      <c r="U33" s="127"/>
      <c r="V33" s="126"/>
      <c r="W33" s="127"/>
      <c r="X33" s="126"/>
      <c r="Y33" s="127"/>
      <c r="Z33" s="126"/>
      <c r="AA33" s="127">
        <v>0.2</v>
      </c>
      <c r="AB33" s="128"/>
      <c r="AC33" s="129"/>
      <c r="AD33" s="126"/>
      <c r="AE33" s="127"/>
      <c r="AF33" s="128"/>
      <c r="AG33" s="129"/>
      <c r="AH33" s="126">
        <v>1</v>
      </c>
      <c r="AI33" s="129"/>
      <c r="AJ33" s="40">
        <f t="shared" si="0"/>
        <v>1</v>
      </c>
      <c r="AK33" s="41">
        <f t="shared" si="1"/>
        <v>0.2</v>
      </c>
      <c r="AL33" s="74">
        <f t="shared" si="2"/>
        <v>0.2</v>
      </c>
      <c r="AM33" s="81">
        <f t="shared" si="3"/>
        <v>2.5560000000000001E-3</v>
      </c>
    </row>
    <row r="34" spans="1:39" ht="80.5" customHeight="1" x14ac:dyDescent="0.35">
      <c r="A34" s="58">
        <v>28</v>
      </c>
      <c r="B34" s="51" t="s">
        <v>37</v>
      </c>
      <c r="C34" s="51" t="s">
        <v>38</v>
      </c>
      <c r="D34" s="51" t="s">
        <v>39</v>
      </c>
      <c r="E34" s="51" t="s">
        <v>56</v>
      </c>
      <c r="F34" s="51"/>
      <c r="G34" s="70" t="s">
        <v>220</v>
      </c>
      <c r="H34" s="48">
        <v>0.89400000000000002</v>
      </c>
      <c r="I34" s="52" t="s">
        <v>231</v>
      </c>
      <c r="J34" s="54" t="s">
        <v>232</v>
      </c>
      <c r="K34" s="53" t="s">
        <v>225</v>
      </c>
      <c r="L34" s="53" t="s">
        <v>226</v>
      </c>
      <c r="M34" s="56">
        <v>45658</v>
      </c>
      <c r="N34" s="57">
        <v>46022</v>
      </c>
      <c r="O34" s="78">
        <v>1.278E-2</v>
      </c>
      <c r="P34" s="114"/>
      <c r="Q34" s="112"/>
      <c r="R34" s="126"/>
      <c r="S34" s="127"/>
      <c r="T34" s="126"/>
      <c r="U34" s="127"/>
      <c r="V34" s="126"/>
      <c r="W34" s="127"/>
      <c r="X34" s="126"/>
      <c r="Y34" s="127"/>
      <c r="Z34" s="126"/>
      <c r="AA34" s="127"/>
      <c r="AB34" s="128"/>
      <c r="AC34" s="129"/>
      <c r="AD34" s="126"/>
      <c r="AE34" s="127"/>
      <c r="AF34" s="128"/>
      <c r="AG34" s="129"/>
      <c r="AH34" s="126">
        <v>1</v>
      </c>
      <c r="AI34" s="129"/>
      <c r="AJ34" s="40">
        <f t="shared" si="0"/>
        <v>1</v>
      </c>
      <c r="AK34" s="41">
        <f t="shared" si="1"/>
        <v>0</v>
      </c>
      <c r="AL34" s="74">
        <f t="shared" si="2"/>
        <v>0</v>
      </c>
      <c r="AM34" s="81">
        <f t="shared" si="3"/>
        <v>0</v>
      </c>
    </row>
    <row r="35" spans="1:39" ht="145.5" customHeight="1" x14ac:dyDescent="0.35">
      <c r="A35" s="58">
        <v>29</v>
      </c>
      <c r="B35" s="51" t="s">
        <v>37</v>
      </c>
      <c r="C35" s="51" t="s">
        <v>38</v>
      </c>
      <c r="D35" s="51" t="s">
        <v>39</v>
      </c>
      <c r="E35" s="51" t="s">
        <v>56</v>
      </c>
      <c r="F35" s="51" t="s">
        <v>64</v>
      </c>
      <c r="G35" s="70" t="s">
        <v>220</v>
      </c>
      <c r="H35" s="48">
        <v>0.89400000000000002</v>
      </c>
      <c r="I35" s="52" t="s">
        <v>233</v>
      </c>
      <c r="J35" s="54" t="s">
        <v>234</v>
      </c>
      <c r="K35" s="53" t="s">
        <v>225</v>
      </c>
      <c r="L35" s="53" t="s">
        <v>226</v>
      </c>
      <c r="M35" s="56">
        <v>45658</v>
      </c>
      <c r="N35" s="57">
        <v>46022</v>
      </c>
      <c r="O35" s="78">
        <v>2.3470000000000001E-2</v>
      </c>
      <c r="P35" s="114"/>
      <c r="Q35" s="112"/>
      <c r="R35" s="126"/>
      <c r="S35" s="127"/>
      <c r="T35" s="126"/>
      <c r="U35" s="127"/>
      <c r="V35" s="126"/>
      <c r="W35" s="127">
        <v>0.3</v>
      </c>
      <c r="X35" s="126"/>
      <c r="Y35" s="127"/>
      <c r="Z35" s="126"/>
      <c r="AA35" s="127">
        <v>0.3</v>
      </c>
      <c r="AB35" s="128"/>
      <c r="AC35" s="129"/>
      <c r="AD35" s="126"/>
      <c r="AE35" s="127"/>
      <c r="AF35" s="128"/>
      <c r="AG35" s="129"/>
      <c r="AH35" s="126">
        <v>1</v>
      </c>
      <c r="AI35" s="129"/>
      <c r="AJ35" s="40">
        <f t="shared" si="0"/>
        <v>1</v>
      </c>
      <c r="AK35" s="41">
        <f t="shared" si="1"/>
        <v>0.6</v>
      </c>
      <c r="AL35" s="74">
        <f t="shared" si="2"/>
        <v>0.6</v>
      </c>
      <c r="AM35" s="81">
        <f t="shared" si="3"/>
        <v>1.4082000000000001E-2</v>
      </c>
    </row>
    <row r="36" spans="1:39" ht="195" customHeight="1" x14ac:dyDescent="0.35">
      <c r="A36" s="58">
        <v>30</v>
      </c>
      <c r="B36" s="51" t="s">
        <v>37</v>
      </c>
      <c r="C36" s="51" t="s">
        <v>38</v>
      </c>
      <c r="D36" s="51" t="s">
        <v>39</v>
      </c>
      <c r="E36" s="51" t="s">
        <v>56</v>
      </c>
      <c r="F36" s="51" t="s">
        <v>40</v>
      </c>
      <c r="G36" s="70" t="s">
        <v>220</v>
      </c>
      <c r="H36" s="48">
        <v>0.89400000000000002</v>
      </c>
      <c r="I36" s="52" t="s">
        <v>235</v>
      </c>
      <c r="J36" s="54" t="s">
        <v>236</v>
      </c>
      <c r="K36" s="53" t="s">
        <v>237</v>
      </c>
      <c r="L36" s="53" t="s">
        <v>238</v>
      </c>
      <c r="M36" s="56">
        <v>45658</v>
      </c>
      <c r="N36" s="57">
        <v>46022</v>
      </c>
      <c r="O36" s="78">
        <v>1.278E-2</v>
      </c>
      <c r="P36" s="114"/>
      <c r="Q36" s="112"/>
      <c r="R36" s="126"/>
      <c r="S36" s="127"/>
      <c r="T36" s="126"/>
      <c r="U36" s="127"/>
      <c r="V36" s="126"/>
      <c r="W36" s="127"/>
      <c r="X36" s="126"/>
      <c r="Y36" s="127"/>
      <c r="Z36" s="126"/>
      <c r="AA36" s="127">
        <v>0.3</v>
      </c>
      <c r="AB36" s="128"/>
      <c r="AC36" s="129"/>
      <c r="AD36" s="126"/>
      <c r="AE36" s="127"/>
      <c r="AF36" s="128"/>
      <c r="AG36" s="129"/>
      <c r="AH36" s="126">
        <v>1</v>
      </c>
      <c r="AI36" s="129"/>
      <c r="AJ36" s="40">
        <f t="shared" si="0"/>
        <v>1</v>
      </c>
      <c r="AK36" s="41">
        <f t="shared" si="1"/>
        <v>0.3</v>
      </c>
      <c r="AL36" s="74">
        <f t="shared" si="2"/>
        <v>0.3</v>
      </c>
      <c r="AM36" s="107">
        <f t="shared" si="3"/>
        <v>3.8339999999999997E-3</v>
      </c>
    </row>
    <row r="37" spans="1:39" ht="80.5" customHeight="1" x14ac:dyDescent="0.35">
      <c r="A37" s="58">
        <v>31</v>
      </c>
      <c r="B37" s="51" t="s">
        <v>37</v>
      </c>
      <c r="C37" s="51" t="s">
        <v>38</v>
      </c>
      <c r="D37" s="51" t="s">
        <v>39</v>
      </c>
      <c r="E37" s="51" t="s">
        <v>56</v>
      </c>
      <c r="F37" s="51" t="s">
        <v>40</v>
      </c>
      <c r="G37" s="70" t="s">
        <v>220</v>
      </c>
      <c r="H37" s="48">
        <v>0.89400000000000002</v>
      </c>
      <c r="I37" s="52" t="s">
        <v>239</v>
      </c>
      <c r="J37" s="54" t="s">
        <v>224</v>
      </c>
      <c r="K37" s="53" t="s">
        <v>225</v>
      </c>
      <c r="L37" s="53" t="s">
        <v>240</v>
      </c>
      <c r="M37" s="56">
        <v>45658</v>
      </c>
      <c r="N37" s="57">
        <v>46022</v>
      </c>
      <c r="O37" s="78">
        <v>2.3470000000000001E-2</v>
      </c>
      <c r="P37" s="114"/>
      <c r="Q37" s="112"/>
      <c r="R37" s="126"/>
      <c r="S37" s="127"/>
      <c r="T37" s="126"/>
      <c r="U37" s="127"/>
      <c r="V37" s="126"/>
      <c r="W37" s="127">
        <v>0.5</v>
      </c>
      <c r="X37" s="126"/>
      <c r="Y37" s="127"/>
      <c r="Z37" s="126"/>
      <c r="AA37" s="127"/>
      <c r="AB37" s="128"/>
      <c r="AC37" s="129"/>
      <c r="AD37" s="126"/>
      <c r="AE37" s="127"/>
      <c r="AF37" s="128"/>
      <c r="AG37" s="129"/>
      <c r="AH37" s="126">
        <v>1</v>
      </c>
      <c r="AI37" s="129"/>
      <c r="AJ37" s="40">
        <f t="shared" si="0"/>
        <v>1</v>
      </c>
      <c r="AK37" s="41">
        <f t="shared" si="1"/>
        <v>0.5</v>
      </c>
      <c r="AL37" s="74">
        <f t="shared" si="2"/>
        <v>0.5</v>
      </c>
      <c r="AM37" s="107">
        <f t="shared" si="3"/>
        <v>1.1735000000000001E-2</v>
      </c>
    </row>
    <row r="38" spans="1:39" ht="80.5" customHeight="1" x14ac:dyDescent="0.35">
      <c r="A38" s="58">
        <v>32</v>
      </c>
      <c r="B38" s="51" t="s">
        <v>37</v>
      </c>
      <c r="C38" s="51" t="s">
        <v>38</v>
      </c>
      <c r="D38" s="51" t="s">
        <v>39</v>
      </c>
      <c r="E38" s="51" t="s">
        <v>56</v>
      </c>
      <c r="F38" s="51" t="s">
        <v>64</v>
      </c>
      <c r="G38" s="70" t="s">
        <v>220</v>
      </c>
      <c r="H38" s="48">
        <v>0.89400000000000002</v>
      </c>
      <c r="I38" s="52" t="s">
        <v>241</v>
      </c>
      <c r="J38" s="54" t="s">
        <v>242</v>
      </c>
      <c r="K38" s="53" t="s">
        <v>243</v>
      </c>
      <c r="L38" s="53" t="s">
        <v>277</v>
      </c>
      <c r="M38" s="56">
        <v>45658</v>
      </c>
      <c r="N38" s="57">
        <v>46022</v>
      </c>
      <c r="O38" s="78">
        <v>2.3470000000000001E-2</v>
      </c>
      <c r="P38" s="114"/>
      <c r="Q38" s="112"/>
      <c r="R38" s="126"/>
      <c r="S38" s="127"/>
      <c r="T38" s="126"/>
      <c r="U38" s="127"/>
      <c r="V38" s="126"/>
      <c r="W38" s="127">
        <v>0.1</v>
      </c>
      <c r="X38" s="126"/>
      <c r="Y38" s="127"/>
      <c r="Z38" s="126"/>
      <c r="AA38" s="127">
        <v>0.1</v>
      </c>
      <c r="AB38" s="128"/>
      <c r="AC38" s="129"/>
      <c r="AD38" s="126"/>
      <c r="AE38" s="127"/>
      <c r="AF38" s="128"/>
      <c r="AG38" s="129"/>
      <c r="AH38" s="126">
        <v>1</v>
      </c>
      <c r="AI38" s="129"/>
      <c r="AJ38" s="40">
        <f t="shared" si="0"/>
        <v>1</v>
      </c>
      <c r="AK38" s="133">
        <f t="shared" si="1"/>
        <v>0.2</v>
      </c>
      <c r="AL38" s="134">
        <f t="shared" si="2"/>
        <v>0.2</v>
      </c>
      <c r="AM38" s="81">
        <f t="shared" si="3"/>
        <v>4.6940000000000003E-3</v>
      </c>
    </row>
    <row r="39" spans="1:39" ht="80.5" customHeight="1" x14ac:dyDescent="0.35">
      <c r="A39" s="58">
        <v>33</v>
      </c>
      <c r="B39" s="51" t="s">
        <v>37</v>
      </c>
      <c r="C39" s="51" t="s">
        <v>38</v>
      </c>
      <c r="D39" s="51" t="s">
        <v>39</v>
      </c>
      <c r="E39" s="51" t="s">
        <v>56</v>
      </c>
      <c r="F39" s="51" t="s">
        <v>64</v>
      </c>
      <c r="G39" s="70" t="s">
        <v>220</v>
      </c>
      <c r="H39" s="48">
        <v>0.89400000000000002</v>
      </c>
      <c r="I39" s="52" t="s">
        <v>244</v>
      </c>
      <c r="J39" s="54" t="s">
        <v>245</v>
      </c>
      <c r="K39" s="53" t="s">
        <v>225</v>
      </c>
      <c r="L39" s="53" t="s">
        <v>226</v>
      </c>
      <c r="M39" s="56">
        <v>45658</v>
      </c>
      <c r="N39" s="57">
        <v>46022</v>
      </c>
      <c r="O39" s="78">
        <v>2.3470000000000001E-2</v>
      </c>
      <c r="P39" s="114"/>
      <c r="Q39" s="112"/>
      <c r="R39" s="126"/>
      <c r="S39" s="127"/>
      <c r="T39" s="126"/>
      <c r="U39" s="127"/>
      <c r="V39" s="126"/>
      <c r="W39" s="127">
        <v>0.1</v>
      </c>
      <c r="X39" s="126"/>
      <c r="Y39" s="127"/>
      <c r="Z39" s="126"/>
      <c r="AA39" s="127">
        <v>0.1</v>
      </c>
      <c r="AB39" s="128"/>
      <c r="AC39" s="129"/>
      <c r="AD39" s="126"/>
      <c r="AE39" s="127"/>
      <c r="AF39" s="128"/>
      <c r="AG39" s="129"/>
      <c r="AH39" s="126">
        <v>1</v>
      </c>
      <c r="AI39" s="129"/>
      <c r="AJ39" s="40">
        <f t="shared" si="0"/>
        <v>1</v>
      </c>
      <c r="AK39" s="41">
        <f t="shared" si="1"/>
        <v>0.2</v>
      </c>
      <c r="AL39" s="74">
        <f t="shared" si="2"/>
        <v>0.2</v>
      </c>
      <c r="AM39" s="81">
        <f t="shared" si="3"/>
        <v>4.6940000000000003E-3</v>
      </c>
    </row>
    <row r="40" spans="1:39" ht="80.5" customHeight="1" x14ac:dyDescent="0.35">
      <c r="A40" s="58">
        <v>34</v>
      </c>
      <c r="B40" s="51" t="s">
        <v>37</v>
      </c>
      <c r="C40" s="51" t="s">
        <v>38</v>
      </c>
      <c r="D40" s="51" t="s">
        <v>39</v>
      </c>
      <c r="E40" s="51" t="s">
        <v>56</v>
      </c>
      <c r="F40" s="51" t="s">
        <v>64</v>
      </c>
      <c r="G40" s="70" t="s">
        <v>220</v>
      </c>
      <c r="H40" s="48">
        <v>0.89400000000000002</v>
      </c>
      <c r="I40" s="52" t="s">
        <v>246</v>
      </c>
      <c r="J40" s="54" t="s">
        <v>247</v>
      </c>
      <c r="K40" s="53" t="s">
        <v>243</v>
      </c>
      <c r="L40" s="53" t="s">
        <v>222</v>
      </c>
      <c r="M40" s="56">
        <v>45658</v>
      </c>
      <c r="N40" s="57">
        <v>46022</v>
      </c>
      <c r="O40" s="78">
        <v>2.3470000000000001E-2</v>
      </c>
      <c r="P40" s="114"/>
      <c r="Q40" s="112"/>
      <c r="R40" s="126"/>
      <c r="S40" s="127"/>
      <c r="T40" s="126"/>
      <c r="U40" s="127"/>
      <c r="V40" s="126"/>
      <c r="W40" s="127">
        <v>1</v>
      </c>
      <c r="X40" s="126"/>
      <c r="Y40" s="127"/>
      <c r="Z40" s="126"/>
      <c r="AA40" s="127"/>
      <c r="AB40" s="128"/>
      <c r="AC40" s="129"/>
      <c r="AD40" s="126"/>
      <c r="AE40" s="127"/>
      <c r="AF40" s="128"/>
      <c r="AG40" s="129"/>
      <c r="AH40" s="126">
        <v>1</v>
      </c>
      <c r="AI40" s="129"/>
      <c r="AJ40" s="40">
        <f t="shared" si="0"/>
        <v>1</v>
      </c>
      <c r="AK40" s="41">
        <f t="shared" si="1"/>
        <v>1</v>
      </c>
      <c r="AL40" s="74">
        <f t="shared" si="2"/>
        <v>1</v>
      </c>
      <c r="AM40" s="107">
        <f t="shared" si="3"/>
        <v>2.3470000000000001E-2</v>
      </c>
    </row>
    <row r="41" spans="1:39" ht="128" customHeight="1" x14ac:dyDescent="0.35">
      <c r="A41" s="58">
        <v>35</v>
      </c>
      <c r="B41" s="51" t="s">
        <v>37</v>
      </c>
      <c r="C41" s="51" t="s">
        <v>38</v>
      </c>
      <c r="D41" s="51" t="s">
        <v>39</v>
      </c>
      <c r="E41" s="51" t="s">
        <v>56</v>
      </c>
      <c r="F41" s="51" t="s">
        <v>64</v>
      </c>
      <c r="G41" s="70" t="s">
        <v>220</v>
      </c>
      <c r="H41" s="48">
        <v>0.89400000000000002</v>
      </c>
      <c r="I41" s="52" t="s">
        <v>248</v>
      </c>
      <c r="J41" s="54" t="s">
        <v>249</v>
      </c>
      <c r="K41" s="53" t="s">
        <v>250</v>
      </c>
      <c r="L41" s="53" t="s">
        <v>226</v>
      </c>
      <c r="M41" s="56">
        <v>45658</v>
      </c>
      <c r="N41" s="57">
        <v>46022</v>
      </c>
      <c r="O41" s="78">
        <v>2.3470000000000001E-2</v>
      </c>
      <c r="P41" s="114"/>
      <c r="Q41" s="112"/>
      <c r="R41" s="126"/>
      <c r="S41" s="127"/>
      <c r="T41" s="126"/>
      <c r="U41" s="127"/>
      <c r="V41" s="126"/>
      <c r="W41" s="127">
        <v>0.1</v>
      </c>
      <c r="X41" s="126"/>
      <c r="Y41" s="127"/>
      <c r="Z41" s="126"/>
      <c r="AA41" s="127"/>
      <c r="AB41" s="128"/>
      <c r="AC41" s="129"/>
      <c r="AD41" s="126"/>
      <c r="AE41" s="127"/>
      <c r="AF41" s="128"/>
      <c r="AG41" s="129"/>
      <c r="AH41" s="126">
        <v>1</v>
      </c>
      <c r="AI41" s="129"/>
      <c r="AJ41" s="40">
        <f t="shared" si="0"/>
        <v>1</v>
      </c>
      <c r="AK41" s="41">
        <f t="shared" si="1"/>
        <v>0.1</v>
      </c>
      <c r="AL41" s="74">
        <f t="shared" si="2"/>
        <v>0.1</v>
      </c>
      <c r="AM41" s="81">
        <f t="shared" si="3"/>
        <v>2.3470000000000001E-3</v>
      </c>
    </row>
    <row r="42" spans="1:39" ht="80.5" customHeight="1" x14ac:dyDescent="0.35">
      <c r="A42" s="58">
        <v>36</v>
      </c>
      <c r="B42" s="51" t="s">
        <v>37</v>
      </c>
      <c r="C42" s="51" t="s">
        <v>38</v>
      </c>
      <c r="D42" s="51" t="s">
        <v>39</v>
      </c>
      <c r="E42" s="51" t="s">
        <v>56</v>
      </c>
      <c r="F42" s="51" t="s">
        <v>64</v>
      </c>
      <c r="G42" s="70" t="s">
        <v>220</v>
      </c>
      <c r="H42" s="48">
        <v>0.89400000000000002</v>
      </c>
      <c r="I42" s="52" t="s">
        <v>251</v>
      </c>
      <c r="J42" s="54" t="s">
        <v>252</v>
      </c>
      <c r="K42" s="53" t="s">
        <v>253</v>
      </c>
      <c r="L42" s="53" t="s">
        <v>254</v>
      </c>
      <c r="M42" s="56">
        <v>45658</v>
      </c>
      <c r="N42" s="57">
        <v>46022</v>
      </c>
      <c r="O42" s="78">
        <v>2.3470000000000001E-2</v>
      </c>
      <c r="P42" s="114"/>
      <c r="Q42" s="112"/>
      <c r="R42" s="126"/>
      <c r="S42" s="127"/>
      <c r="T42" s="126"/>
      <c r="U42" s="127"/>
      <c r="V42" s="126"/>
      <c r="W42" s="127">
        <v>0.2</v>
      </c>
      <c r="X42" s="126"/>
      <c r="Y42" s="127"/>
      <c r="Z42" s="126"/>
      <c r="AA42" s="127">
        <v>0.2</v>
      </c>
      <c r="AB42" s="128"/>
      <c r="AC42" s="129"/>
      <c r="AD42" s="126"/>
      <c r="AE42" s="127"/>
      <c r="AF42" s="128"/>
      <c r="AG42" s="129"/>
      <c r="AH42" s="126">
        <v>1</v>
      </c>
      <c r="AI42" s="129"/>
      <c r="AJ42" s="40">
        <f t="shared" si="0"/>
        <v>1</v>
      </c>
      <c r="AK42" s="41">
        <f t="shared" si="1"/>
        <v>0.4</v>
      </c>
      <c r="AL42" s="74">
        <f t="shared" si="2"/>
        <v>0.4</v>
      </c>
      <c r="AM42" s="81">
        <f t="shared" si="3"/>
        <v>9.3880000000000005E-3</v>
      </c>
    </row>
    <row r="43" spans="1:39" ht="128" customHeight="1" x14ac:dyDescent="0.35">
      <c r="A43" s="58">
        <v>37</v>
      </c>
      <c r="B43" s="51" t="s">
        <v>37</v>
      </c>
      <c r="C43" s="51" t="s">
        <v>38</v>
      </c>
      <c r="D43" s="51" t="s">
        <v>39</v>
      </c>
      <c r="E43" s="51" t="s">
        <v>56</v>
      </c>
      <c r="F43" s="51" t="s">
        <v>64</v>
      </c>
      <c r="G43" s="70" t="s">
        <v>220</v>
      </c>
      <c r="H43" s="48">
        <v>0.89400000000000002</v>
      </c>
      <c r="I43" s="52" t="s">
        <v>255</v>
      </c>
      <c r="J43" s="54" t="s">
        <v>256</v>
      </c>
      <c r="K43" s="53" t="s">
        <v>225</v>
      </c>
      <c r="L43" s="53" t="s">
        <v>226</v>
      </c>
      <c r="M43" s="56">
        <v>45658</v>
      </c>
      <c r="N43" s="57">
        <v>46022</v>
      </c>
      <c r="O43" s="78">
        <v>2.3470000000000001E-2</v>
      </c>
      <c r="P43" s="114"/>
      <c r="Q43" s="112"/>
      <c r="R43" s="126"/>
      <c r="S43" s="127"/>
      <c r="T43" s="126"/>
      <c r="U43" s="127"/>
      <c r="V43" s="126"/>
      <c r="W43" s="127"/>
      <c r="X43" s="126"/>
      <c r="Y43" s="127"/>
      <c r="Z43" s="126"/>
      <c r="AA43" s="127">
        <v>0.3</v>
      </c>
      <c r="AB43" s="128"/>
      <c r="AC43" s="129"/>
      <c r="AD43" s="126"/>
      <c r="AE43" s="127"/>
      <c r="AF43" s="128"/>
      <c r="AG43" s="129"/>
      <c r="AH43" s="126">
        <v>1</v>
      </c>
      <c r="AI43" s="129"/>
      <c r="AJ43" s="40">
        <f t="shared" si="0"/>
        <v>1</v>
      </c>
      <c r="AK43" s="41">
        <f t="shared" si="1"/>
        <v>0.3</v>
      </c>
      <c r="AL43" s="74">
        <f t="shared" si="2"/>
        <v>0.3</v>
      </c>
      <c r="AM43" s="81">
        <f t="shared" si="3"/>
        <v>7.0410000000000004E-3</v>
      </c>
    </row>
    <row r="44" spans="1:39" ht="198.5" customHeight="1" x14ac:dyDescent="0.35">
      <c r="A44" s="58">
        <v>38</v>
      </c>
      <c r="B44" s="51" t="s">
        <v>37</v>
      </c>
      <c r="C44" s="51" t="s">
        <v>38</v>
      </c>
      <c r="D44" s="51" t="s">
        <v>39</v>
      </c>
      <c r="E44" s="51" t="s">
        <v>56</v>
      </c>
      <c r="F44" s="51" t="s">
        <v>64</v>
      </c>
      <c r="G44" s="70" t="s">
        <v>220</v>
      </c>
      <c r="H44" s="48">
        <v>0.89400000000000002</v>
      </c>
      <c r="I44" s="52" t="s">
        <v>257</v>
      </c>
      <c r="J44" s="54" t="s">
        <v>258</v>
      </c>
      <c r="K44" s="53" t="s">
        <v>211</v>
      </c>
      <c r="L44" s="53" t="s">
        <v>222</v>
      </c>
      <c r="M44" s="56">
        <v>45658</v>
      </c>
      <c r="N44" s="57">
        <v>46022</v>
      </c>
      <c r="O44" s="78">
        <v>2.3470000000000001E-2</v>
      </c>
      <c r="P44" s="114"/>
      <c r="Q44" s="112"/>
      <c r="R44" s="126"/>
      <c r="S44" s="127"/>
      <c r="T44" s="126"/>
      <c r="U44" s="127"/>
      <c r="V44" s="126"/>
      <c r="W44" s="127">
        <v>0.3</v>
      </c>
      <c r="X44" s="126"/>
      <c r="Y44" s="127"/>
      <c r="Z44" s="126"/>
      <c r="AA44" s="127"/>
      <c r="AB44" s="128"/>
      <c r="AC44" s="129"/>
      <c r="AD44" s="126"/>
      <c r="AE44" s="127"/>
      <c r="AF44" s="128"/>
      <c r="AG44" s="129"/>
      <c r="AH44" s="126">
        <v>1</v>
      </c>
      <c r="AI44" s="129"/>
      <c r="AJ44" s="40">
        <f t="shared" si="0"/>
        <v>1</v>
      </c>
      <c r="AK44" s="41">
        <f t="shared" si="1"/>
        <v>0.3</v>
      </c>
      <c r="AL44" s="74">
        <f t="shared" si="2"/>
        <v>0.3</v>
      </c>
      <c r="AM44" s="107">
        <f t="shared" si="3"/>
        <v>7.0410000000000004E-3</v>
      </c>
    </row>
    <row r="45" spans="1:39" ht="80.5" customHeight="1" x14ac:dyDescent="0.35">
      <c r="A45" s="58">
        <v>39</v>
      </c>
      <c r="B45" s="51" t="s">
        <v>37</v>
      </c>
      <c r="C45" s="51" t="s">
        <v>38</v>
      </c>
      <c r="D45" s="51" t="s">
        <v>39</v>
      </c>
      <c r="E45" s="51" t="s">
        <v>56</v>
      </c>
      <c r="F45" s="51" t="s">
        <v>57</v>
      </c>
      <c r="G45" s="70" t="s">
        <v>220</v>
      </c>
      <c r="H45" s="48">
        <v>0.89400000000000002</v>
      </c>
      <c r="I45" s="52" t="s">
        <v>259</v>
      </c>
      <c r="J45" s="54" t="s">
        <v>258</v>
      </c>
      <c r="K45" s="53" t="s">
        <v>211</v>
      </c>
      <c r="L45" s="53" t="s">
        <v>278</v>
      </c>
      <c r="M45" s="56">
        <v>45658</v>
      </c>
      <c r="N45" s="57">
        <v>46022</v>
      </c>
      <c r="O45" s="78">
        <v>1.278E-2</v>
      </c>
      <c r="P45" s="114"/>
      <c r="Q45" s="112"/>
      <c r="R45" s="126"/>
      <c r="S45" s="127"/>
      <c r="T45" s="126"/>
      <c r="U45" s="127"/>
      <c r="V45" s="126"/>
      <c r="W45" s="127"/>
      <c r="X45" s="126"/>
      <c r="Y45" s="127"/>
      <c r="Z45" s="126"/>
      <c r="AA45" s="127"/>
      <c r="AB45" s="128"/>
      <c r="AC45" s="129"/>
      <c r="AD45" s="126"/>
      <c r="AE45" s="127"/>
      <c r="AF45" s="128"/>
      <c r="AG45" s="129"/>
      <c r="AH45" s="126">
        <v>1</v>
      </c>
      <c r="AI45" s="129"/>
      <c r="AJ45" s="40">
        <f t="shared" si="0"/>
        <v>1</v>
      </c>
      <c r="AK45" s="41">
        <f t="shared" si="1"/>
        <v>0</v>
      </c>
      <c r="AL45" s="74">
        <f t="shared" si="2"/>
        <v>0</v>
      </c>
      <c r="AM45" s="81">
        <f t="shared" si="3"/>
        <v>0</v>
      </c>
    </row>
    <row r="46" spans="1:39" ht="80.5" customHeight="1" x14ac:dyDescent="0.35">
      <c r="A46" s="58">
        <v>40</v>
      </c>
      <c r="B46" s="51" t="s">
        <v>37</v>
      </c>
      <c r="C46" s="51" t="s">
        <v>38</v>
      </c>
      <c r="D46" s="51" t="s">
        <v>39</v>
      </c>
      <c r="E46" s="51" t="s">
        <v>56</v>
      </c>
      <c r="F46" s="51" t="s">
        <v>64</v>
      </c>
      <c r="G46" s="70" t="s">
        <v>220</v>
      </c>
      <c r="H46" s="48">
        <v>0.89400000000000002</v>
      </c>
      <c r="I46" s="52" t="s">
        <v>260</v>
      </c>
      <c r="J46" s="54" t="s">
        <v>258</v>
      </c>
      <c r="K46" s="53" t="s">
        <v>211</v>
      </c>
      <c r="L46" s="53" t="s">
        <v>226</v>
      </c>
      <c r="M46" s="56">
        <v>45658</v>
      </c>
      <c r="N46" s="57">
        <v>46022</v>
      </c>
      <c r="O46" s="78">
        <v>1.278E-2</v>
      </c>
      <c r="P46" s="114"/>
      <c r="Q46" s="112"/>
      <c r="R46" s="126"/>
      <c r="S46" s="127"/>
      <c r="T46" s="126"/>
      <c r="U46" s="127"/>
      <c r="V46" s="126"/>
      <c r="W46" s="127"/>
      <c r="X46" s="126"/>
      <c r="Y46" s="127"/>
      <c r="Z46" s="126"/>
      <c r="AA46" s="127">
        <v>0.2</v>
      </c>
      <c r="AB46" s="128"/>
      <c r="AC46" s="129"/>
      <c r="AD46" s="126"/>
      <c r="AE46" s="127"/>
      <c r="AF46" s="128"/>
      <c r="AG46" s="129"/>
      <c r="AH46" s="126">
        <v>1</v>
      </c>
      <c r="AI46" s="129"/>
      <c r="AJ46" s="40">
        <f t="shared" si="0"/>
        <v>1</v>
      </c>
      <c r="AK46" s="41">
        <f t="shared" si="1"/>
        <v>0.2</v>
      </c>
      <c r="AL46" s="74">
        <f t="shared" si="2"/>
        <v>0.2</v>
      </c>
      <c r="AM46" s="81">
        <f t="shared" si="3"/>
        <v>2.5560000000000001E-3</v>
      </c>
    </row>
    <row r="47" spans="1:39" ht="315.5" customHeight="1" x14ac:dyDescent="0.35">
      <c r="A47" s="58">
        <v>41</v>
      </c>
      <c r="B47" s="51" t="s">
        <v>37</v>
      </c>
      <c r="C47" s="51" t="s">
        <v>99</v>
      </c>
      <c r="D47" s="51" t="s">
        <v>39</v>
      </c>
      <c r="E47" s="51" t="s">
        <v>56</v>
      </c>
      <c r="F47" s="51" t="s">
        <v>57</v>
      </c>
      <c r="G47" s="70" t="s">
        <v>261</v>
      </c>
      <c r="H47" s="48">
        <v>0.89700000000000002</v>
      </c>
      <c r="I47" s="52" t="s">
        <v>262</v>
      </c>
      <c r="J47" s="54" t="s">
        <v>221</v>
      </c>
      <c r="K47" s="53" t="s">
        <v>211</v>
      </c>
      <c r="L47" s="53" t="s">
        <v>279</v>
      </c>
      <c r="M47" s="56">
        <v>45658</v>
      </c>
      <c r="N47" s="57">
        <v>46022</v>
      </c>
      <c r="O47" s="78">
        <v>2.3470000000000001E-2</v>
      </c>
      <c r="P47" s="114"/>
      <c r="Q47" s="112"/>
      <c r="R47" s="126"/>
      <c r="S47" s="127"/>
      <c r="T47" s="126"/>
      <c r="U47" s="127"/>
      <c r="V47" s="126"/>
      <c r="W47" s="127">
        <v>1</v>
      </c>
      <c r="X47" s="126">
        <v>1</v>
      </c>
      <c r="Y47" s="127"/>
      <c r="Z47" s="126"/>
      <c r="AA47" s="127"/>
      <c r="AB47" s="128"/>
      <c r="AC47" s="129"/>
      <c r="AD47" s="126"/>
      <c r="AE47" s="127"/>
      <c r="AF47" s="128"/>
      <c r="AG47" s="129"/>
      <c r="AH47" s="126">
        <v>1</v>
      </c>
      <c r="AI47" s="129"/>
      <c r="AJ47" s="40">
        <f t="shared" si="0"/>
        <v>2</v>
      </c>
      <c r="AK47" s="41">
        <f t="shared" si="1"/>
        <v>1</v>
      </c>
      <c r="AL47" s="74">
        <f t="shared" si="2"/>
        <v>0.5</v>
      </c>
      <c r="AM47" s="81">
        <f t="shared" si="3"/>
        <v>1.1735000000000001E-2</v>
      </c>
    </row>
    <row r="48" spans="1:39" ht="80.5" customHeight="1" x14ac:dyDescent="0.35">
      <c r="A48" s="58">
        <v>42</v>
      </c>
      <c r="B48" s="51" t="s">
        <v>37</v>
      </c>
      <c r="C48" s="51" t="s">
        <v>99</v>
      </c>
      <c r="D48" s="51" t="s">
        <v>39</v>
      </c>
      <c r="E48" s="51" t="s">
        <v>56</v>
      </c>
      <c r="F48" s="51" t="s">
        <v>40</v>
      </c>
      <c r="G48" s="70" t="s">
        <v>261</v>
      </c>
      <c r="H48" s="48">
        <v>0.89700000000000002</v>
      </c>
      <c r="I48" s="62" t="s">
        <v>263</v>
      </c>
      <c r="J48" s="54" t="s">
        <v>264</v>
      </c>
      <c r="K48" s="53" t="s">
        <v>211</v>
      </c>
      <c r="L48" s="53" t="s">
        <v>278</v>
      </c>
      <c r="M48" s="56">
        <v>45658</v>
      </c>
      <c r="N48" s="57">
        <v>46022</v>
      </c>
      <c r="O48" s="78">
        <v>2.3470000000000001E-2</v>
      </c>
      <c r="P48" s="114"/>
      <c r="Q48" s="112"/>
      <c r="R48" s="126"/>
      <c r="S48" s="127"/>
      <c r="T48" s="126"/>
      <c r="U48" s="127"/>
      <c r="V48" s="126"/>
      <c r="W48" s="127">
        <v>0.1</v>
      </c>
      <c r="X48" s="126"/>
      <c r="Y48" s="127"/>
      <c r="Z48" s="126"/>
      <c r="AA48" s="127">
        <v>0.4</v>
      </c>
      <c r="AB48" s="128"/>
      <c r="AC48" s="129"/>
      <c r="AD48" s="126"/>
      <c r="AE48" s="127"/>
      <c r="AF48" s="128"/>
      <c r="AG48" s="129"/>
      <c r="AH48" s="126">
        <v>1</v>
      </c>
      <c r="AI48" s="129"/>
      <c r="AJ48" s="40">
        <f t="shared" si="0"/>
        <v>1</v>
      </c>
      <c r="AK48" s="41">
        <f t="shared" si="1"/>
        <v>0.5</v>
      </c>
      <c r="AL48" s="74">
        <f t="shared" si="2"/>
        <v>0.5</v>
      </c>
      <c r="AM48" s="81">
        <f t="shared" si="3"/>
        <v>1.1735000000000001E-2</v>
      </c>
    </row>
    <row r="49" spans="1:39" ht="214" customHeight="1" x14ac:dyDescent="0.35">
      <c r="A49" s="58">
        <v>43</v>
      </c>
      <c r="B49" s="51" t="s">
        <v>37</v>
      </c>
      <c r="C49" s="51" t="s">
        <v>99</v>
      </c>
      <c r="D49" s="51" t="s">
        <v>39</v>
      </c>
      <c r="E49" s="51" t="s">
        <v>56</v>
      </c>
      <c r="F49" s="51" t="s">
        <v>40</v>
      </c>
      <c r="G49" s="70" t="s">
        <v>261</v>
      </c>
      <c r="H49" s="48">
        <v>0.89700000000000002</v>
      </c>
      <c r="I49" s="62" t="s">
        <v>265</v>
      </c>
      <c r="J49" s="54" t="s">
        <v>264</v>
      </c>
      <c r="K49" s="53" t="s">
        <v>211</v>
      </c>
      <c r="L49" s="53" t="s">
        <v>280</v>
      </c>
      <c r="M49" s="56">
        <v>45658</v>
      </c>
      <c r="N49" s="57">
        <v>46022</v>
      </c>
      <c r="O49" s="78">
        <v>2.3470000000000001E-2</v>
      </c>
      <c r="P49" s="114"/>
      <c r="Q49" s="112"/>
      <c r="R49" s="126"/>
      <c r="S49" s="127"/>
      <c r="T49" s="126"/>
      <c r="U49" s="127"/>
      <c r="V49" s="126"/>
      <c r="W49" s="127">
        <v>0.2</v>
      </c>
      <c r="X49" s="126"/>
      <c r="Y49" s="127"/>
      <c r="Z49" s="126"/>
      <c r="AA49" s="127">
        <v>0.3</v>
      </c>
      <c r="AB49" s="128"/>
      <c r="AC49" s="129"/>
      <c r="AD49" s="126"/>
      <c r="AE49" s="127"/>
      <c r="AF49" s="128"/>
      <c r="AG49" s="129"/>
      <c r="AH49" s="126">
        <v>1</v>
      </c>
      <c r="AI49" s="129"/>
      <c r="AJ49" s="40">
        <f t="shared" si="0"/>
        <v>1</v>
      </c>
      <c r="AK49" s="41">
        <f t="shared" si="1"/>
        <v>0.5</v>
      </c>
      <c r="AL49" s="74">
        <f t="shared" si="2"/>
        <v>0.5</v>
      </c>
      <c r="AM49" s="81">
        <f t="shared" si="3"/>
        <v>1.1735000000000001E-2</v>
      </c>
    </row>
    <row r="50" spans="1:39" ht="80.5" customHeight="1" x14ac:dyDescent="0.35">
      <c r="A50" s="58">
        <v>44</v>
      </c>
      <c r="B50" s="51" t="s">
        <v>37</v>
      </c>
      <c r="C50" s="51" t="s">
        <v>99</v>
      </c>
      <c r="D50" s="51" t="s">
        <v>39</v>
      </c>
      <c r="E50" s="51" t="s">
        <v>56</v>
      </c>
      <c r="F50" s="51" t="s">
        <v>64</v>
      </c>
      <c r="G50" s="70" t="s">
        <v>261</v>
      </c>
      <c r="H50" s="48">
        <v>0.89700000000000002</v>
      </c>
      <c r="I50" s="52" t="s">
        <v>246</v>
      </c>
      <c r="J50" s="54" t="s">
        <v>247</v>
      </c>
      <c r="K50" s="53" t="s">
        <v>243</v>
      </c>
      <c r="L50" s="53" t="s">
        <v>266</v>
      </c>
      <c r="M50" s="56">
        <v>45658</v>
      </c>
      <c r="N50" s="57">
        <v>46022</v>
      </c>
      <c r="O50" s="78">
        <v>2.3470000000000001E-2</v>
      </c>
      <c r="P50" s="114"/>
      <c r="Q50" s="112"/>
      <c r="R50" s="126"/>
      <c r="S50" s="127"/>
      <c r="T50" s="126"/>
      <c r="U50" s="127"/>
      <c r="V50" s="126"/>
      <c r="W50" s="127">
        <v>1</v>
      </c>
      <c r="X50" s="126"/>
      <c r="Y50" s="127"/>
      <c r="Z50" s="126"/>
      <c r="AA50" s="127"/>
      <c r="AB50" s="128"/>
      <c r="AC50" s="129"/>
      <c r="AD50" s="126"/>
      <c r="AE50" s="127"/>
      <c r="AF50" s="128"/>
      <c r="AG50" s="129"/>
      <c r="AH50" s="126">
        <v>1</v>
      </c>
      <c r="AI50" s="129"/>
      <c r="AJ50" s="40">
        <f t="shared" si="0"/>
        <v>1</v>
      </c>
      <c r="AK50" s="41">
        <f t="shared" si="1"/>
        <v>1</v>
      </c>
      <c r="AL50" s="74">
        <f t="shared" si="2"/>
        <v>1</v>
      </c>
      <c r="AM50" s="107">
        <f t="shared" si="3"/>
        <v>2.3470000000000001E-2</v>
      </c>
    </row>
    <row r="51" spans="1:39" ht="80.5" customHeight="1" x14ac:dyDescent="0.35">
      <c r="A51" s="58">
        <v>45</v>
      </c>
      <c r="B51" s="51" t="s">
        <v>37</v>
      </c>
      <c r="C51" s="51" t="s">
        <v>99</v>
      </c>
      <c r="D51" s="51" t="s">
        <v>39</v>
      </c>
      <c r="E51" s="51" t="s">
        <v>56</v>
      </c>
      <c r="F51" s="51" t="s">
        <v>40</v>
      </c>
      <c r="G51" s="70" t="s">
        <v>261</v>
      </c>
      <c r="H51" s="48">
        <v>0.89700000000000002</v>
      </c>
      <c r="I51" s="52" t="s">
        <v>267</v>
      </c>
      <c r="J51" s="54" t="s">
        <v>264</v>
      </c>
      <c r="K51" s="53" t="s">
        <v>225</v>
      </c>
      <c r="L51" s="53" t="s">
        <v>266</v>
      </c>
      <c r="M51" s="56">
        <v>45658</v>
      </c>
      <c r="N51" s="57">
        <v>46022</v>
      </c>
      <c r="O51" s="78">
        <v>2.3470000000000001E-2</v>
      </c>
      <c r="P51" s="114"/>
      <c r="Q51" s="112"/>
      <c r="R51" s="126"/>
      <c r="S51" s="127"/>
      <c r="T51" s="126"/>
      <c r="U51" s="127"/>
      <c r="V51" s="126"/>
      <c r="W51" s="127">
        <v>0.1</v>
      </c>
      <c r="X51" s="126"/>
      <c r="Y51" s="127"/>
      <c r="Z51" s="126"/>
      <c r="AA51" s="127"/>
      <c r="AB51" s="128"/>
      <c r="AC51" s="129"/>
      <c r="AD51" s="126"/>
      <c r="AE51" s="127"/>
      <c r="AF51" s="128"/>
      <c r="AG51" s="129"/>
      <c r="AH51" s="126">
        <v>1</v>
      </c>
      <c r="AI51" s="129"/>
      <c r="AJ51" s="40">
        <f t="shared" si="0"/>
        <v>1</v>
      </c>
      <c r="AK51" s="41">
        <f t="shared" si="1"/>
        <v>0.1</v>
      </c>
      <c r="AL51" s="74">
        <f t="shared" si="2"/>
        <v>0.1</v>
      </c>
      <c r="AM51" s="81">
        <f t="shared" si="3"/>
        <v>2.3470000000000001E-3</v>
      </c>
    </row>
    <row r="52" spans="1:39" ht="80.5" customHeight="1" x14ac:dyDescent="0.35">
      <c r="A52" s="58">
        <v>46</v>
      </c>
      <c r="B52" s="51" t="s">
        <v>37</v>
      </c>
      <c r="C52" s="51" t="s">
        <v>99</v>
      </c>
      <c r="D52" s="51" t="s">
        <v>39</v>
      </c>
      <c r="E52" s="51" t="s">
        <v>56</v>
      </c>
      <c r="F52" s="51" t="s">
        <v>64</v>
      </c>
      <c r="G52" s="70" t="s">
        <v>261</v>
      </c>
      <c r="H52" s="48">
        <v>0.89700000000000002</v>
      </c>
      <c r="I52" s="62" t="s">
        <v>268</v>
      </c>
      <c r="J52" s="54" t="s">
        <v>281</v>
      </c>
      <c r="K52" s="53" t="s">
        <v>211</v>
      </c>
      <c r="L52" s="53" t="s">
        <v>282</v>
      </c>
      <c r="M52" s="56">
        <v>45658</v>
      </c>
      <c r="N52" s="57">
        <v>46022</v>
      </c>
      <c r="O52" s="78">
        <v>2.3470000000000001E-2</v>
      </c>
      <c r="P52" s="114"/>
      <c r="Q52" s="112"/>
      <c r="R52" s="126"/>
      <c r="S52" s="127"/>
      <c r="T52" s="126"/>
      <c r="U52" s="127"/>
      <c r="V52" s="126"/>
      <c r="W52" s="127">
        <v>0.2</v>
      </c>
      <c r="X52" s="126"/>
      <c r="Y52" s="127"/>
      <c r="Z52" s="126"/>
      <c r="AA52" s="127"/>
      <c r="AB52" s="128"/>
      <c r="AC52" s="129"/>
      <c r="AD52" s="126"/>
      <c r="AE52" s="127"/>
      <c r="AF52" s="128"/>
      <c r="AG52" s="129"/>
      <c r="AH52" s="126">
        <v>1</v>
      </c>
      <c r="AI52" s="129"/>
      <c r="AJ52" s="40">
        <f t="shared" si="0"/>
        <v>1</v>
      </c>
      <c r="AK52" s="41">
        <f t="shared" si="1"/>
        <v>0.2</v>
      </c>
      <c r="AL52" s="74">
        <f t="shared" si="2"/>
        <v>0.2</v>
      </c>
      <c r="AM52" s="81">
        <f t="shared" si="3"/>
        <v>4.6940000000000003E-3</v>
      </c>
    </row>
    <row r="53" spans="1:39" ht="80.5" customHeight="1" x14ac:dyDescent="0.35">
      <c r="A53" s="58">
        <v>47</v>
      </c>
      <c r="B53" s="51" t="s">
        <v>48</v>
      </c>
      <c r="C53" s="51" t="s">
        <v>49</v>
      </c>
      <c r="D53" s="51" t="s">
        <v>55</v>
      </c>
      <c r="E53" s="51" t="s">
        <v>56</v>
      </c>
      <c r="F53" s="51" t="s">
        <v>64</v>
      </c>
      <c r="G53" s="70" t="s">
        <v>138</v>
      </c>
      <c r="H53" s="48">
        <v>0.96799999999999997</v>
      </c>
      <c r="I53" s="62" t="s">
        <v>269</v>
      </c>
      <c r="J53" s="54" t="s">
        <v>270</v>
      </c>
      <c r="K53" s="53" t="s">
        <v>144</v>
      </c>
      <c r="L53" s="53" t="s">
        <v>53</v>
      </c>
      <c r="M53" s="56">
        <v>45658</v>
      </c>
      <c r="N53" s="57">
        <v>46022</v>
      </c>
      <c r="O53" s="78">
        <v>1.278E-2</v>
      </c>
      <c r="P53" s="114"/>
      <c r="Q53" s="112"/>
      <c r="R53" s="126"/>
      <c r="S53" s="127"/>
      <c r="T53" s="126"/>
      <c r="U53" s="127"/>
      <c r="V53" s="126"/>
      <c r="W53" s="127"/>
      <c r="X53" s="126"/>
      <c r="Y53" s="127"/>
      <c r="Z53" s="126"/>
      <c r="AA53" s="127"/>
      <c r="AB53" s="128"/>
      <c r="AC53" s="129"/>
      <c r="AD53" s="126"/>
      <c r="AE53" s="127"/>
      <c r="AF53" s="126">
        <v>1</v>
      </c>
      <c r="AG53" s="129"/>
      <c r="AH53" s="126"/>
      <c r="AI53" s="129"/>
      <c r="AJ53" s="40">
        <f t="shared" si="0"/>
        <v>1</v>
      </c>
      <c r="AK53" s="41">
        <f t="shared" si="1"/>
        <v>0</v>
      </c>
      <c r="AL53" s="74">
        <v>0</v>
      </c>
      <c r="AM53" s="107">
        <f t="shared" si="3"/>
        <v>0</v>
      </c>
    </row>
    <row r="54" spans="1:39" ht="80.5" customHeight="1" x14ac:dyDescent="0.35">
      <c r="A54" s="58">
        <v>48</v>
      </c>
      <c r="B54" s="51" t="s">
        <v>37</v>
      </c>
      <c r="C54" s="51" t="s">
        <v>169</v>
      </c>
      <c r="D54" s="51" t="s">
        <v>50</v>
      </c>
      <c r="E54" s="77" t="s">
        <v>51</v>
      </c>
      <c r="F54" s="51" t="s">
        <v>64</v>
      </c>
      <c r="G54" s="70" t="s">
        <v>170</v>
      </c>
      <c r="H54" s="48">
        <v>0.96699999999999997</v>
      </c>
      <c r="I54" s="62" t="s">
        <v>271</v>
      </c>
      <c r="J54" s="54" t="s">
        <v>156</v>
      </c>
      <c r="K54" s="53" t="s">
        <v>272</v>
      </c>
      <c r="L54" s="53" t="s">
        <v>53</v>
      </c>
      <c r="M54" s="56">
        <v>45658</v>
      </c>
      <c r="N54" s="57">
        <v>46022</v>
      </c>
      <c r="O54" s="78">
        <v>0.01</v>
      </c>
      <c r="P54" s="114"/>
      <c r="Q54" s="112"/>
      <c r="R54" s="126"/>
      <c r="S54" s="127"/>
      <c r="T54" s="126"/>
      <c r="U54" s="127"/>
      <c r="V54" s="126"/>
      <c r="W54" s="127"/>
      <c r="X54" s="126"/>
      <c r="Y54" s="127"/>
      <c r="Z54" s="126"/>
      <c r="AA54" s="127"/>
      <c r="AB54" s="128"/>
      <c r="AC54" s="129"/>
      <c r="AD54" s="126"/>
      <c r="AE54" s="127"/>
      <c r="AF54" s="126"/>
      <c r="AG54" s="129"/>
      <c r="AH54" s="126">
        <v>1</v>
      </c>
      <c r="AI54" s="129"/>
      <c r="AJ54" s="40">
        <f t="shared" si="0"/>
        <v>1</v>
      </c>
      <c r="AK54" s="41">
        <f t="shared" si="1"/>
        <v>0</v>
      </c>
      <c r="AL54" s="74">
        <f t="shared" si="2"/>
        <v>0</v>
      </c>
      <c r="AM54" s="107">
        <f t="shared" si="3"/>
        <v>0</v>
      </c>
    </row>
    <row r="1386" spans="16:30" x14ac:dyDescent="0.35">
      <c r="P1386" s="130"/>
      <c r="Q1386" s="131"/>
      <c r="R1386" s="132"/>
      <c r="S1386" s="130"/>
      <c r="T1386" s="132"/>
      <c r="U1386" s="130"/>
      <c r="V1386" s="132"/>
      <c r="W1386" s="130"/>
      <c r="X1386" s="132"/>
      <c r="Y1386" s="130"/>
      <c r="Z1386" s="135"/>
      <c r="AA1386" s="130"/>
      <c r="AB1386" s="132"/>
      <c r="AC1386" s="130"/>
      <c r="AD1386" s="132"/>
    </row>
  </sheetData>
  <autoFilter ref="A5:AM54">
    <filterColumn colId="15" showButton="0"/>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autoFilter>
  <mergeCells count="32">
    <mergeCell ref="A1:C1"/>
    <mergeCell ref="H5:H6"/>
    <mergeCell ref="E5:E6"/>
    <mergeCell ref="AJ1:AM1"/>
    <mergeCell ref="D1:AI1"/>
    <mergeCell ref="A3:A6"/>
    <mergeCell ref="AD4:AE5"/>
    <mergeCell ref="L5:L6"/>
    <mergeCell ref="AM3:AM5"/>
    <mergeCell ref="P4:Q5"/>
    <mergeCell ref="R4:S5"/>
    <mergeCell ref="T4:U5"/>
    <mergeCell ref="AF4:AG5"/>
    <mergeCell ref="P3:AK3"/>
    <mergeCell ref="D5:D6"/>
    <mergeCell ref="Z4:AA5"/>
    <mergeCell ref="AB4:AC5"/>
    <mergeCell ref="B3:D4"/>
    <mergeCell ref="I3:O4"/>
    <mergeCell ref="V4:W5"/>
    <mergeCell ref="X4:Y5"/>
    <mergeCell ref="B5:B6"/>
    <mergeCell ref="C5:C6"/>
    <mergeCell ref="M5:M6"/>
    <mergeCell ref="N5:N6"/>
    <mergeCell ref="K5:K6"/>
    <mergeCell ref="J5:J6"/>
    <mergeCell ref="I5:I6"/>
    <mergeCell ref="AH4:AI5"/>
    <mergeCell ref="AJ4:AK5"/>
    <mergeCell ref="F5:F6"/>
    <mergeCell ref="G5:G6"/>
  </mergeCells>
  <pageMargins left="0.70866141732283472" right="0.70866141732283472" top="0.74803149606299213" bottom="0.74803149606299213" header="0.31496062992125984" footer="0.31496062992125984"/>
  <pageSetup scale="21" fitToHeight="0" orientation="landscape" r:id="rId1"/>
  <headerFooter>
    <oddFooter>&amp;R&amp;G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topLeftCell="J1" zoomScale="70" zoomScaleNormal="70" workbookViewId="0">
      <selection activeCell="O5" sqref="O5"/>
    </sheetView>
  </sheetViews>
  <sheetFormatPr baseColWidth="10" defaultRowHeight="14.5" x14ac:dyDescent="0.35"/>
  <cols>
    <col min="1" max="1" width="16.36328125" bestFit="1" customWidth="1"/>
    <col min="3" max="6" width="20.54296875" customWidth="1"/>
    <col min="7" max="7" width="62.36328125" customWidth="1"/>
    <col min="8" max="8" width="66.453125" customWidth="1"/>
    <col min="9" max="9" width="21.7265625" customWidth="1"/>
    <col min="10" max="10" width="22.08984375" customWidth="1"/>
    <col min="11" max="11" width="32.453125" customWidth="1"/>
    <col min="12" max="12" width="20.81640625" customWidth="1"/>
    <col min="13" max="13" width="23.08984375" bestFit="1" customWidth="1"/>
    <col min="14" max="14" width="24.81640625" customWidth="1"/>
    <col min="15" max="15" width="33.7265625" customWidth="1"/>
  </cols>
  <sheetData>
    <row r="1" spans="1:15" ht="15" thickBot="1" x14ac:dyDescent="0.4">
      <c r="A1" s="98" t="s">
        <v>450</v>
      </c>
      <c r="B1" s="82" t="s">
        <v>283</v>
      </c>
      <c r="C1" s="82" t="s">
        <v>284</v>
      </c>
      <c r="D1" s="82" t="s">
        <v>285</v>
      </c>
      <c r="E1" s="82" t="s">
        <v>286</v>
      </c>
      <c r="F1" s="82" t="s">
        <v>287</v>
      </c>
      <c r="G1" s="82" t="s">
        <v>288</v>
      </c>
      <c r="H1" s="82" t="s">
        <v>289</v>
      </c>
      <c r="I1" s="82" t="s">
        <v>290</v>
      </c>
      <c r="J1" s="82" t="s">
        <v>291</v>
      </c>
      <c r="K1" s="82" t="s">
        <v>292</v>
      </c>
      <c r="L1" s="82" t="s">
        <v>293</v>
      </c>
      <c r="M1" s="82" t="s">
        <v>294</v>
      </c>
      <c r="N1" s="82" t="s">
        <v>295</v>
      </c>
      <c r="O1" s="82" t="s">
        <v>296</v>
      </c>
    </row>
    <row r="2" spans="1:15" ht="93" customHeight="1" thickBot="1" x14ac:dyDescent="0.4">
      <c r="B2" s="83">
        <v>2025</v>
      </c>
      <c r="C2" s="84" t="s">
        <v>297</v>
      </c>
      <c r="D2" s="84" t="s">
        <v>298</v>
      </c>
      <c r="E2" s="84" t="s">
        <v>299</v>
      </c>
      <c r="F2" s="84" t="s">
        <v>300</v>
      </c>
      <c r="G2" s="84" t="s">
        <v>301</v>
      </c>
      <c r="H2" s="84" t="s">
        <v>302</v>
      </c>
      <c r="I2" s="85">
        <v>45778</v>
      </c>
      <c r="J2" s="85">
        <v>46022</v>
      </c>
      <c r="K2" s="84" t="s">
        <v>303</v>
      </c>
      <c r="L2" s="94">
        <v>1</v>
      </c>
      <c r="M2" s="95">
        <f>+L2/100</f>
        <v>0.01</v>
      </c>
      <c r="N2" s="85">
        <v>45898</v>
      </c>
      <c r="O2" s="86" t="s">
        <v>304</v>
      </c>
    </row>
    <row r="3" spans="1:15" ht="93" customHeight="1" thickBot="1" x14ac:dyDescent="0.4">
      <c r="B3" s="87">
        <v>2025</v>
      </c>
      <c r="C3" s="88" t="s">
        <v>305</v>
      </c>
      <c r="D3" s="88" t="s">
        <v>306</v>
      </c>
      <c r="E3" s="88" t="s">
        <v>307</v>
      </c>
      <c r="F3" s="88" t="s">
        <v>308</v>
      </c>
      <c r="G3" s="88" t="s">
        <v>309</v>
      </c>
      <c r="H3" s="88" t="s">
        <v>310</v>
      </c>
      <c r="I3" s="89">
        <v>45778</v>
      </c>
      <c r="J3" s="89">
        <v>45992</v>
      </c>
      <c r="K3" s="88" t="s">
        <v>311</v>
      </c>
      <c r="L3" s="96">
        <v>0.5</v>
      </c>
      <c r="M3" s="95">
        <f t="shared" ref="M3:M48" si="0">+L3/100</f>
        <v>5.0000000000000001E-3</v>
      </c>
      <c r="N3" s="89">
        <v>45898</v>
      </c>
      <c r="O3" s="90" t="s">
        <v>312</v>
      </c>
    </row>
    <row r="4" spans="1:15" ht="93" customHeight="1" thickBot="1" x14ac:dyDescent="0.4">
      <c r="B4" s="91">
        <v>2025</v>
      </c>
      <c r="C4" s="87" t="s">
        <v>305</v>
      </c>
      <c r="D4" s="87" t="s">
        <v>306</v>
      </c>
      <c r="E4" s="87" t="s">
        <v>307</v>
      </c>
      <c r="F4" s="87" t="s">
        <v>308</v>
      </c>
      <c r="G4" s="87" t="s">
        <v>309</v>
      </c>
      <c r="H4" s="87" t="s">
        <v>174</v>
      </c>
      <c r="I4" s="92">
        <v>45778</v>
      </c>
      <c r="J4" s="92">
        <v>46022</v>
      </c>
      <c r="K4" s="87" t="s">
        <v>313</v>
      </c>
      <c r="L4" s="97">
        <v>1</v>
      </c>
      <c r="M4" s="95">
        <f t="shared" si="0"/>
        <v>0.01</v>
      </c>
      <c r="N4" s="92">
        <v>45896</v>
      </c>
      <c r="O4" s="93" t="s">
        <v>314</v>
      </c>
    </row>
    <row r="5" spans="1:15" ht="93" customHeight="1" thickBot="1" x14ac:dyDescent="0.4">
      <c r="B5" s="87">
        <v>2025</v>
      </c>
      <c r="C5" s="88" t="s">
        <v>305</v>
      </c>
      <c r="D5" s="88" t="s">
        <v>315</v>
      </c>
      <c r="E5" s="88" t="s">
        <v>316</v>
      </c>
      <c r="F5" s="88" t="s">
        <v>317</v>
      </c>
      <c r="G5" s="88" t="s">
        <v>318</v>
      </c>
      <c r="H5" s="88" t="s">
        <v>202</v>
      </c>
      <c r="I5" s="89">
        <v>45778</v>
      </c>
      <c r="J5" s="89">
        <v>46022</v>
      </c>
      <c r="K5" s="88" t="s">
        <v>319</v>
      </c>
      <c r="L5" s="96">
        <v>1</v>
      </c>
      <c r="M5" s="95">
        <f t="shared" si="0"/>
        <v>0.01</v>
      </c>
      <c r="N5" s="89">
        <v>45898</v>
      </c>
      <c r="O5" s="90" t="s">
        <v>320</v>
      </c>
    </row>
    <row r="6" spans="1:15" ht="93" customHeight="1" thickBot="1" x14ac:dyDescent="0.4">
      <c r="B6" s="91">
        <v>2025</v>
      </c>
      <c r="C6" s="87" t="s">
        <v>305</v>
      </c>
      <c r="D6" s="87" t="s">
        <v>321</v>
      </c>
      <c r="E6" s="87" t="s">
        <v>322</v>
      </c>
      <c r="F6" s="87" t="s">
        <v>323</v>
      </c>
      <c r="G6" s="87" t="s">
        <v>324</v>
      </c>
      <c r="H6" s="87" t="s">
        <v>325</v>
      </c>
      <c r="I6" s="92">
        <v>45658</v>
      </c>
      <c r="J6" s="92">
        <v>46022</v>
      </c>
      <c r="K6" s="87" t="s">
        <v>326</v>
      </c>
      <c r="L6" s="97">
        <v>0.2</v>
      </c>
      <c r="M6" s="95">
        <f t="shared" si="0"/>
        <v>2E-3</v>
      </c>
      <c r="N6" s="92">
        <v>45898</v>
      </c>
      <c r="O6" s="93" t="s">
        <v>327</v>
      </c>
    </row>
    <row r="7" spans="1:15" ht="93" customHeight="1" thickBot="1" x14ac:dyDescent="0.4">
      <c r="B7" s="87">
        <v>2025</v>
      </c>
      <c r="C7" s="88" t="s">
        <v>305</v>
      </c>
      <c r="D7" s="88" t="s">
        <v>321</v>
      </c>
      <c r="E7" s="88" t="s">
        <v>328</v>
      </c>
      <c r="F7" s="88" t="s">
        <v>329</v>
      </c>
      <c r="G7" s="88" t="s">
        <v>330</v>
      </c>
      <c r="H7" s="88" t="s">
        <v>331</v>
      </c>
      <c r="I7" s="89">
        <v>45658</v>
      </c>
      <c r="J7" s="89">
        <v>46022</v>
      </c>
      <c r="K7" s="88" t="s">
        <v>326</v>
      </c>
      <c r="L7" s="96">
        <v>1</v>
      </c>
      <c r="M7" s="95">
        <f t="shared" si="0"/>
        <v>0.01</v>
      </c>
      <c r="N7" s="89">
        <v>45898</v>
      </c>
      <c r="O7" s="90" t="s">
        <v>332</v>
      </c>
    </row>
    <row r="8" spans="1:15" ht="93" customHeight="1" thickBot="1" x14ac:dyDescent="0.4">
      <c r="B8" s="91">
        <v>2025</v>
      </c>
      <c r="C8" s="87" t="s">
        <v>305</v>
      </c>
      <c r="D8" s="87" t="s">
        <v>333</v>
      </c>
      <c r="E8" s="87" t="s">
        <v>334</v>
      </c>
      <c r="F8" s="87" t="s">
        <v>335</v>
      </c>
      <c r="G8" s="87" t="s">
        <v>336</v>
      </c>
      <c r="H8" s="87" t="s">
        <v>337</v>
      </c>
      <c r="I8" s="92">
        <v>45658</v>
      </c>
      <c r="J8" s="92">
        <v>46022</v>
      </c>
      <c r="K8" s="87" t="s">
        <v>326</v>
      </c>
      <c r="L8" s="97">
        <v>0.5</v>
      </c>
      <c r="M8" s="95">
        <f t="shared" si="0"/>
        <v>5.0000000000000001E-3</v>
      </c>
      <c r="N8" s="92">
        <v>45898</v>
      </c>
      <c r="O8" s="93" t="s">
        <v>338</v>
      </c>
    </row>
    <row r="9" spans="1:15" ht="93" customHeight="1" thickBot="1" x14ac:dyDescent="0.4">
      <c r="B9" s="87">
        <v>2025</v>
      </c>
      <c r="C9" s="88" t="s">
        <v>305</v>
      </c>
      <c r="D9" s="88" t="s">
        <v>333</v>
      </c>
      <c r="E9" s="88" t="s">
        <v>334</v>
      </c>
      <c r="F9" s="88" t="s">
        <v>335</v>
      </c>
      <c r="G9" s="88" t="s">
        <v>336</v>
      </c>
      <c r="H9" s="88" t="s">
        <v>339</v>
      </c>
      <c r="I9" s="89">
        <v>45658</v>
      </c>
      <c r="J9" s="89">
        <v>46022</v>
      </c>
      <c r="K9" s="88" t="s">
        <v>326</v>
      </c>
      <c r="L9" s="96">
        <v>0.5</v>
      </c>
      <c r="M9" s="95">
        <f t="shared" si="0"/>
        <v>5.0000000000000001E-3</v>
      </c>
      <c r="N9" s="89">
        <v>45898</v>
      </c>
      <c r="O9" s="90" t="s">
        <v>340</v>
      </c>
    </row>
    <row r="10" spans="1:15" ht="93" customHeight="1" thickBot="1" x14ac:dyDescent="0.4">
      <c r="B10" s="91">
        <v>2025</v>
      </c>
      <c r="C10" s="87" t="s">
        <v>305</v>
      </c>
      <c r="D10" s="87" t="s">
        <v>333</v>
      </c>
      <c r="E10" s="87" t="s">
        <v>341</v>
      </c>
      <c r="F10" s="87" t="s">
        <v>342</v>
      </c>
      <c r="G10" s="87" t="s">
        <v>343</v>
      </c>
      <c r="H10" s="87" t="s">
        <v>344</v>
      </c>
      <c r="I10" s="92">
        <v>45658</v>
      </c>
      <c r="J10" s="92">
        <v>46022</v>
      </c>
      <c r="K10" s="87" t="s">
        <v>326</v>
      </c>
      <c r="L10" s="97">
        <v>1</v>
      </c>
      <c r="M10" s="95">
        <f t="shared" si="0"/>
        <v>0.01</v>
      </c>
      <c r="N10" s="92">
        <v>45898</v>
      </c>
      <c r="O10" s="93" t="s">
        <v>345</v>
      </c>
    </row>
    <row r="11" spans="1:15" ht="93" customHeight="1" thickBot="1" x14ac:dyDescent="0.4">
      <c r="B11" s="87">
        <v>2025</v>
      </c>
      <c r="C11" s="88" t="s">
        <v>305</v>
      </c>
      <c r="D11" s="88" t="s">
        <v>333</v>
      </c>
      <c r="E11" s="88" t="s">
        <v>346</v>
      </c>
      <c r="F11" s="88" t="s">
        <v>347</v>
      </c>
      <c r="G11" s="88" t="s">
        <v>348</v>
      </c>
      <c r="H11" s="88" t="s">
        <v>349</v>
      </c>
      <c r="I11" s="89">
        <v>45658</v>
      </c>
      <c r="J11" s="89">
        <v>46022</v>
      </c>
      <c r="K11" s="88" t="s">
        <v>326</v>
      </c>
      <c r="L11" s="96">
        <v>1</v>
      </c>
      <c r="M11" s="95">
        <f t="shared" si="0"/>
        <v>0.01</v>
      </c>
      <c r="N11" s="89">
        <v>45898</v>
      </c>
      <c r="O11" s="90" t="s">
        <v>332</v>
      </c>
    </row>
    <row r="12" spans="1:15" ht="93" customHeight="1" thickBot="1" x14ac:dyDescent="0.4">
      <c r="B12" s="91">
        <v>2025</v>
      </c>
      <c r="C12" s="87" t="s">
        <v>350</v>
      </c>
      <c r="D12" s="87" t="s">
        <v>351</v>
      </c>
      <c r="E12" s="87" t="s">
        <v>352</v>
      </c>
      <c r="F12" s="87" t="s">
        <v>353</v>
      </c>
      <c r="G12" s="87" t="s">
        <v>354</v>
      </c>
      <c r="H12" s="87" t="s">
        <v>355</v>
      </c>
      <c r="I12" s="92">
        <v>45778</v>
      </c>
      <c r="J12" s="92">
        <v>46022</v>
      </c>
      <c r="K12" s="87" t="s">
        <v>356</v>
      </c>
      <c r="L12" s="97">
        <v>0.69</v>
      </c>
      <c r="M12" s="95">
        <f t="shared" si="0"/>
        <v>6.8999999999999999E-3</v>
      </c>
      <c r="N12" s="92">
        <v>45898</v>
      </c>
      <c r="O12" s="93" t="s">
        <v>357</v>
      </c>
    </row>
    <row r="13" spans="1:15" ht="93" customHeight="1" thickBot="1" x14ac:dyDescent="0.4">
      <c r="B13" s="87">
        <v>2025</v>
      </c>
      <c r="C13" s="88" t="s">
        <v>350</v>
      </c>
      <c r="D13" s="88" t="s">
        <v>351</v>
      </c>
      <c r="E13" s="88" t="s">
        <v>352</v>
      </c>
      <c r="F13" s="88" t="s">
        <v>358</v>
      </c>
      <c r="G13" s="88" t="s">
        <v>359</v>
      </c>
      <c r="H13" s="88" t="s">
        <v>360</v>
      </c>
      <c r="I13" s="89">
        <v>45858</v>
      </c>
      <c r="J13" s="89">
        <v>46022</v>
      </c>
      <c r="K13" s="88" t="s">
        <v>356</v>
      </c>
      <c r="L13" s="96">
        <v>1</v>
      </c>
      <c r="M13" s="95">
        <f t="shared" si="0"/>
        <v>0.01</v>
      </c>
      <c r="N13" s="89">
        <v>45898</v>
      </c>
      <c r="O13" s="90" t="s">
        <v>361</v>
      </c>
    </row>
    <row r="14" spans="1:15" ht="93" customHeight="1" thickBot="1" x14ac:dyDescent="0.4">
      <c r="B14" s="91">
        <v>2025</v>
      </c>
      <c r="C14" s="87" t="s">
        <v>362</v>
      </c>
      <c r="D14" s="87" t="s">
        <v>363</v>
      </c>
      <c r="E14" s="87" t="s">
        <v>364</v>
      </c>
      <c r="F14" s="87" t="s">
        <v>365</v>
      </c>
      <c r="G14" s="87" t="s">
        <v>366</v>
      </c>
      <c r="H14" s="87" t="s">
        <v>367</v>
      </c>
      <c r="I14" s="92">
        <v>45809</v>
      </c>
      <c r="J14" s="92">
        <v>46022</v>
      </c>
      <c r="K14" s="87" t="s">
        <v>368</v>
      </c>
      <c r="L14" s="97">
        <v>0.66</v>
      </c>
      <c r="M14" s="95">
        <f t="shared" si="0"/>
        <v>6.6E-3</v>
      </c>
      <c r="N14" s="92">
        <v>45890</v>
      </c>
      <c r="O14" s="93" t="s">
        <v>369</v>
      </c>
    </row>
    <row r="15" spans="1:15" ht="93" customHeight="1" thickBot="1" x14ac:dyDescent="0.4">
      <c r="B15" s="87">
        <v>2025</v>
      </c>
      <c r="C15" s="88" t="s">
        <v>370</v>
      </c>
      <c r="D15" s="88" t="s">
        <v>370</v>
      </c>
      <c r="E15" s="88" t="s">
        <v>371</v>
      </c>
      <c r="F15" s="88" t="s">
        <v>372</v>
      </c>
      <c r="G15" s="88" t="s">
        <v>373</v>
      </c>
      <c r="H15" s="88" t="s">
        <v>374</v>
      </c>
      <c r="I15" s="89">
        <v>45748</v>
      </c>
      <c r="J15" s="89">
        <v>46022</v>
      </c>
      <c r="K15" s="88" t="s">
        <v>375</v>
      </c>
      <c r="L15" s="96">
        <v>0.12</v>
      </c>
      <c r="M15" s="95">
        <f t="shared" si="0"/>
        <v>1.1999999999999999E-3</v>
      </c>
      <c r="N15" s="89">
        <v>45898</v>
      </c>
      <c r="O15" s="90" t="s">
        <v>376</v>
      </c>
    </row>
    <row r="16" spans="1:15" ht="93" customHeight="1" thickBot="1" x14ac:dyDescent="0.4">
      <c r="B16" s="91">
        <v>2025</v>
      </c>
      <c r="C16" s="87" t="s">
        <v>370</v>
      </c>
      <c r="D16" s="87" t="s">
        <v>370</v>
      </c>
      <c r="E16" s="87" t="s">
        <v>371</v>
      </c>
      <c r="F16" s="87" t="s">
        <v>372</v>
      </c>
      <c r="G16" s="87" t="s">
        <v>373</v>
      </c>
      <c r="H16" s="87" t="s">
        <v>374</v>
      </c>
      <c r="I16" s="92">
        <v>45748</v>
      </c>
      <c r="J16" s="92">
        <v>46022</v>
      </c>
      <c r="K16" s="87" t="s">
        <v>375</v>
      </c>
      <c r="L16" s="97">
        <v>0.12</v>
      </c>
      <c r="M16" s="95">
        <f t="shared" si="0"/>
        <v>1.1999999999999999E-3</v>
      </c>
      <c r="N16" s="92">
        <v>45898</v>
      </c>
      <c r="O16" s="93" t="s">
        <v>377</v>
      </c>
    </row>
    <row r="17" spans="2:15" ht="93" customHeight="1" thickBot="1" x14ac:dyDescent="0.4">
      <c r="B17" s="87">
        <v>2025</v>
      </c>
      <c r="C17" s="88" t="s">
        <v>370</v>
      </c>
      <c r="D17" s="88" t="s">
        <v>370</v>
      </c>
      <c r="E17" s="88" t="s">
        <v>371</v>
      </c>
      <c r="F17" s="88" t="s">
        <v>372</v>
      </c>
      <c r="G17" s="88" t="s">
        <v>373</v>
      </c>
      <c r="H17" s="88" t="s">
        <v>374</v>
      </c>
      <c r="I17" s="89">
        <v>45748</v>
      </c>
      <c r="J17" s="89">
        <v>46022</v>
      </c>
      <c r="K17" s="88" t="s">
        <v>375</v>
      </c>
      <c r="L17" s="96">
        <v>0.12</v>
      </c>
      <c r="M17" s="95">
        <f t="shared" si="0"/>
        <v>1.1999999999999999E-3</v>
      </c>
      <c r="N17" s="89">
        <v>45898</v>
      </c>
      <c r="O17" s="90" t="s">
        <v>378</v>
      </c>
    </row>
    <row r="18" spans="2:15" ht="93" customHeight="1" thickBot="1" x14ac:dyDescent="0.4">
      <c r="B18" s="91">
        <v>2025</v>
      </c>
      <c r="C18" s="87" t="s">
        <v>305</v>
      </c>
      <c r="D18" s="87" t="s">
        <v>306</v>
      </c>
      <c r="E18" s="87" t="s">
        <v>307</v>
      </c>
      <c r="F18" s="87" t="s">
        <v>308</v>
      </c>
      <c r="G18" s="87" t="s">
        <v>309</v>
      </c>
      <c r="H18" s="87" t="s">
        <v>176</v>
      </c>
      <c r="I18" s="92">
        <v>45778</v>
      </c>
      <c r="J18" s="92">
        <v>46022</v>
      </c>
      <c r="K18" s="87" t="s">
        <v>313</v>
      </c>
      <c r="L18" s="97">
        <v>1</v>
      </c>
      <c r="M18" s="95">
        <f t="shared" si="0"/>
        <v>0.01</v>
      </c>
      <c r="N18" s="92">
        <v>45896</v>
      </c>
      <c r="O18" s="93" t="s">
        <v>379</v>
      </c>
    </row>
    <row r="19" spans="2:15" ht="93" customHeight="1" thickBot="1" x14ac:dyDescent="0.4">
      <c r="B19" s="87">
        <v>2025</v>
      </c>
      <c r="C19" s="88" t="s">
        <v>305</v>
      </c>
      <c r="D19" s="88" t="s">
        <v>380</v>
      </c>
      <c r="E19" s="88" t="s">
        <v>381</v>
      </c>
      <c r="F19" s="88" t="s">
        <v>382</v>
      </c>
      <c r="G19" s="88" t="s">
        <v>383</v>
      </c>
      <c r="H19" s="88" t="s">
        <v>384</v>
      </c>
      <c r="I19" s="89">
        <v>45809</v>
      </c>
      <c r="J19" s="89">
        <v>46022</v>
      </c>
      <c r="K19" s="88" t="s">
        <v>385</v>
      </c>
      <c r="L19" s="96">
        <v>0.75</v>
      </c>
      <c r="M19" s="95">
        <f t="shared" si="0"/>
        <v>7.4999999999999997E-3</v>
      </c>
      <c r="N19" s="89">
        <v>45896</v>
      </c>
      <c r="O19" s="90" t="s">
        <v>386</v>
      </c>
    </row>
    <row r="20" spans="2:15" ht="93" customHeight="1" thickBot="1" x14ac:dyDescent="0.4">
      <c r="B20" s="91">
        <v>2025</v>
      </c>
      <c r="C20" s="87" t="s">
        <v>305</v>
      </c>
      <c r="D20" s="87" t="s">
        <v>380</v>
      </c>
      <c r="E20" s="87" t="s">
        <v>381</v>
      </c>
      <c r="F20" s="87" t="s">
        <v>387</v>
      </c>
      <c r="G20" s="87" t="s">
        <v>388</v>
      </c>
      <c r="H20" s="87" t="s">
        <v>389</v>
      </c>
      <c r="I20" s="92">
        <v>45809</v>
      </c>
      <c r="J20" s="92">
        <v>46022</v>
      </c>
      <c r="K20" s="87" t="s">
        <v>385</v>
      </c>
      <c r="L20" s="97">
        <v>0.45</v>
      </c>
      <c r="M20" s="95">
        <f t="shared" si="0"/>
        <v>4.5000000000000005E-3</v>
      </c>
      <c r="N20" s="92">
        <v>45896</v>
      </c>
      <c r="O20" s="93" t="s">
        <v>390</v>
      </c>
    </row>
    <row r="21" spans="2:15" ht="93" customHeight="1" thickBot="1" x14ac:dyDescent="0.4">
      <c r="B21" s="87">
        <v>2025</v>
      </c>
      <c r="C21" s="88" t="s">
        <v>305</v>
      </c>
      <c r="D21" s="88" t="s">
        <v>321</v>
      </c>
      <c r="E21" s="88" t="s">
        <v>322</v>
      </c>
      <c r="F21" s="88" t="s">
        <v>323</v>
      </c>
      <c r="G21" s="88" t="s">
        <v>324</v>
      </c>
      <c r="H21" s="88" t="s">
        <v>391</v>
      </c>
      <c r="I21" s="89">
        <v>45658</v>
      </c>
      <c r="J21" s="89">
        <v>46022</v>
      </c>
      <c r="K21" s="88" t="s">
        <v>326</v>
      </c>
      <c r="L21" s="96">
        <v>0.2</v>
      </c>
      <c r="M21" s="95">
        <f t="shared" si="0"/>
        <v>2E-3</v>
      </c>
      <c r="N21" s="89">
        <v>45898</v>
      </c>
      <c r="O21" s="90" t="s">
        <v>392</v>
      </c>
    </row>
    <row r="22" spans="2:15" ht="93" customHeight="1" thickBot="1" x14ac:dyDescent="0.4">
      <c r="B22" s="91">
        <v>2025</v>
      </c>
      <c r="C22" s="87" t="s">
        <v>305</v>
      </c>
      <c r="D22" s="87" t="s">
        <v>321</v>
      </c>
      <c r="E22" s="87" t="s">
        <v>322</v>
      </c>
      <c r="F22" s="87" t="s">
        <v>323</v>
      </c>
      <c r="G22" s="87" t="s">
        <v>324</v>
      </c>
      <c r="H22" s="87" t="s">
        <v>393</v>
      </c>
      <c r="I22" s="92">
        <v>45658</v>
      </c>
      <c r="J22" s="92">
        <v>46022</v>
      </c>
      <c r="K22" s="87" t="s">
        <v>326</v>
      </c>
      <c r="L22" s="97">
        <v>0.6</v>
      </c>
      <c r="M22" s="95">
        <f t="shared" si="0"/>
        <v>6.0000000000000001E-3</v>
      </c>
      <c r="N22" s="92">
        <v>45898</v>
      </c>
      <c r="O22" s="93" t="s">
        <v>394</v>
      </c>
    </row>
    <row r="23" spans="2:15" ht="93" customHeight="1" thickBot="1" x14ac:dyDescent="0.4">
      <c r="B23" s="87">
        <v>2025</v>
      </c>
      <c r="C23" s="88" t="s">
        <v>305</v>
      </c>
      <c r="D23" s="88" t="s">
        <v>321</v>
      </c>
      <c r="E23" s="88" t="s">
        <v>322</v>
      </c>
      <c r="F23" s="88" t="s">
        <v>323</v>
      </c>
      <c r="G23" s="88" t="s">
        <v>324</v>
      </c>
      <c r="H23" s="88" t="s">
        <v>395</v>
      </c>
      <c r="I23" s="89">
        <v>45658</v>
      </c>
      <c r="J23" s="89">
        <v>46022</v>
      </c>
      <c r="K23" s="88" t="s">
        <v>326</v>
      </c>
      <c r="L23" s="96">
        <v>0.3</v>
      </c>
      <c r="M23" s="95">
        <f t="shared" si="0"/>
        <v>3.0000000000000001E-3</v>
      </c>
      <c r="N23" s="89">
        <v>45898</v>
      </c>
      <c r="O23" s="90" t="s">
        <v>396</v>
      </c>
    </row>
    <row r="24" spans="2:15" ht="93" customHeight="1" thickBot="1" x14ac:dyDescent="0.4">
      <c r="B24" s="91">
        <v>2025</v>
      </c>
      <c r="C24" s="87" t="s">
        <v>305</v>
      </c>
      <c r="D24" s="87" t="s">
        <v>321</v>
      </c>
      <c r="E24" s="87" t="s">
        <v>397</v>
      </c>
      <c r="F24" s="87" t="s">
        <v>398</v>
      </c>
      <c r="G24" s="87" t="s">
        <v>399</v>
      </c>
      <c r="H24" s="87" t="s">
        <v>400</v>
      </c>
      <c r="I24" s="92">
        <v>45658</v>
      </c>
      <c r="J24" s="92">
        <v>46022</v>
      </c>
      <c r="K24" s="87" t="s">
        <v>326</v>
      </c>
      <c r="L24" s="97">
        <v>0.2</v>
      </c>
      <c r="M24" s="95">
        <f t="shared" si="0"/>
        <v>2E-3</v>
      </c>
      <c r="N24" s="92">
        <v>45898</v>
      </c>
      <c r="O24" s="93" t="s">
        <v>401</v>
      </c>
    </row>
    <row r="25" spans="2:15" ht="93" customHeight="1" thickBot="1" x14ac:dyDescent="0.4">
      <c r="B25" s="87">
        <v>2025</v>
      </c>
      <c r="C25" s="88" t="s">
        <v>370</v>
      </c>
      <c r="D25" s="88" t="s">
        <v>370</v>
      </c>
      <c r="E25" s="88" t="s">
        <v>402</v>
      </c>
      <c r="F25" s="88" t="s">
        <v>403</v>
      </c>
      <c r="G25" s="88" t="s">
        <v>404</v>
      </c>
      <c r="H25" s="88" t="s">
        <v>405</v>
      </c>
      <c r="I25" s="89">
        <v>45870</v>
      </c>
      <c r="J25" s="89">
        <v>46022</v>
      </c>
      <c r="K25" s="88" t="s">
        <v>406</v>
      </c>
      <c r="L25" s="96">
        <v>1</v>
      </c>
      <c r="M25" s="95">
        <f t="shared" si="0"/>
        <v>0.01</v>
      </c>
      <c r="N25" s="89">
        <v>45898</v>
      </c>
      <c r="O25" s="90" t="s">
        <v>407</v>
      </c>
    </row>
    <row r="26" spans="2:15" ht="93" customHeight="1" thickBot="1" x14ac:dyDescent="0.4">
      <c r="B26" s="91">
        <v>2025</v>
      </c>
      <c r="C26" s="87" t="s">
        <v>370</v>
      </c>
      <c r="D26" s="87" t="s">
        <v>370</v>
      </c>
      <c r="E26" s="87" t="s">
        <v>371</v>
      </c>
      <c r="F26" s="87" t="s">
        <v>372</v>
      </c>
      <c r="G26" s="87" t="s">
        <v>373</v>
      </c>
      <c r="H26" s="87" t="s">
        <v>408</v>
      </c>
      <c r="I26" s="92">
        <v>45748</v>
      </c>
      <c r="J26" s="92">
        <v>46022</v>
      </c>
      <c r="K26" s="87" t="s">
        <v>375</v>
      </c>
      <c r="L26" s="97">
        <v>0.05</v>
      </c>
      <c r="M26" s="95">
        <f t="shared" si="0"/>
        <v>5.0000000000000001E-4</v>
      </c>
      <c r="N26" s="92">
        <v>45898</v>
      </c>
      <c r="O26" s="93" t="s">
        <v>409</v>
      </c>
    </row>
    <row r="27" spans="2:15" ht="93" customHeight="1" thickBot="1" x14ac:dyDescent="0.4">
      <c r="B27" s="87">
        <v>2025</v>
      </c>
      <c r="C27" s="88" t="s">
        <v>370</v>
      </c>
      <c r="D27" s="88" t="s">
        <v>370</v>
      </c>
      <c r="E27" s="88" t="s">
        <v>371</v>
      </c>
      <c r="F27" s="88" t="s">
        <v>372</v>
      </c>
      <c r="G27" s="88" t="s">
        <v>373</v>
      </c>
      <c r="H27" s="88" t="s">
        <v>408</v>
      </c>
      <c r="I27" s="89">
        <v>45748</v>
      </c>
      <c r="J27" s="89">
        <v>46022</v>
      </c>
      <c r="K27" s="88" t="s">
        <v>375</v>
      </c>
      <c r="L27" s="96">
        <v>0.1</v>
      </c>
      <c r="M27" s="95">
        <f t="shared" si="0"/>
        <v>1E-3</v>
      </c>
      <c r="N27" s="89">
        <v>45898</v>
      </c>
      <c r="O27" s="90" t="s">
        <v>410</v>
      </c>
    </row>
    <row r="28" spans="2:15" ht="93" customHeight="1" thickBot="1" x14ac:dyDescent="0.4">
      <c r="B28" s="91">
        <v>2025</v>
      </c>
      <c r="C28" s="87" t="s">
        <v>370</v>
      </c>
      <c r="D28" s="87" t="s">
        <v>370</v>
      </c>
      <c r="E28" s="87" t="s">
        <v>371</v>
      </c>
      <c r="F28" s="87" t="s">
        <v>372</v>
      </c>
      <c r="G28" s="87" t="s">
        <v>373</v>
      </c>
      <c r="H28" s="87" t="s">
        <v>408</v>
      </c>
      <c r="I28" s="92">
        <v>45748</v>
      </c>
      <c r="J28" s="92">
        <v>46022</v>
      </c>
      <c r="K28" s="87" t="s">
        <v>375</v>
      </c>
      <c r="L28" s="97">
        <v>0.05</v>
      </c>
      <c r="M28" s="95">
        <f t="shared" si="0"/>
        <v>5.0000000000000001E-4</v>
      </c>
      <c r="N28" s="92">
        <v>45898</v>
      </c>
      <c r="O28" s="93" t="s">
        <v>411</v>
      </c>
    </row>
    <row r="29" spans="2:15" ht="93" customHeight="1" thickBot="1" x14ac:dyDescent="0.4">
      <c r="B29" s="87">
        <v>2025</v>
      </c>
      <c r="C29" s="88" t="s">
        <v>370</v>
      </c>
      <c r="D29" s="88" t="s">
        <v>370</v>
      </c>
      <c r="E29" s="88" t="s">
        <v>371</v>
      </c>
      <c r="F29" s="88" t="s">
        <v>372</v>
      </c>
      <c r="G29" s="88" t="s">
        <v>373</v>
      </c>
      <c r="H29" s="88" t="s">
        <v>408</v>
      </c>
      <c r="I29" s="89">
        <v>45748</v>
      </c>
      <c r="J29" s="89">
        <v>46022</v>
      </c>
      <c r="K29" s="88" t="s">
        <v>375</v>
      </c>
      <c r="L29" s="96">
        <v>0.01</v>
      </c>
      <c r="M29" s="95">
        <f t="shared" si="0"/>
        <v>1E-4</v>
      </c>
      <c r="N29" s="89">
        <v>45898</v>
      </c>
      <c r="O29" s="90" t="s">
        <v>412</v>
      </c>
    </row>
    <row r="30" spans="2:15" ht="93" customHeight="1" thickBot="1" x14ac:dyDescent="0.4">
      <c r="B30" s="91">
        <v>2025</v>
      </c>
      <c r="C30" s="87" t="s">
        <v>370</v>
      </c>
      <c r="D30" s="87" t="s">
        <v>370</v>
      </c>
      <c r="E30" s="87" t="s">
        <v>371</v>
      </c>
      <c r="F30" s="87" t="s">
        <v>372</v>
      </c>
      <c r="G30" s="87" t="s">
        <v>373</v>
      </c>
      <c r="H30" s="87" t="s">
        <v>408</v>
      </c>
      <c r="I30" s="92">
        <v>45748</v>
      </c>
      <c r="J30" s="92">
        <v>46022</v>
      </c>
      <c r="K30" s="87" t="s">
        <v>375</v>
      </c>
      <c r="L30" s="97">
        <v>0.05</v>
      </c>
      <c r="M30" s="95">
        <f t="shared" si="0"/>
        <v>5.0000000000000001E-4</v>
      </c>
      <c r="N30" s="92">
        <v>45898</v>
      </c>
      <c r="O30" s="93" t="s">
        <v>413</v>
      </c>
    </row>
    <row r="31" spans="2:15" ht="93" customHeight="1" thickBot="1" x14ac:dyDescent="0.4">
      <c r="B31" s="87">
        <v>2025</v>
      </c>
      <c r="C31" s="88" t="s">
        <v>370</v>
      </c>
      <c r="D31" s="88" t="s">
        <v>370</v>
      </c>
      <c r="E31" s="88" t="s">
        <v>371</v>
      </c>
      <c r="F31" s="88" t="s">
        <v>372</v>
      </c>
      <c r="G31" s="88" t="s">
        <v>373</v>
      </c>
      <c r="H31" s="88" t="s">
        <v>408</v>
      </c>
      <c r="I31" s="89">
        <v>45748</v>
      </c>
      <c r="J31" s="89">
        <v>46022</v>
      </c>
      <c r="K31" s="88" t="s">
        <v>375</v>
      </c>
      <c r="L31" s="96">
        <v>0.05</v>
      </c>
      <c r="M31" s="95">
        <f t="shared" si="0"/>
        <v>5.0000000000000001E-4</v>
      </c>
      <c r="N31" s="89">
        <v>45898</v>
      </c>
      <c r="O31" s="90" t="s">
        <v>414</v>
      </c>
    </row>
    <row r="32" spans="2:15" ht="93" customHeight="1" thickBot="1" x14ac:dyDescent="0.4">
      <c r="B32" s="91">
        <v>2025</v>
      </c>
      <c r="C32" s="87" t="s">
        <v>370</v>
      </c>
      <c r="D32" s="87" t="s">
        <v>370</v>
      </c>
      <c r="E32" s="87" t="s">
        <v>371</v>
      </c>
      <c r="F32" s="87" t="s">
        <v>372</v>
      </c>
      <c r="G32" s="87" t="s">
        <v>373</v>
      </c>
      <c r="H32" s="87" t="s">
        <v>408</v>
      </c>
      <c r="I32" s="92">
        <v>45748</v>
      </c>
      <c r="J32" s="92">
        <v>46022</v>
      </c>
      <c r="K32" s="87" t="s">
        <v>375</v>
      </c>
      <c r="L32" s="97">
        <v>0.05</v>
      </c>
      <c r="M32" s="95">
        <f t="shared" si="0"/>
        <v>5.0000000000000001E-4</v>
      </c>
      <c r="N32" s="92">
        <v>45898</v>
      </c>
      <c r="O32" s="93" t="s">
        <v>415</v>
      </c>
    </row>
    <row r="33" spans="2:15" ht="93" customHeight="1" thickBot="1" x14ac:dyDescent="0.4">
      <c r="B33" s="87">
        <v>2025</v>
      </c>
      <c r="C33" s="88" t="s">
        <v>305</v>
      </c>
      <c r="D33" s="88" t="s">
        <v>315</v>
      </c>
      <c r="E33" s="88" t="s">
        <v>316</v>
      </c>
      <c r="F33" s="88" t="s">
        <v>317</v>
      </c>
      <c r="G33" s="88" t="s">
        <v>318</v>
      </c>
      <c r="H33" s="88" t="s">
        <v>206</v>
      </c>
      <c r="I33" s="89">
        <v>45778</v>
      </c>
      <c r="J33" s="89">
        <v>46022</v>
      </c>
      <c r="K33" s="88" t="s">
        <v>319</v>
      </c>
      <c r="L33" s="96">
        <v>0.01</v>
      </c>
      <c r="M33" s="95">
        <f t="shared" si="0"/>
        <v>1E-4</v>
      </c>
      <c r="N33" s="89">
        <v>45898</v>
      </c>
      <c r="O33" s="90" t="s">
        <v>416</v>
      </c>
    </row>
    <row r="34" spans="2:15" ht="93" customHeight="1" thickBot="1" x14ac:dyDescent="0.4">
      <c r="B34" s="91">
        <v>2025</v>
      </c>
      <c r="C34" s="87" t="s">
        <v>305</v>
      </c>
      <c r="D34" s="87" t="s">
        <v>315</v>
      </c>
      <c r="E34" s="87" t="s">
        <v>316</v>
      </c>
      <c r="F34" s="87" t="s">
        <v>317</v>
      </c>
      <c r="G34" s="87" t="s">
        <v>318</v>
      </c>
      <c r="H34" s="87" t="s">
        <v>209</v>
      </c>
      <c r="I34" s="92">
        <v>45809</v>
      </c>
      <c r="J34" s="92">
        <v>46022</v>
      </c>
      <c r="K34" s="87" t="s">
        <v>313</v>
      </c>
      <c r="L34" s="97">
        <v>0.5</v>
      </c>
      <c r="M34" s="95">
        <f t="shared" si="0"/>
        <v>5.0000000000000001E-3</v>
      </c>
      <c r="N34" s="92">
        <v>45897</v>
      </c>
      <c r="O34" s="93" t="s">
        <v>417</v>
      </c>
    </row>
    <row r="35" spans="2:15" ht="93" customHeight="1" thickBot="1" x14ac:dyDescent="0.4">
      <c r="B35" s="87">
        <v>2025</v>
      </c>
      <c r="C35" s="88" t="s">
        <v>305</v>
      </c>
      <c r="D35" s="88" t="s">
        <v>321</v>
      </c>
      <c r="E35" s="88" t="s">
        <v>322</v>
      </c>
      <c r="F35" s="88" t="s">
        <v>323</v>
      </c>
      <c r="G35" s="88" t="s">
        <v>324</v>
      </c>
      <c r="H35" s="88" t="s">
        <v>418</v>
      </c>
      <c r="I35" s="89">
        <v>45658</v>
      </c>
      <c r="J35" s="89">
        <v>46022</v>
      </c>
      <c r="K35" s="88" t="s">
        <v>326</v>
      </c>
      <c r="L35" s="96">
        <v>0.2</v>
      </c>
      <c r="M35" s="95">
        <f t="shared" si="0"/>
        <v>2E-3</v>
      </c>
      <c r="N35" s="89">
        <v>45898</v>
      </c>
      <c r="O35" s="90" t="s">
        <v>419</v>
      </c>
    </row>
    <row r="36" spans="2:15" ht="93" customHeight="1" thickBot="1" x14ac:dyDescent="0.4">
      <c r="B36" s="91">
        <v>2025</v>
      </c>
      <c r="C36" s="87" t="s">
        <v>305</v>
      </c>
      <c r="D36" s="87" t="s">
        <v>321</v>
      </c>
      <c r="E36" s="87" t="s">
        <v>322</v>
      </c>
      <c r="F36" s="87" t="s">
        <v>323</v>
      </c>
      <c r="G36" s="87" t="s">
        <v>324</v>
      </c>
      <c r="H36" s="87" t="s">
        <v>420</v>
      </c>
      <c r="I36" s="92">
        <v>45658</v>
      </c>
      <c r="J36" s="92">
        <v>46022</v>
      </c>
      <c r="K36" s="87" t="s">
        <v>326</v>
      </c>
      <c r="L36" s="97">
        <v>1</v>
      </c>
      <c r="M36" s="95">
        <f t="shared" si="0"/>
        <v>0.01</v>
      </c>
      <c r="N36" s="92">
        <v>45898</v>
      </c>
      <c r="O36" s="93" t="s">
        <v>345</v>
      </c>
    </row>
    <row r="37" spans="2:15" ht="93" customHeight="1" thickBot="1" x14ac:dyDescent="0.4">
      <c r="B37" s="87">
        <v>2025</v>
      </c>
      <c r="C37" s="88" t="s">
        <v>305</v>
      </c>
      <c r="D37" s="88" t="s">
        <v>321</v>
      </c>
      <c r="E37" s="88" t="s">
        <v>322</v>
      </c>
      <c r="F37" s="88" t="s">
        <v>323</v>
      </c>
      <c r="G37" s="88" t="s">
        <v>324</v>
      </c>
      <c r="H37" s="88" t="s">
        <v>421</v>
      </c>
      <c r="I37" s="89">
        <v>45658</v>
      </c>
      <c r="J37" s="89">
        <v>46022</v>
      </c>
      <c r="K37" s="88" t="s">
        <v>326</v>
      </c>
      <c r="L37" s="96">
        <v>0.2</v>
      </c>
      <c r="M37" s="95">
        <f t="shared" si="0"/>
        <v>2E-3</v>
      </c>
      <c r="N37" s="89">
        <v>45898</v>
      </c>
      <c r="O37" s="90" t="s">
        <v>419</v>
      </c>
    </row>
    <row r="38" spans="2:15" ht="93" customHeight="1" thickBot="1" x14ac:dyDescent="0.4">
      <c r="B38" s="91">
        <v>2025</v>
      </c>
      <c r="C38" s="87" t="s">
        <v>305</v>
      </c>
      <c r="D38" s="87" t="s">
        <v>321</v>
      </c>
      <c r="E38" s="87" t="s">
        <v>322</v>
      </c>
      <c r="F38" s="87" t="s">
        <v>323</v>
      </c>
      <c r="G38" s="87" t="s">
        <v>324</v>
      </c>
      <c r="H38" s="87" t="s">
        <v>422</v>
      </c>
      <c r="I38" s="92">
        <v>45658</v>
      </c>
      <c r="J38" s="92">
        <v>46022</v>
      </c>
      <c r="K38" s="87" t="s">
        <v>326</v>
      </c>
      <c r="L38" s="97">
        <v>0.4</v>
      </c>
      <c r="M38" s="95">
        <f t="shared" si="0"/>
        <v>4.0000000000000001E-3</v>
      </c>
      <c r="N38" s="92">
        <v>45898</v>
      </c>
      <c r="O38" s="93" t="s">
        <v>423</v>
      </c>
    </row>
    <row r="39" spans="2:15" ht="93" customHeight="1" thickBot="1" x14ac:dyDescent="0.4">
      <c r="B39" s="87">
        <v>2025</v>
      </c>
      <c r="C39" s="88" t="s">
        <v>305</v>
      </c>
      <c r="D39" s="88" t="s">
        <v>321</v>
      </c>
      <c r="E39" s="88" t="s">
        <v>322</v>
      </c>
      <c r="F39" s="88" t="s">
        <v>323</v>
      </c>
      <c r="G39" s="88" t="s">
        <v>324</v>
      </c>
      <c r="H39" s="88" t="s">
        <v>424</v>
      </c>
      <c r="I39" s="89">
        <v>45658</v>
      </c>
      <c r="J39" s="89">
        <v>46022</v>
      </c>
      <c r="K39" s="88" t="s">
        <v>326</v>
      </c>
      <c r="L39" s="96">
        <v>0.3</v>
      </c>
      <c r="M39" s="95">
        <f t="shared" si="0"/>
        <v>3.0000000000000001E-3</v>
      </c>
      <c r="N39" s="89">
        <v>45898</v>
      </c>
      <c r="O39" s="90" t="s">
        <v>425</v>
      </c>
    </row>
    <row r="40" spans="2:15" ht="93" customHeight="1" thickBot="1" x14ac:dyDescent="0.4">
      <c r="B40" s="91">
        <v>2025</v>
      </c>
      <c r="C40" s="87" t="s">
        <v>305</v>
      </c>
      <c r="D40" s="87" t="s">
        <v>321</v>
      </c>
      <c r="E40" s="87" t="s">
        <v>322</v>
      </c>
      <c r="F40" s="87" t="s">
        <v>323</v>
      </c>
      <c r="G40" s="87" t="s">
        <v>324</v>
      </c>
      <c r="H40" s="87" t="s">
        <v>426</v>
      </c>
      <c r="I40" s="92">
        <v>45658</v>
      </c>
      <c r="J40" s="92">
        <v>46022</v>
      </c>
      <c r="K40" s="87" t="s">
        <v>326</v>
      </c>
      <c r="L40" s="97">
        <v>0.2</v>
      </c>
      <c r="M40" s="95">
        <f t="shared" si="0"/>
        <v>2E-3</v>
      </c>
      <c r="N40" s="92">
        <v>45898</v>
      </c>
      <c r="O40" s="93" t="s">
        <v>427</v>
      </c>
    </row>
    <row r="41" spans="2:15" ht="93" customHeight="1" thickBot="1" x14ac:dyDescent="0.4">
      <c r="B41" s="87">
        <v>2025</v>
      </c>
      <c r="C41" s="88" t="s">
        <v>305</v>
      </c>
      <c r="D41" s="88" t="s">
        <v>321</v>
      </c>
      <c r="E41" s="88" t="s">
        <v>397</v>
      </c>
      <c r="F41" s="88" t="s">
        <v>398</v>
      </c>
      <c r="G41" s="88" t="s">
        <v>399</v>
      </c>
      <c r="H41" s="88" t="s">
        <v>428</v>
      </c>
      <c r="I41" s="89">
        <v>45658</v>
      </c>
      <c r="J41" s="89">
        <v>46022</v>
      </c>
      <c r="K41" s="88" t="s">
        <v>326</v>
      </c>
      <c r="L41" s="96">
        <v>0.3</v>
      </c>
      <c r="M41" s="95">
        <f t="shared" si="0"/>
        <v>3.0000000000000001E-3</v>
      </c>
      <c r="N41" s="89">
        <v>45898</v>
      </c>
      <c r="O41" s="90" t="s">
        <v>429</v>
      </c>
    </row>
    <row r="42" spans="2:15" ht="93" customHeight="1" thickBot="1" x14ac:dyDescent="0.4">
      <c r="B42" s="91">
        <v>2025</v>
      </c>
      <c r="C42" s="87" t="s">
        <v>305</v>
      </c>
      <c r="D42" s="87" t="s">
        <v>321</v>
      </c>
      <c r="E42" s="87" t="s">
        <v>397</v>
      </c>
      <c r="F42" s="87" t="s">
        <v>398</v>
      </c>
      <c r="G42" s="87" t="s">
        <v>399</v>
      </c>
      <c r="H42" s="87" t="s">
        <v>430</v>
      </c>
      <c r="I42" s="92">
        <v>45658</v>
      </c>
      <c r="J42" s="92">
        <v>46022</v>
      </c>
      <c r="K42" s="87" t="s">
        <v>326</v>
      </c>
      <c r="L42" s="97">
        <v>0.5</v>
      </c>
      <c r="M42" s="95">
        <f t="shared" si="0"/>
        <v>5.0000000000000001E-3</v>
      </c>
      <c r="N42" s="92">
        <v>45898</v>
      </c>
      <c r="O42" s="93" t="s">
        <v>431</v>
      </c>
    </row>
    <row r="43" spans="2:15" ht="93" customHeight="1" thickBot="1" x14ac:dyDescent="0.4">
      <c r="B43" s="87">
        <v>2025</v>
      </c>
      <c r="C43" s="88" t="s">
        <v>305</v>
      </c>
      <c r="D43" s="88" t="s">
        <v>321</v>
      </c>
      <c r="E43" s="88" t="s">
        <v>328</v>
      </c>
      <c r="F43" s="88" t="s">
        <v>329</v>
      </c>
      <c r="G43" s="88" t="s">
        <v>330</v>
      </c>
      <c r="H43" s="88" t="s">
        <v>432</v>
      </c>
      <c r="I43" s="89">
        <v>45658</v>
      </c>
      <c r="J43" s="89">
        <v>46022</v>
      </c>
      <c r="K43" s="88" t="s">
        <v>326</v>
      </c>
      <c r="L43" s="96">
        <v>0.2</v>
      </c>
      <c r="M43" s="95">
        <f t="shared" si="0"/>
        <v>2E-3</v>
      </c>
      <c r="N43" s="89">
        <v>45898</v>
      </c>
      <c r="O43" s="90" t="s">
        <v>433</v>
      </c>
    </row>
    <row r="44" spans="2:15" ht="93" customHeight="1" thickBot="1" x14ac:dyDescent="0.4">
      <c r="B44" s="91">
        <v>2025</v>
      </c>
      <c r="C44" s="87" t="s">
        <v>305</v>
      </c>
      <c r="D44" s="87" t="s">
        <v>333</v>
      </c>
      <c r="E44" s="87" t="s">
        <v>334</v>
      </c>
      <c r="F44" s="87" t="s">
        <v>335</v>
      </c>
      <c r="G44" s="87" t="s">
        <v>336</v>
      </c>
      <c r="H44" s="87" t="s">
        <v>434</v>
      </c>
      <c r="I44" s="92">
        <v>45658</v>
      </c>
      <c r="J44" s="92">
        <v>46022</v>
      </c>
      <c r="K44" s="87" t="s">
        <v>326</v>
      </c>
      <c r="L44" s="97">
        <v>0.3</v>
      </c>
      <c r="M44" s="95">
        <f t="shared" si="0"/>
        <v>3.0000000000000001E-3</v>
      </c>
      <c r="N44" s="92">
        <v>45898</v>
      </c>
      <c r="O44" s="93" t="s">
        <v>435</v>
      </c>
    </row>
    <row r="45" spans="2:15" ht="93" customHeight="1" thickBot="1" x14ac:dyDescent="0.4">
      <c r="B45" s="87">
        <v>2025</v>
      </c>
      <c r="C45" s="88" t="s">
        <v>305</v>
      </c>
      <c r="D45" s="88" t="s">
        <v>333</v>
      </c>
      <c r="E45" s="88" t="s">
        <v>341</v>
      </c>
      <c r="F45" s="88" t="s">
        <v>342</v>
      </c>
      <c r="G45" s="88" t="s">
        <v>343</v>
      </c>
      <c r="H45" s="88" t="s">
        <v>436</v>
      </c>
      <c r="I45" s="89">
        <v>45658</v>
      </c>
      <c r="J45" s="89">
        <v>46022</v>
      </c>
      <c r="K45" s="88" t="s">
        <v>326</v>
      </c>
      <c r="L45" s="96">
        <v>0.2</v>
      </c>
      <c r="M45" s="95">
        <f t="shared" si="0"/>
        <v>2E-3</v>
      </c>
      <c r="N45" s="89">
        <v>45898</v>
      </c>
      <c r="O45" s="90" t="s">
        <v>437</v>
      </c>
    </row>
    <row r="46" spans="2:15" ht="93" customHeight="1" thickBot="1" x14ac:dyDescent="0.4">
      <c r="B46" s="91">
        <v>2025</v>
      </c>
      <c r="C46" s="87" t="s">
        <v>350</v>
      </c>
      <c r="D46" s="87" t="s">
        <v>438</v>
      </c>
      <c r="E46" s="87" t="s">
        <v>439</v>
      </c>
      <c r="F46" s="87" t="s">
        <v>440</v>
      </c>
      <c r="G46" s="87" t="s">
        <v>441</v>
      </c>
      <c r="H46" s="87" t="s">
        <v>442</v>
      </c>
      <c r="I46" s="92">
        <v>45778</v>
      </c>
      <c r="J46" s="92">
        <v>46022</v>
      </c>
      <c r="K46" s="87" t="s">
        <v>443</v>
      </c>
      <c r="L46" s="97">
        <v>0.5</v>
      </c>
      <c r="M46" s="95">
        <f t="shared" si="0"/>
        <v>5.0000000000000001E-3</v>
      </c>
      <c r="N46" s="92">
        <v>45898</v>
      </c>
      <c r="O46" s="93" t="s">
        <v>444</v>
      </c>
    </row>
    <row r="47" spans="2:15" ht="93" customHeight="1" thickBot="1" x14ac:dyDescent="0.4">
      <c r="B47" s="87">
        <v>2025</v>
      </c>
      <c r="C47" s="88" t="s">
        <v>350</v>
      </c>
      <c r="D47" s="88" t="s">
        <v>438</v>
      </c>
      <c r="E47" s="88" t="s">
        <v>439</v>
      </c>
      <c r="F47" s="88" t="s">
        <v>445</v>
      </c>
      <c r="G47" s="88" t="s">
        <v>441</v>
      </c>
      <c r="H47" s="88" t="s">
        <v>446</v>
      </c>
      <c r="I47" s="89">
        <v>45870</v>
      </c>
      <c r="J47" s="89">
        <v>46022</v>
      </c>
      <c r="K47" s="88" t="s">
        <v>443</v>
      </c>
      <c r="L47" s="96">
        <v>0.05</v>
      </c>
      <c r="M47" s="95">
        <f t="shared" si="0"/>
        <v>5.0000000000000001E-4</v>
      </c>
      <c r="N47" s="89">
        <v>45898</v>
      </c>
      <c r="O47" s="90" t="s">
        <v>447</v>
      </c>
    </row>
    <row r="48" spans="2:15" ht="93" customHeight="1" x14ac:dyDescent="0.35">
      <c r="B48" s="91">
        <v>2025</v>
      </c>
      <c r="C48" s="87" t="s">
        <v>370</v>
      </c>
      <c r="D48" s="87" t="s">
        <v>370</v>
      </c>
      <c r="E48" s="87" t="s">
        <v>402</v>
      </c>
      <c r="F48" s="87" t="s">
        <v>403</v>
      </c>
      <c r="G48" s="87" t="s">
        <v>404</v>
      </c>
      <c r="H48" s="87" t="s">
        <v>448</v>
      </c>
      <c r="I48" s="92">
        <v>45839</v>
      </c>
      <c r="J48" s="92">
        <v>46022</v>
      </c>
      <c r="K48" s="87" t="s">
        <v>406</v>
      </c>
      <c r="L48" s="97">
        <v>0.5</v>
      </c>
      <c r="M48" s="95">
        <f t="shared" si="0"/>
        <v>5.0000000000000001E-3</v>
      </c>
      <c r="N48" s="92">
        <v>45898</v>
      </c>
      <c r="O48" s="93" t="s">
        <v>449</v>
      </c>
    </row>
  </sheetData>
  <autoFilter ref="B1:O48"/>
  <hyperlinks>
    <hyperlink ref="O2" r:id="rId1" display="https://portalmipg.scj.gov.co/files/mipg/actividad/Circular 005 del 8-07-2025.pdf"/>
    <hyperlink ref="O3" r:id="rId2" display="https://portalmipg.scj.gov.co/files/mipg/actividad/Capacitaciones Documentos.zip"/>
    <hyperlink ref="O4" r:id="rId3" display="https://portalmipg.scj.gov.co/files/mipg/actividad/SOCIALIZACION MIPG.zip"/>
    <hyperlink ref="O5" r:id="rId4" display="https://portalmipg.scj.gov.co/files/mipg/actividad/Evidencias MIPG.zip"/>
    <hyperlink ref="O6" r:id="rId5" display="https://portalmipg.scj.gov.co/files/mipg/actividad/1750393464_Plan de Trabajo - Gobierno de Datos.pdf"/>
    <hyperlink ref="O7" r:id="rId6" display="https://portalmipg.scj.gov.co/files/mipg/actividad/Incidentes Services Manager Julio 2025.pdf"/>
    <hyperlink ref="O8" r:id="rId7" display="https://portalmipg.scj.gov.co/files/mipg/actividad/Documento Plan Continuidad de Servicios Tecnologicos SDSCJ_MAR_2025 (1).docx"/>
    <hyperlink ref="O9" r:id="rId8" display="https://portalmipg.scj.gov.co/files/mipg/actividad/Avances plan de continuidad de negocio  - Agosto 2025.docx"/>
    <hyperlink ref="O10" r:id="rId9" display="https://portalmipg.scj.gov.co/files/mipg/actividad/Implementaci%C3%B2n MSPI 2025 (1).pdf"/>
    <hyperlink ref="O11" r:id="rId10" display="https://portalmipg.scj.gov.co/files/mipg/actividad/Incidentes Services Manager Julio 2025.pdf"/>
    <hyperlink ref="O12" r:id="rId11" display="https://portalmipg.scj.gov.co/files/mipg/actividad/PlanTrabajo2025 (11).xlsx"/>
    <hyperlink ref="O13" r:id="rId12" display="https://portalmipg.scj.gov.co/files/mipg/actividad/ActaMesaTecnicaAprobacionPINAR.zip"/>
    <hyperlink ref="O14" r:id="rId13" display="https://portalmipg.scj.gov.co/files/mipg/actividad/INFORMES DE INDICADORES 1ER Y 2DO TRIMESTRE 2025.zip"/>
    <hyperlink ref="O15" r:id="rId14" display="https://portalmipg.scj.gov.co/files/mipg/actividad/Informe Riesgos de Corrupcio%CC%81n - I cuatrimestre 2025.pdf"/>
    <hyperlink ref="O16" r:id="rId15" display="https://portalmipg.scj.gov.co/files/mipg/actividad/Informe Primer Trimestre Riesgos de Gestio%CC%81n 2025.pdf"/>
    <hyperlink ref="O17" r:id="rId16" display="https://portalmipg.scj.gov.co/files/mipg/actividad/INFORME SEGUNDO TRIMESTRE 2025.pdf"/>
    <hyperlink ref="O18" r:id="rId17" display="https://portalmipg.scj.gov.co/files/mipg/actividad/SOPORTE EVIDENCIA.zip"/>
    <hyperlink ref="O19" r:id="rId18" display="https://portalmipg.scj.gov.co/files/mipg/actividad/22. Racionalizaci%C3%B3n - Funci%C3%B3n P%C3%BAblica.zip"/>
    <hyperlink ref="O20" r:id="rId19" display="https://portalmipg.scj.gov.co/files/mipg/actividad/23. Racionalizaci%C3%B3n - MINTIC.zip"/>
    <hyperlink ref="O21" r:id="rId20" display="https://portalmipg.scj.gov.co/files/mipg/actividad/PL-GT-05_V2_Plan_Apertura_Mejora_Uso_Datos_Abiertos-2025 (2).docx"/>
    <hyperlink ref="O22" r:id="rId21" display="https://portalmipg.scj.gov.co/files/mipg/actividad/GT-UA-2025-V1-Plan de Uso y Apropiaci%C3%B3n (1).xlsx"/>
    <hyperlink ref="O23" r:id="rId22" display="https://portalmipg.scj.gov.co/files/mipg/actividad/Estrategia de Innovaci%C3%B3n P%C3%BAblica Digital-Julio.docx"/>
    <hyperlink ref="O24" r:id="rId23" display="https://portalmipg.scj.gov.co/files/mipg/actividad/1750392494_Plan de Trabajo - Catalogo Datos Maestros.pdf"/>
    <hyperlink ref="O25" r:id="rId24" display="https://portalmipg.scj.gov.co/files/mipg/actividad/Pantallazo de Publicacion.pdf"/>
    <hyperlink ref="O26" r:id="rId25" display="https://portalmipg.scj.gov.co/files/mipg/actividad/ACTA COMUNICACIONES 2.pdf"/>
    <hyperlink ref="O27" r:id="rId26" display="https://portalmipg.scj.gov.co/files/mipg/actividad/ACTA APROBACI%C3%93N FORMAL RIESGOS DE GESTION - DE+FI..pdf"/>
    <hyperlink ref="O28" r:id="rId27" display="https://portalmipg.scj.gov.co/files/mipg/actividad/ACTA APROBACI%C3%93N FORMAL RIESGOS DE GESTION - GH.pdf"/>
    <hyperlink ref="O29" r:id="rId28" display="https://portalmipg.scj.gov.co/files/mipg/actividad/ACTA AJUSTE RIESGO 1 GIP.pdf"/>
    <hyperlink ref="O30" r:id="rId29" display="https://portalmipg.scj.gov.co/files/mipg/actividad/ACTA COMUNICACIONES 1.pdf"/>
    <hyperlink ref="O31" r:id="rId30" display="https://portalmipg.scj.gov.co/files/mipg/actividad/ACTA APROBACIO%CC%81N FORMAL RIESGOS DE GESTION - AR.pdf"/>
    <hyperlink ref="O32" r:id="rId31" display="https://portalmipg.scj.gov.co/files/mipg/actividad/c. ACTA ACTUALIZACION RIESGOS DE GESTION GCT - 21-MAYO 2025.pdf"/>
    <hyperlink ref="O33" r:id="rId32" display="https://portalmipg.scj.gov.co/files/mipg/actividad/MIPG.docx"/>
    <hyperlink ref="O34" r:id="rId33" display="https://portalmipg.scj.gov.co/files/mipg/actividad/Autodiagnosticos.zip"/>
    <hyperlink ref="O35" r:id="rId34" display="https://portalmipg.scj.gov.co/files/mipg/actividad/Cronograma seguimiento PETI 2025 (4).xlsx"/>
    <hyperlink ref="O36" r:id="rId35" display="https://portalmipg.scj.gov.co/files/mipg/actividad/Implementaci%C3%B2n MSPI 2025 (1).pdf"/>
    <hyperlink ref="O37" r:id="rId36" display="https://portalmipg.scj.gov.co/files/mipg/actividad/Cronograma seguimiento PETI 2025 (4).xlsx"/>
    <hyperlink ref="O38" r:id="rId37" display="https://portalmipg.scj.gov.co/files/mipg/actividad/Estrategia de Ciudades y Territorios Inteligentes-Julio.docx"/>
    <hyperlink ref="O39" r:id="rId38" display="https://portalmipg.scj.gov.co/files/mipg/actividad/Nuestros proyectos tecnol%C3%B3gicos siguen en marcha.pdf"/>
    <hyperlink ref="O40" r:id="rId39" display="https://portalmipg.scj.gov.co/files/mipg/actividad/002-EstudioPrevio v2.pdf"/>
    <hyperlink ref="O41" r:id="rId40" display="https://portalmipg.scj.gov.co/files/mipg/actividad/Estrategia-UA2025 2.docx"/>
    <hyperlink ref="O42" r:id="rId41" display="https://portalmipg.scj.gov.co/files/mipg/actividad/20250630 Cronograma seguimiento arquitectura empresarial 2025.xlsx"/>
    <hyperlink ref="O43" r:id="rId42" display="https://portalmipg.scj.gov.co/files/mipg/actividad/DTSI - Instructivo Diccionario de Datos SI.pdf"/>
    <hyperlink ref="O44" r:id="rId43" display="https://portalmipg.scj.gov.co/files/mipg/actividad/Seguimiento politica y Datos personales (1).xlsx"/>
    <hyperlink ref="O45" r:id="rId44" display="https://portalmipg.scj.gov.co/files/mipg/actividad/Documento Ciberseguridad SDSCJ_JUN_2025 (1).docx"/>
    <hyperlink ref="O46" r:id="rId45" display="https://portalmipg.scj.gov.co/files/mipg/actividad/Seguimientos mayo - agosto 2025.zip"/>
    <hyperlink ref="O47" r:id="rId46" display="https://portalmipg.scj.gov.co/files/mipg/actividad/Preguntas y resultados encuesta actual.xlsx"/>
    <hyperlink ref="O48" r:id="rId47" display="https://portalmipg.scj.gov.co/files/mipg/actividad/002-SM-946_2025_V1.xls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B10" workbookViewId="0">
      <selection activeCell="D15" sqref="D15"/>
    </sheetView>
  </sheetViews>
  <sheetFormatPr baseColWidth="10" defaultRowHeight="14.5" x14ac:dyDescent="0.35"/>
  <cols>
    <col min="2" max="3" width="48.90625" customWidth="1"/>
    <col min="4" max="4" width="73.26953125" customWidth="1"/>
    <col min="5" max="6" width="48.90625" customWidth="1"/>
    <col min="7" max="7" width="27.26953125" customWidth="1"/>
  </cols>
  <sheetData>
    <row r="1" spans="1:7" ht="18.5" thickBot="1" x14ac:dyDescent="0.4">
      <c r="A1" s="103" t="s">
        <v>458</v>
      </c>
      <c r="B1" s="103" t="s">
        <v>459</v>
      </c>
      <c r="C1" s="103" t="s">
        <v>460</v>
      </c>
      <c r="D1" s="103" t="s">
        <v>477</v>
      </c>
      <c r="E1" s="103" t="s">
        <v>462</v>
      </c>
      <c r="F1" s="103" t="s">
        <v>470</v>
      </c>
      <c r="G1" s="103" t="s">
        <v>295</v>
      </c>
    </row>
    <row r="2" spans="1:7" ht="39.5" customHeight="1" thickBot="1" x14ac:dyDescent="0.4">
      <c r="A2" s="104">
        <v>0.05</v>
      </c>
      <c r="B2" s="105" t="s">
        <v>451</v>
      </c>
      <c r="C2" s="105" t="s">
        <v>461</v>
      </c>
      <c r="D2" s="105" t="str">
        <f>+CONCATENATE(B2," ",C2)</f>
        <v xml:space="preserve">Se adjunta acta de reunión asociada a la actualización de riesgos de corrupción del proceso gestión de comunicaciones estratégicas la reunion se desarrolllo el 2 de mayo </v>
      </c>
      <c r="E2" s="105" t="s">
        <v>468</v>
      </c>
      <c r="F2" s="105" t="s">
        <v>471</v>
      </c>
      <c r="G2" s="106">
        <v>45898</v>
      </c>
    </row>
    <row r="3" spans="1:7" ht="18.5" thickBot="1" x14ac:dyDescent="0.4">
      <c r="A3" s="104">
        <v>0.1</v>
      </c>
      <c r="B3" s="105" t="s">
        <v>452</v>
      </c>
      <c r="C3" s="105"/>
      <c r="D3" s="105" t="str">
        <f t="shared" ref="D3:D8" si="0">+CONCATENATE(B3," ",C3)</f>
        <v xml:space="preserve">Se adjunta acta de reunión asociada a la actualización de riesgos de gestión del proceso direccionamiento estratégico y fortalecimiento institucional </v>
      </c>
      <c r="E3" s="105" t="s">
        <v>463</v>
      </c>
      <c r="F3" s="105" t="s">
        <v>472</v>
      </c>
      <c r="G3" s="106">
        <v>45898</v>
      </c>
    </row>
    <row r="4" spans="1:7" ht="27.5" thickBot="1" x14ac:dyDescent="0.4">
      <c r="A4" s="104">
        <v>0.05</v>
      </c>
      <c r="B4" s="105" t="s">
        <v>453</v>
      </c>
      <c r="C4" s="105" t="s">
        <v>464</v>
      </c>
      <c r="D4" s="105" t="str">
        <f t="shared" si="0"/>
        <v xml:space="preserve">Se adjunta acta de reunión asociada a la actualización de riesgos de gestión del proceso gestión estratégica del talento humano Sesion 1: Mié 28/05/2025 Sesion 2:Lun 09/06/2025  Sesion 3: Jue 26/06/2025 </v>
      </c>
      <c r="E4" s="105" t="s">
        <v>465</v>
      </c>
      <c r="F4" s="105" t="s">
        <v>472</v>
      </c>
      <c r="G4" s="106">
        <v>45898</v>
      </c>
    </row>
    <row r="5" spans="1:7" ht="18.5" thickBot="1" x14ac:dyDescent="0.4">
      <c r="A5" s="104">
        <v>0.01</v>
      </c>
      <c r="B5" s="105" t="s">
        <v>454</v>
      </c>
      <c r="C5" s="105" t="s">
        <v>466</v>
      </c>
      <c r="D5" s="105" t="str">
        <f t="shared" si="0"/>
        <v xml:space="preserve">Se adjunta acta de reunión asociada a la actualización de riesgos R1GIP de gestión del proceso gestión integral de personas privadas por la libertad esta acta se desarrollo : 19 Junio 2025 </v>
      </c>
      <c r="E5" s="105" t="s">
        <v>467</v>
      </c>
      <c r="F5" s="105" t="s">
        <v>472</v>
      </c>
      <c r="G5" s="106">
        <v>45898</v>
      </c>
    </row>
    <row r="6" spans="1:7" ht="27.5" thickBot="1" x14ac:dyDescent="0.4">
      <c r="A6" s="104">
        <v>0.05</v>
      </c>
      <c r="B6" s="105" t="s">
        <v>455</v>
      </c>
      <c r="C6" s="105" t="s">
        <v>469</v>
      </c>
      <c r="D6" s="105" t="str">
        <f t="shared" si="0"/>
        <v xml:space="preserve">Se adjunta acta de reunión asociada a la actualización de riesgos de gestión del proceso gestión de comunicaciones estratégicas Sesion 1: Mié 22/05/2025 Sesion 2:Lun 22/05/2025  Sesion 3: Jue 26/06/2025 </v>
      </c>
      <c r="E6" s="105" t="s">
        <v>465</v>
      </c>
      <c r="F6" s="105" t="s">
        <v>472</v>
      </c>
      <c r="G6" s="106">
        <v>45898</v>
      </c>
    </row>
    <row r="7" spans="1:7" ht="18.5" thickBot="1" x14ac:dyDescent="0.4">
      <c r="A7" s="104">
        <v>0.05</v>
      </c>
      <c r="B7" s="105" t="s">
        <v>456</v>
      </c>
      <c r="C7" s="105" t="s">
        <v>476</v>
      </c>
      <c r="D7" s="105" t="str">
        <f t="shared" si="0"/>
        <v xml:space="preserve">Se adjunta acta de reunión asociada a la actualización de riesgos de gestión del proceso atención y relación con el ciudadano Sesion 1: Mié 29/05/2025 Sesion 2:Lun 10/06/2025  Sesion 3: Jue 26/06/2025 </v>
      </c>
      <c r="E7" s="105" t="s">
        <v>474</v>
      </c>
      <c r="F7" s="105"/>
      <c r="G7" s="106">
        <v>45898</v>
      </c>
    </row>
    <row r="8" spans="1:7" ht="18.5" thickBot="1" x14ac:dyDescent="0.4">
      <c r="A8" s="104">
        <v>0.05</v>
      </c>
      <c r="B8" s="105" t="s">
        <v>457</v>
      </c>
      <c r="C8" s="105" t="s">
        <v>473</v>
      </c>
      <c r="D8" s="105" t="str">
        <f t="shared" si="0"/>
        <v xml:space="preserve">Se adjunta acta de reunión asociada a la actualización de riesgos de gestión del proceso gestión contractual 21 de mayo de 2025 </v>
      </c>
      <c r="E8" s="105" t="s">
        <v>475</v>
      </c>
      <c r="F8" s="105"/>
      <c r="G8" s="106">
        <v>45898</v>
      </c>
    </row>
    <row r="9" spans="1:7" ht="15" thickBot="1" x14ac:dyDescent="0.4"/>
    <row r="10" spans="1:7" ht="15" thickBot="1" x14ac:dyDescent="0.4">
      <c r="C10" s="102" t="s">
        <v>458</v>
      </c>
      <c r="D10" s="102" t="s">
        <v>459</v>
      </c>
      <c r="E10" s="102" t="s">
        <v>295</v>
      </c>
    </row>
    <row r="11" spans="1:7" ht="15" thickBot="1" x14ac:dyDescent="0.4">
      <c r="C11" s="99">
        <v>0.12</v>
      </c>
      <c r="D11" s="100" t="s">
        <v>478</v>
      </c>
      <c r="E11" s="101">
        <v>45898</v>
      </c>
    </row>
    <row r="12" spans="1:7" ht="15" thickBot="1" x14ac:dyDescent="0.4">
      <c r="C12" s="99">
        <v>0.12</v>
      </c>
      <c r="D12" s="100" t="s">
        <v>479</v>
      </c>
      <c r="E12" s="101">
        <v>45898</v>
      </c>
    </row>
    <row r="13" spans="1:7" ht="15" thickBot="1" x14ac:dyDescent="0.4">
      <c r="C13" s="99">
        <v>0.12</v>
      </c>
      <c r="D13" s="100" t="s">
        <v>480</v>
      </c>
      <c r="E13" s="101">
        <v>45898</v>
      </c>
    </row>
    <row r="14" spans="1:7" ht="58" x14ac:dyDescent="0.35">
      <c r="C14" t="s">
        <v>481</v>
      </c>
      <c r="D14" s="3" t="str">
        <f>+CONCATENATE(D11," ",D12," ",D13)</f>
        <v>Se adjunta informe de seguimiento de riesgos de corrupción correspondiente al primer cuatrimestre de la vigencia 2025 Se adjunta el informe de seguimiento a riesgos por proceso correspondiente al primer trimestre 2025 Se adjunta el informe de seguimiento a riesgos por proceso correspondiente al segundo trimestre 2025</v>
      </c>
    </row>
    <row r="15" spans="1:7" ht="123.5" customHeight="1" x14ac:dyDescent="0.35">
      <c r="C15" t="s">
        <v>481</v>
      </c>
      <c r="D15" s="3" t="s">
        <v>482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22"/>
  <sheetViews>
    <sheetView showGridLines="0" view="pageBreakPreview" topLeftCell="C10" zoomScaleNormal="100" zoomScaleSheetLayoutView="100" workbookViewId="0">
      <selection activeCell="D12" sqref="D12"/>
    </sheetView>
  </sheetViews>
  <sheetFormatPr baseColWidth="10" defaultColWidth="11.453125" defaultRowHeight="14.5" x14ac:dyDescent="0.35"/>
  <cols>
    <col min="1" max="1" width="43" customWidth="1"/>
    <col min="2" max="2" width="32.453125" customWidth="1"/>
    <col min="3" max="3" width="43.7265625" style="1" customWidth="1"/>
    <col min="4" max="4" width="44.1796875" customWidth="1"/>
    <col min="5" max="5" width="52.26953125" customWidth="1"/>
    <col min="6" max="6" width="26.1796875" hidden="1" customWidth="1"/>
    <col min="7" max="7" width="27.81640625" style="2" customWidth="1"/>
    <col min="8" max="8" width="27.81640625" customWidth="1"/>
  </cols>
  <sheetData>
    <row r="1" spans="3:8" x14ac:dyDescent="0.35">
      <c r="G1" s="3"/>
    </row>
    <row r="2" spans="3:8" x14ac:dyDescent="0.35">
      <c r="G2" s="3"/>
    </row>
    <row r="3" spans="3:8" x14ac:dyDescent="0.35">
      <c r="G3" s="3"/>
    </row>
    <row r="4" spans="3:8" x14ac:dyDescent="0.35">
      <c r="G4" s="3"/>
    </row>
    <row r="5" spans="3:8" x14ac:dyDescent="0.35">
      <c r="G5" s="3"/>
    </row>
    <row r="6" spans="3:8" x14ac:dyDescent="0.35">
      <c r="C6" s="9" t="s">
        <v>75</v>
      </c>
      <c r="D6" s="9" t="s">
        <v>76</v>
      </c>
      <c r="E6" s="9" t="s">
        <v>77</v>
      </c>
      <c r="F6" s="10" t="s">
        <v>78</v>
      </c>
      <c r="G6" s="3"/>
    </row>
    <row r="7" spans="3:8" ht="28.5" customHeight="1" x14ac:dyDescent="0.35">
      <c r="C7" s="174" t="s">
        <v>72</v>
      </c>
      <c r="D7" s="6" t="s">
        <v>73</v>
      </c>
      <c r="E7" s="6" t="s">
        <v>79</v>
      </c>
      <c r="F7" s="7" t="s">
        <v>80</v>
      </c>
      <c r="G7" s="3" t="s">
        <v>81</v>
      </c>
      <c r="H7">
        <v>1</v>
      </c>
    </row>
    <row r="8" spans="3:8" ht="28.5" customHeight="1" x14ac:dyDescent="0.35">
      <c r="C8" s="174"/>
      <c r="D8" s="6" t="s">
        <v>82</v>
      </c>
      <c r="E8" s="6" t="s">
        <v>79</v>
      </c>
      <c r="F8" s="7" t="s">
        <v>80</v>
      </c>
      <c r="G8" s="3" t="s">
        <v>81</v>
      </c>
      <c r="H8">
        <v>1</v>
      </c>
    </row>
    <row r="9" spans="3:8" ht="28.5" customHeight="1" x14ac:dyDescent="0.35">
      <c r="C9" s="174" t="s">
        <v>61</v>
      </c>
      <c r="D9" s="6" t="s">
        <v>83</v>
      </c>
      <c r="E9" s="6" t="s">
        <v>53</v>
      </c>
      <c r="F9" s="7" t="s">
        <v>84</v>
      </c>
      <c r="G9" s="3" t="s">
        <v>85</v>
      </c>
      <c r="H9">
        <v>1</v>
      </c>
    </row>
    <row r="10" spans="3:8" ht="28.5" customHeight="1" x14ac:dyDescent="0.35">
      <c r="C10" s="174"/>
      <c r="D10" s="6" t="s">
        <v>69</v>
      </c>
      <c r="E10" s="6" t="s">
        <v>71</v>
      </c>
      <c r="F10" s="7"/>
      <c r="G10" s="3"/>
      <c r="H10">
        <v>1</v>
      </c>
    </row>
    <row r="11" spans="3:8" ht="28.5" customHeight="1" x14ac:dyDescent="0.35">
      <c r="C11" s="174"/>
      <c r="D11" s="6" t="s">
        <v>86</v>
      </c>
      <c r="E11" s="6" t="s">
        <v>87</v>
      </c>
      <c r="F11" s="7" t="s">
        <v>88</v>
      </c>
      <c r="G11" s="3" t="s">
        <v>81</v>
      </c>
      <c r="H11">
        <v>1</v>
      </c>
    </row>
    <row r="12" spans="3:8" ht="28.5" customHeight="1" x14ac:dyDescent="0.35">
      <c r="C12" s="174" t="s">
        <v>37</v>
      </c>
      <c r="D12" s="6" t="s">
        <v>58</v>
      </c>
      <c r="E12" s="6" t="s">
        <v>53</v>
      </c>
      <c r="F12" s="7" t="s">
        <v>89</v>
      </c>
      <c r="G12" s="3" t="s">
        <v>90</v>
      </c>
      <c r="H12">
        <v>1</v>
      </c>
    </row>
    <row r="13" spans="3:8" ht="28.5" customHeight="1" x14ac:dyDescent="0.35">
      <c r="C13" s="174"/>
      <c r="D13" s="6" t="s">
        <v>91</v>
      </c>
      <c r="E13" s="6" t="s">
        <v>53</v>
      </c>
      <c r="F13" s="7" t="s">
        <v>89</v>
      </c>
      <c r="G13" s="3"/>
      <c r="H13">
        <v>1</v>
      </c>
    </row>
    <row r="14" spans="3:8" ht="28.5" customHeight="1" x14ac:dyDescent="0.35">
      <c r="C14" s="174"/>
      <c r="D14" s="6" t="s">
        <v>92</v>
      </c>
      <c r="E14" s="6" t="s">
        <v>93</v>
      </c>
      <c r="F14" s="7" t="s">
        <v>84</v>
      </c>
      <c r="G14" s="3" t="s">
        <v>94</v>
      </c>
      <c r="H14">
        <v>1</v>
      </c>
    </row>
    <row r="15" spans="3:8" ht="28.5" customHeight="1" x14ac:dyDescent="0.35">
      <c r="C15" s="174"/>
      <c r="D15" s="6" t="s">
        <v>95</v>
      </c>
      <c r="E15" s="6" t="s">
        <v>53</v>
      </c>
      <c r="F15" s="7" t="s">
        <v>84</v>
      </c>
      <c r="G15" s="3" t="s">
        <v>94</v>
      </c>
      <c r="H15">
        <v>1</v>
      </c>
    </row>
    <row r="16" spans="3:8" ht="28.5" customHeight="1" x14ac:dyDescent="0.35">
      <c r="C16" s="174"/>
      <c r="D16" s="6" t="s">
        <v>96</v>
      </c>
      <c r="E16" s="6" t="s">
        <v>53</v>
      </c>
      <c r="F16" s="7" t="s">
        <v>97</v>
      </c>
      <c r="G16" s="3" t="s">
        <v>98</v>
      </c>
    </row>
    <row r="17" spans="1:16" ht="28.5" customHeight="1" x14ac:dyDescent="0.35">
      <c r="C17" s="174"/>
      <c r="D17" s="6" t="s">
        <v>38</v>
      </c>
      <c r="E17" s="6" t="s">
        <v>42</v>
      </c>
      <c r="F17" s="7" t="s">
        <v>97</v>
      </c>
      <c r="G17" s="3" t="s">
        <v>98</v>
      </c>
    </row>
    <row r="18" spans="1:16" ht="28.5" customHeight="1" x14ac:dyDescent="0.35">
      <c r="C18" s="174"/>
      <c r="D18" s="6" t="s">
        <v>99</v>
      </c>
      <c r="E18" s="6" t="s">
        <v>42</v>
      </c>
      <c r="F18" s="7" t="s">
        <v>84</v>
      </c>
      <c r="G18" s="3" t="s">
        <v>100</v>
      </c>
    </row>
    <row r="19" spans="1:16" ht="28.5" customHeight="1" x14ac:dyDescent="0.35">
      <c r="C19" s="174"/>
      <c r="D19" s="6" t="s">
        <v>65</v>
      </c>
      <c r="E19" s="6" t="s">
        <v>87</v>
      </c>
      <c r="F19" s="7" t="s">
        <v>101</v>
      </c>
      <c r="G19" s="3" t="s">
        <v>81</v>
      </c>
    </row>
    <row r="20" spans="1:16" ht="28.5" customHeight="1" x14ac:dyDescent="0.35">
      <c r="C20" s="174"/>
      <c r="D20" s="6" t="s">
        <v>45</v>
      </c>
      <c r="E20" s="6" t="s">
        <v>87</v>
      </c>
      <c r="F20" s="7" t="s">
        <v>101</v>
      </c>
      <c r="G20" s="4" t="s">
        <v>81</v>
      </c>
    </row>
    <row r="21" spans="1:16" ht="28.5" customHeight="1" x14ac:dyDescent="0.35">
      <c r="C21" s="11" t="s">
        <v>62</v>
      </c>
      <c r="D21" s="6" t="s">
        <v>102</v>
      </c>
      <c r="E21" s="6" t="s">
        <v>53</v>
      </c>
      <c r="F21" s="7" t="s">
        <v>84</v>
      </c>
      <c r="G21" s="4" t="s">
        <v>81</v>
      </c>
    </row>
    <row r="22" spans="1:16" ht="28.5" customHeight="1" x14ac:dyDescent="0.35">
      <c r="C22" s="174" t="s">
        <v>66</v>
      </c>
      <c r="D22" s="6" t="s">
        <v>103</v>
      </c>
      <c r="E22" s="6" t="s">
        <v>104</v>
      </c>
      <c r="F22" s="7" t="s">
        <v>84</v>
      </c>
      <c r="G22" s="4" t="s">
        <v>98</v>
      </c>
    </row>
    <row r="23" spans="1:16" ht="28.5" customHeight="1" x14ac:dyDescent="0.35">
      <c r="C23" s="174"/>
      <c r="D23" s="6" t="s">
        <v>67</v>
      </c>
      <c r="E23" s="6" t="s">
        <v>105</v>
      </c>
      <c r="F23" s="7" t="s">
        <v>106</v>
      </c>
      <c r="G23" s="3" t="s">
        <v>81</v>
      </c>
    </row>
    <row r="24" spans="1:16" ht="28.5" customHeight="1" x14ac:dyDescent="0.35">
      <c r="C24" s="11" t="s">
        <v>33</v>
      </c>
      <c r="D24" s="6" t="s">
        <v>107</v>
      </c>
      <c r="E24" s="6" t="s">
        <v>53</v>
      </c>
      <c r="F24" s="7" t="s">
        <v>80</v>
      </c>
      <c r="G24" s="4" t="s">
        <v>108</v>
      </c>
    </row>
    <row r="25" spans="1:16" ht="28.5" customHeight="1" x14ac:dyDescent="0.35">
      <c r="C25" s="11" t="s">
        <v>48</v>
      </c>
      <c r="D25" s="6" t="s">
        <v>49</v>
      </c>
      <c r="E25" s="6" t="s">
        <v>53</v>
      </c>
      <c r="F25" s="7" t="s">
        <v>84</v>
      </c>
      <c r="G25" s="4" t="s">
        <v>108</v>
      </c>
    </row>
    <row r="26" spans="1:16" ht="9.75" customHeight="1" x14ac:dyDescent="0.35">
      <c r="C26" s="8"/>
      <c r="D26" s="173" t="s">
        <v>109</v>
      </c>
      <c r="E26" s="6" t="s">
        <v>110</v>
      </c>
      <c r="F26" s="7" t="s">
        <v>111</v>
      </c>
      <c r="G26" s="3"/>
    </row>
    <row r="27" spans="1:16" ht="9.75" customHeight="1" x14ac:dyDescent="0.35">
      <c r="C27" s="8"/>
      <c r="D27" s="173"/>
      <c r="E27" s="6" t="s">
        <v>112</v>
      </c>
      <c r="F27" s="7" t="s">
        <v>113</v>
      </c>
      <c r="G27" s="3"/>
    </row>
    <row r="28" spans="1:16" ht="9.75" customHeight="1" x14ac:dyDescent="0.35">
      <c r="C28" s="8"/>
      <c r="D28" s="173"/>
      <c r="E28" s="6" t="s">
        <v>114</v>
      </c>
      <c r="F28" s="7" t="s">
        <v>115</v>
      </c>
      <c r="G28" s="3"/>
    </row>
    <row r="29" spans="1:16" x14ac:dyDescent="0.35">
      <c r="G29" s="3"/>
    </row>
    <row r="30" spans="1:16" x14ac:dyDescent="0.35">
      <c r="G30" s="3"/>
    </row>
    <row r="31" spans="1:16" ht="16.5" customHeight="1" x14ac:dyDescent="0.35">
      <c r="A31" s="16" t="s">
        <v>78</v>
      </c>
      <c r="B31" s="17" t="s">
        <v>116</v>
      </c>
      <c r="C31" s="15" t="s">
        <v>117</v>
      </c>
      <c r="D31" s="15" t="s">
        <v>20</v>
      </c>
      <c r="F31" t="s">
        <v>36</v>
      </c>
      <c r="G31" s="13"/>
      <c r="H31" s="13"/>
      <c r="I31" s="12"/>
      <c r="J31" s="12"/>
      <c r="K31" s="12"/>
      <c r="L31" s="12"/>
      <c r="M31" s="12"/>
      <c r="N31" s="12"/>
      <c r="O31" s="12"/>
      <c r="P31" s="12"/>
    </row>
    <row r="32" spans="1:16" ht="26.5" x14ac:dyDescent="0.35">
      <c r="A32" s="18" t="s">
        <v>118</v>
      </c>
      <c r="B32" s="19" t="s">
        <v>119</v>
      </c>
      <c r="C32" s="19" t="s">
        <v>120</v>
      </c>
      <c r="D32" s="20" t="s">
        <v>40</v>
      </c>
      <c r="F32" t="s">
        <v>44</v>
      </c>
      <c r="G32" s="13"/>
      <c r="H32" s="13"/>
      <c r="I32" s="12"/>
      <c r="J32" s="12"/>
      <c r="K32" s="12"/>
      <c r="L32" s="12"/>
      <c r="M32" s="12"/>
      <c r="N32" s="12"/>
      <c r="O32" s="12"/>
      <c r="P32" s="12"/>
    </row>
    <row r="33" spans="1:16" x14ac:dyDescent="0.35">
      <c r="A33" s="18" t="s">
        <v>121</v>
      </c>
      <c r="B33" s="19" t="s">
        <v>122</v>
      </c>
      <c r="C33" s="19" t="s">
        <v>56</v>
      </c>
      <c r="D33" s="20" t="s">
        <v>64</v>
      </c>
      <c r="F33" t="s">
        <v>54</v>
      </c>
      <c r="G33" s="13"/>
      <c r="H33" s="13"/>
      <c r="I33" s="12"/>
      <c r="J33" s="12"/>
      <c r="K33" s="12"/>
      <c r="L33" s="12"/>
      <c r="M33" s="12"/>
      <c r="N33" s="12"/>
      <c r="O33" s="12"/>
      <c r="P33" s="12"/>
    </row>
    <row r="34" spans="1:16" x14ac:dyDescent="0.35">
      <c r="A34" s="18" t="s">
        <v>63</v>
      </c>
      <c r="B34" s="19">
        <v>3</v>
      </c>
      <c r="C34" s="19" t="s">
        <v>32</v>
      </c>
      <c r="D34" s="20" t="s">
        <v>57</v>
      </c>
      <c r="F34" t="s">
        <v>47</v>
      </c>
      <c r="G34" s="13"/>
      <c r="H34" s="13"/>
      <c r="I34" s="12"/>
      <c r="J34" s="12"/>
      <c r="K34" s="12"/>
      <c r="L34" s="12"/>
      <c r="M34" s="12"/>
      <c r="N34" s="12"/>
      <c r="O34" s="12"/>
      <c r="P34" s="12"/>
    </row>
    <row r="35" spans="1:16" x14ac:dyDescent="0.35">
      <c r="A35" s="18" t="s">
        <v>123</v>
      </c>
      <c r="B35" s="19">
        <v>4</v>
      </c>
      <c r="C35" s="19" t="s">
        <v>51</v>
      </c>
      <c r="D35" s="20" t="s">
        <v>124</v>
      </c>
      <c r="F35" t="s">
        <v>52</v>
      </c>
      <c r="G35" s="13"/>
      <c r="H35" s="13"/>
      <c r="I35" s="12"/>
      <c r="J35" s="12"/>
      <c r="K35" s="12"/>
      <c r="L35" s="12"/>
      <c r="M35" s="12"/>
      <c r="N35" s="12"/>
      <c r="O35" s="12"/>
      <c r="P35" s="12"/>
    </row>
    <row r="36" spans="1:16" x14ac:dyDescent="0.35">
      <c r="A36" s="18" t="s">
        <v>59</v>
      </c>
      <c r="B36" s="19">
        <v>5</v>
      </c>
      <c r="C36" s="19" t="s">
        <v>60</v>
      </c>
      <c r="D36" s="20" t="s">
        <v>52</v>
      </c>
      <c r="G36" s="13"/>
      <c r="H36" s="13"/>
      <c r="I36" s="12"/>
      <c r="J36" s="12"/>
      <c r="K36" s="12"/>
      <c r="L36" s="12"/>
      <c r="M36" s="12"/>
      <c r="N36" s="12"/>
      <c r="O36" s="12"/>
      <c r="P36" s="12"/>
    </row>
    <row r="37" spans="1:16" x14ac:dyDescent="0.35">
      <c r="A37" s="18" t="s">
        <v>55</v>
      </c>
      <c r="B37" s="19">
        <v>6</v>
      </c>
      <c r="C37" s="19" t="s">
        <v>41</v>
      </c>
      <c r="D37" s="20"/>
      <c r="G37" s="13"/>
      <c r="H37" s="13"/>
      <c r="I37" s="12"/>
      <c r="J37" s="12"/>
      <c r="K37" s="12"/>
      <c r="L37" s="12"/>
      <c r="M37" s="12"/>
      <c r="N37" s="12"/>
      <c r="O37" s="12"/>
      <c r="P37" s="12"/>
    </row>
    <row r="38" spans="1:16" ht="25.5" customHeight="1" x14ac:dyDescent="0.35">
      <c r="A38" s="18" t="s">
        <v>50</v>
      </c>
      <c r="B38" s="19">
        <v>7</v>
      </c>
      <c r="C38" s="19" t="s">
        <v>125</v>
      </c>
      <c r="D38" s="20"/>
      <c r="G38" s="13"/>
      <c r="H38" s="13"/>
      <c r="I38" s="12"/>
      <c r="J38" s="12"/>
      <c r="K38" s="12"/>
      <c r="L38" s="12"/>
      <c r="M38" s="12"/>
      <c r="N38" s="12"/>
      <c r="O38" s="12"/>
      <c r="P38" s="12"/>
    </row>
    <row r="39" spans="1:16" ht="45.75" customHeight="1" x14ac:dyDescent="0.35">
      <c r="A39" s="18" t="s">
        <v>126</v>
      </c>
      <c r="B39" s="19"/>
      <c r="C39" s="19" t="s">
        <v>35</v>
      </c>
      <c r="D39" s="20"/>
      <c r="E39" s="22"/>
      <c r="F39" s="3"/>
      <c r="G39" s="13"/>
      <c r="H39" s="13"/>
      <c r="I39" s="12"/>
      <c r="J39" s="12"/>
      <c r="K39" s="12"/>
      <c r="L39" s="12"/>
      <c r="M39" s="12"/>
      <c r="N39" s="12"/>
      <c r="O39" s="12"/>
      <c r="P39" s="12"/>
    </row>
    <row r="40" spans="1:16" x14ac:dyDescent="0.35">
      <c r="A40" s="18" t="s">
        <v>34</v>
      </c>
      <c r="B40" s="19"/>
      <c r="C40" s="19"/>
      <c r="D40" s="20"/>
      <c r="E40" s="22"/>
      <c r="G40" s="13"/>
      <c r="H40" s="13"/>
      <c r="I40" s="12"/>
      <c r="J40" s="12"/>
      <c r="K40" s="12"/>
      <c r="L40" s="12"/>
      <c r="M40" s="12"/>
      <c r="N40" s="12"/>
      <c r="O40" s="12"/>
      <c r="P40" s="12"/>
    </row>
    <row r="41" spans="1:16" x14ac:dyDescent="0.35">
      <c r="A41" s="18" t="s">
        <v>127</v>
      </c>
      <c r="B41" s="19"/>
      <c r="C41" s="19"/>
      <c r="D41" s="20"/>
      <c r="E41" s="22"/>
      <c r="G41" s="13"/>
      <c r="H41" s="13"/>
      <c r="I41" s="12"/>
      <c r="J41" s="12"/>
      <c r="K41" s="12"/>
      <c r="L41" s="12"/>
      <c r="M41" s="12"/>
      <c r="N41" s="12"/>
      <c r="O41" s="12"/>
      <c r="P41" s="12"/>
    </row>
    <row r="42" spans="1:16" x14ac:dyDescent="0.35">
      <c r="A42" s="18" t="s">
        <v>68</v>
      </c>
      <c r="B42" s="19"/>
      <c r="C42" s="19"/>
      <c r="D42" s="20"/>
      <c r="E42" s="22"/>
      <c r="G42" s="13"/>
      <c r="H42" s="13"/>
      <c r="I42" s="12"/>
      <c r="J42" s="12"/>
      <c r="K42" s="12"/>
      <c r="L42" s="12"/>
      <c r="M42" s="12"/>
      <c r="N42" s="12"/>
      <c r="O42" s="12"/>
      <c r="P42" s="12"/>
    </row>
    <row r="43" spans="1:16" ht="15.5" x14ac:dyDescent="0.35">
      <c r="A43" s="18" t="s">
        <v>128</v>
      </c>
      <c r="B43" s="19"/>
      <c r="C43" s="21"/>
      <c r="D43" s="19"/>
      <c r="E43" s="23"/>
      <c r="F43" s="5"/>
      <c r="G43" s="13"/>
      <c r="H43" s="13"/>
      <c r="I43" s="12"/>
      <c r="J43" s="12"/>
      <c r="K43" s="12"/>
      <c r="L43" s="12"/>
      <c r="M43" s="12"/>
      <c r="N43" s="12"/>
      <c r="O43" s="12"/>
      <c r="P43" s="12"/>
    </row>
    <row r="44" spans="1:16" x14ac:dyDescent="0.35">
      <c r="A44" s="18" t="s">
        <v>70</v>
      </c>
      <c r="B44" s="19"/>
      <c r="C44" s="21"/>
      <c r="D44" s="19"/>
      <c r="E44" s="23"/>
      <c r="G44" s="13"/>
      <c r="H44" s="13"/>
      <c r="I44" s="12"/>
      <c r="J44" s="12"/>
      <c r="K44" s="12"/>
      <c r="L44" s="12"/>
      <c r="M44" s="12"/>
      <c r="N44" s="12"/>
      <c r="O44" s="12"/>
      <c r="P44" s="12"/>
    </row>
    <row r="45" spans="1:16" x14ac:dyDescent="0.35">
      <c r="A45" s="18" t="s">
        <v>74</v>
      </c>
      <c r="B45" s="19"/>
      <c r="C45" s="21"/>
      <c r="D45" s="19"/>
      <c r="E45" s="23"/>
      <c r="G45" s="13"/>
      <c r="H45" s="13"/>
      <c r="I45" s="12"/>
      <c r="J45" s="12"/>
      <c r="K45" s="12"/>
      <c r="L45" s="12"/>
      <c r="M45" s="12"/>
      <c r="N45" s="12"/>
      <c r="O45" s="12"/>
      <c r="P45" s="12"/>
    </row>
    <row r="46" spans="1:16" x14ac:dyDescent="0.35">
      <c r="A46" s="18" t="s">
        <v>43</v>
      </c>
      <c r="B46" s="19"/>
      <c r="C46" s="21"/>
      <c r="D46" s="19"/>
      <c r="E46" s="23"/>
      <c r="G46" s="13"/>
      <c r="H46" s="13"/>
      <c r="I46" s="12"/>
      <c r="J46" s="12"/>
      <c r="K46" s="12"/>
      <c r="L46" s="12"/>
      <c r="M46" s="12"/>
      <c r="N46" s="12"/>
      <c r="O46" s="12"/>
      <c r="P46" s="12"/>
    </row>
    <row r="47" spans="1:16" ht="26.5" x14ac:dyDescent="0.35">
      <c r="A47" s="18" t="s">
        <v>129</v>
      </c>
      <c r="B47" s="19"/>
      <c r="C47" s="21"/>
      <c r="D47" s="19"/>
      <c r="E47" s="23"/>
      <c r="G47" s="13"/>
      <c r="H47" s="13"/>
      <c r="I47" s="12"/>
      <c r="J47" s="12"/>
      <c r="K47" s="12"/>
      <c r="L47" s="12"/>
      <c r="M47" s="12"/>
      <c r="N47" s="12"/>
      <c r="O47" s="12"/>
      <c r="P47" s="12"/>
    </row>
    <row r="48" spans="1:16" x14ac:dyDescent="0.35">
      <c r="A48" s="18" t="s">
        <v>46</v>
      </c>
      <c r="B48" s="19"/>
      <c r="C48" s="21"/>
      <c r="D48" s="19"/>
      <c r="E48" s="23"/>
      <c r="G48" s="13"/>
      <c r="H48" s="13"/>
      <c r="I48" s="12"/>
      <c r="J48" s="12"/>
      <c r="K48" s="12"/>
      <c r="L48" s="12"/>
      <c r="M48" s="12"/>
      <c r="N48" s="12"/>
      <c r="O48" s="12"/>
      <c r="P48" s="12"/>
    </row>
    <row r="49" spans="1:16" ht="26.5" x14ac:dyDescent="0.35">
      <c r="A49" s="18" t="s">
        <v>130</v>
      </c>
      <c r="B49" s="19"/>
      <c r="C49" s="21"/>
      <c r="D49" s="19"/>
      <c r="E49" s="23"/>
      <c r="G49" s="13"/>
      <c r="H49" s="13"/>
      <c r="I49" s="12"/>
      <c r="J49" s="12"/>
      <c r="K49" s="12"/>
      <c r="L49" s="12"/>
      <c r="M49" s="12"/>
      <c r="N49" s="12"/>
      <c r="O49" s="12"/>
      <c r="P49" s="12"/>
    </row>
    <row r="50" spans="1:16" x14ac:dyDescent="0.35">
      <c r="A50" s="18" t="s">
        <v>131</v>
      </c>
      <c r="B50" s="19"/>
      <c r="C50" s="21"/>
      <c r="D50" s="19"/>
      <c r="E50" s="23"/>
      <c r="G50" s="13"/>
      <c r="H50" s="13"/>
      <c r="I50" s="12"/>
      <c r="J50" s="12"/>
      <c r="K50" s="12"/>
      <c r="L50" s="12"/>
      <c r="M50" s="12"/>
      <c r="N50" s="12"/>
      <c r="O50" s="12"/>
      <c r="P50" s="12"/>
    </row>
    <row r="51" spans="1:16" x14ac:dyDescent="0.35">
      <c r="A51" s="18" t="s">
        <v>39</v>
      </c>
      <c r="B51" s="19"/>
      <c r="C51" s="21"/>
      <c r="D51" s="19"/>
      <c r="E51" s="23"/>
      <c r="G51" s="13"/>
      <c r="H51" s="13"/>
      <c r="I51" s="12"/>
      <c r="J51" s="12"/>
      <c r="K51" s="12"/>
      <c r="L51" s="12"/>
      <c r="M51" s="12"/>
      <c r="N51" s="12"/>
      <c r="O51" s="12"/>
      <c r="P51" s="12"/>
    </row>
    <row r="52" spans="1:16" x14ac:dyDescent="0.35">
      <c r="A52" s="18" t="s">
        <v>132</v>
      </c>
      <c r="B52" s="19"/>
      <c r="C52" s="21"/>
      <c r="D52" s="19"/>
      <c r="E52" s="23"/>
      <c r="G52" s="14"/>
      <c r="H52" s="12"/>
      <c r="I52" s="12"/>
      <c r="J52" s="12"/>
      <c r="K52" s="12"/>
      <c r="L52" s="12"/>
      <c r="M52" s="12"/>
      <c r="N52" s="12"/>
      <c r="O52" s="12"/>
      <c r="P52" s="12"/>
    </row>
    <row r="53" spans="1:16" x14ac:dyDescent="0.35">
      <c r="G53" s="14"/>
      <c r="H53" s="12"/>
      <c r="I53" s="12"/>
      <c r="J53" s="12"/>
      <c r="K53" s="12"/>
      <c r="L53" s="12"/>
      <c r="M53" s="12"/>
      <c r="N53" s="12"/>
      <c r="O53" s="12"/>
      <c r="P53" s="12"/>
    </row>
    <row r="54" spans="1:16" x14ac:dyDescent="0.35">
      <c r="G54" s="14"/>
      <c r="H54" s="12"/>
      <c r="I54" s="12"/>
      <c r="J54" s="12"/>
      <c r="K54" s="12"/>
      <c r="L54" s="12"/>
      <c r="M54" s="12"/>
      <c r="N54" s="12"/>
      <c r="O54" s="12"/>
      <c r="P54" s="12"/>
    </row>
    <row r="55" spans="1:16" x14ac:dyDescent="0.35">
      <c r="G55" s="14"/>
      <c r="H55" s="12"/>
      <c r="I55" s="12"/>
      <c r="J55" s="12"/>
      <c r="K55" s="12"/>
      <c r="L55" s="12"/>
      <c r="M55" s="12"/>
      <c r="N55" s="12"/>
      <c r="O55" s="12"/>
      <c r="P55" s="12"/>
    </row>
    <row r="56" spans="1:16" x14ac:dyDescent="0.35">
      <c r="G56" s="14"/>
      <c r="H56" s="12"/>
      <c r="I56" s="12"/>
      <c r="J56" s="12"/>
      <c r="K56" s="12"/>
      <c r="L56" s="12"/>
      <c r="M56" s="12"/>
      <c r="N56" s="12"/>
      <c r="O56" s="12"/>
      <c r="P56" s="12"/>
    </row>
    <row r="57" spans="1:16" x14ac:dyDescent="0.35">
      <c r="G57" s="14"/>
      <c r="H57" s="12"/>
      <c r="I57" s="12"/>
      <c r="J57" s="12"/>
      <c r="K57" s="12"/>
      <c r="L57" s="12"/>
      <c r="M57" s="12"/>
      <c r="N57" s="12"/>
      <c r="O57" s="12"/>
      <c r="P57" s="12"/>
    </row>
    <row r="58" spans="1:16" x14ac:dyDescent="0.35">
      <c r="G58" s="14"/>
      <c r="H58" s="12"/>
      <c r="I58" s="12"/>
      <c r="J58" s="12"/>
      <c r="K58" s="12"/>
      <c r="L58" s="12"/>
      <c r="M58" s="12"/>
      <c r="N58" s="12"/>
      <c r="O58" s="12"/>
      <c r="P58" s="12"/>
    </row>
    <row r="59" spans="1:16" x14ac:dyDescent="0.35">
      <c r="G59" s="14"/>
      <c r="H59" s="12"/>
      <c r="I59" s="12"/>
      <c r="J59" s="12"/>
      <c r="K59" s="12"/>
      <c r="L59" s="12"/>
      <c r="M59" s="12"/>
      <c r="N59" s="12"/>
      <c r="O59" s="12"/>
      <c r="P59" s="12"/>
    </row>
    <row r="60" spans="1:16" x14ac:dyDescent="0.35">
      <c r="G60" s="14"/>
      <c r="H60" s="12"/>
      <c r="I60" s="12"/>
      <c r="J60" s="12"/>
      <c r="K60" s="12"/>
      <c r="L60" s="12"/>
      <c r="M60" s="12"/>
      <c r="N60" s="12"/>
      <c r="O60" s="12"/>
      <c r="P60" s="12"/>
    </row>
    <row r="61" spans="1:16" x14ac:dyDescent="0.35">
      <c r="G61" s="14"/>
      <c r="H61" s="12"/>
      <c r="I61" s="12"/>
      <c r="J61" s="12"/>
      <c r="K61" s="12"/>
      <c r="L61" s="12"/>
      <c r="M61" s="12"/>
      <c r="N61" s="12"/>
      <c r="O61" s="12"/>
      <c r="P61" s="12"/>
    </row>
    <row r="62" spans="1:16" x14ac:dyDescent="0.35">
      <c r="G62" s="14"/>
      <c r="H62" s="12"/>
      <c r="I62" s="12"/>
      <c r="J62" s="12"/>
      <c r="K62" s="12"/>
      <c r="L62" s="12"/>
      <c r="M62" s="12"/>
      <c r="N62" s="12"/>
      <c r="O62" s="12"/>
      <c r="P62" s="12"/>
    </row>
    <row r="63" spans="1:16" x14ac:dyDescent="0.35">
      <c r="G63" s="14"/>
      <c r="H63" s="12"/>
      <c r="I63" s="12"/>
      <c r="J63" s="12"/>
      <c r="K63" s="12"/>
      <c r="L63" s="12"/>
      <c r="M63" s="12"/>
      <c r="N63" s="12"/>
      <c r="O63" s="12"/>
      <c r="P63" s="12"/>
    </row>
    <row r="64" spans="1:16" x14ac:dyDescent="0.35">
      <c r="G64" s="14"/>
      <c r="H64" s="12"/>
      <c r="I64" s="12"/>
      <c r="J64" s="12"/>
      <c r="K64" s="12"/>
      <c r="L64" s="12"/>
      <c r="M64" s="12"/>
      <c r="N64" s="12"/>
      <c r="O64" s="12"/>
      <c r="P64" s="12"/>
    </row>
    <row r="65" spans="7:7" x14ac:dyDescent="0.35">
      <c r="G65" s="3"/>
    </row>
    <row r="66" spans="7:7" x14ac:dyDescent="0.35">
      <c r="G66" s="3"/>
    </row>
    <row r="67" spans="7:7" x14ac:dyDescent="0.35">
      <c r="G67" s="3"/>
    </row>
    <row r="68" spans="7:7" x14ac:dyDescent="0.35">
      <c r="G68" s="3"/>
    </row>
    <row r="69" spans="7:7" x14ac:dyDescent="0.35">
      <c r="G69" s="3"/>
    </row>
    <row r="70" spans="7:7" x14ac:dyDescent="0.35">
      <c r="G70" s="3"/>
    </row>
    <row r="71" spans="7:7" x14ac:dyDescent="0.35">
      <c r="G71" s="3"/>
    </row>
    <row r="72" spans="7:7" x14ac:dyDescent="0.35">
      <c r="G72" s="3"/>
    </row>
    <row r="73" spans="7:7" x14ac:dyDescent="0.35">
      <c r="G73" s="3"/>
    </row>
    <row r="74" spans="7:7" x14ac:dyDescent="0.35">
      <c r="G74" s="3"/>
    </row>
    <row r="75" spans="7:7" x14ac:dyDescent="0.35">
      <c r="G75" s="3"/>
    </row>
    <row r="76" spans="7:7" x14ac:dyDescent="0.35">
      <c r="G76" s="3"/>
    </row>
    <row r="77" spans="7:7" x14ac:dyDescent="0.35">
      <c r="G77" s="3"/>
    </row>
    <row r="78" spans="7:7" x14ac:dyDescent="0.35">
      <c r="G78" s="3"/>
    </row>
    <row r="79" spans="7:7" x14ac:dyDescent="0.35">
      <c r="G79" s="3"/>
    </row>
    <row r="80" spans="7:7" x14ac:dyDescent="0.35">
      <c r="G80" s="3"/>
    </row>
    <row r="81" spans="7:7" x14ac:dyDescent="0.35">
      <c r="G81" s="3"/>
    </row>
    <row r="82" spans="7:7" x14ac:dyDescent="0.35">
      <c r="G82" s="3"/>
    </row>
    <row r="83" spans="7:7" x14ac:dyDescent="0.35">
      <c r="G83" s="3"/>
    </row>
    <row r="84" spans="7:7" x14ac:dyDescent="0.35">
      <c r="G84" s="3"/>
    </row>
    <row r="85" spans="7:7" x14ac:dyDescent="0.35">
      <c r="G85" s="3"/>
    </row>
    <row r="86" spans="7:7" x14ac:dyDescent="0.35">
      <c r="G86" s="3"/>
    </row>
    <row r="87" spans="7:7" x14ac:dyDescent="0.35">
      <c r="G87" s="3"/>
    </row>
    <row r="88" spans="7:7" x14ac:dyDescent="0.35">
      <c r="G88" s="3"/>
    </row>
    <row r="89" spans="7:7" x14ac:dyDescent="0.35">
      <c r="G89" s="3"/>
    </row>
    <row r="90" spans="7:7" x14ac:dyDescent="0.35">
      <c r="G90" s="3"/>
    </row>
    <row r="91" spans="7:7" x14ac:dyDescent="0.35">
      <c r="G91" s="3"/>
    </row>
    <row r="92" spans="7:7" x14ac:dyDescent="0.35">
      <c r="G92" s="3"/>
    </row>
    <row r="93" spans="7:7" x14ac:dyDescent="0.35">
      <c r="G93" s="3"/>
    </row>
    <row r="94" spans="7:7" x14ac:dyDescent="0.35">
      <c r="G94" s="3"/>
    </row>
    <row r="95" spans="7:7" x14ac:dyDescent="0.35">
      <c r="G95" s="3"/>
    </row>
    <row r="96" spans="7:7" x14ac:dyDescent="0.35">
      <c r="G96" s="3"/>
    </row>
    <row r="97" spans="7:7" x14ac:dyDescent="0.35">
      <c r="G97" s="3"/>
    </row>
    <row r="98" spans="7:7" x14ac:dyDescent="0.35">
      <c r="G98" s="3"/>
    </row>
    <row r="99" spans="7:7" x14ac:dyDescent="0.35">
      <c r="G99" s="3"/>
    </row>
    <row r="100" spans="7:7" x14ac:dyDescent="0.35">
      <c r="G100" s="3"/>
    </row>
    <row r="101" spans="7:7" x14ac:dyDescent="0.35">
      <c r="G101" s="3"/>
    </row>
    <row r="102" spans="7:7" x14ac:dyDescent="0.35">
      <c r="G102" s="3"/>
    </row>
    <row r="103" spans="7:7" x14ac:dyDescent="0.35">
      <c r="G103" s="3"/>
    </row>
    <row r="104" spans="7:7" x14ac:dyDescent="0.35">
      <c r="G104" s="3"/>
    </row>
    <row r="105" spans="7:7" x14ac:dyDescent="0.35">
      <c r="G105" s="3"/>
    </row>
    <row r="106" spans="7:7" x14ac:dyDescent="0.35">
      <c r="G106" s="3"/>
    </row>
    <row r="107" spans="7:7" x14ac:dyDescent="0.35">
      <c r="G107" s="3"/>
    </row>
    <row r="108" spans="7:7" x14ac:dyDescent="0.35">
      <c r="G108" s="3"/>
    </row>
    <row r="109" spans="7:7" x14ac:dyDescent="0.35">
      <c r="G109" s="3"/>
    </row>
    <row r="110" spans="7:7" x14ac:dyDescent="0.35">
      <c r="G110" s="3"/>
    </row>
    <row r="111" spans="7:7" x14ac:dyDescent="0.35">
      <c r="G111" s="3"/>
    </row>
    <row r="112" spans="7:7" x14ac:dyDescent="0.35">
      <c r="G112" s="3"/>
    </row>
    <row r="113" spans="7:7" x14ac:dyDescent="0.35">
      <c r="G113" s="3"/>
    </row>
    <row r="114" spans="7:7" x14ac:dyDescent="0.35">
      <c r="G114" s="3"/>
    </row>
    <row r="115" spans="7:7" x14ac:dyDescent="0.35">
      <c r="G115" s="3"/>
    </row>
    <row r="116" spans="7:7" x14ac:dyDescent="0.35">
      <c r="G116" s="3"/>
    </row>
    <row r="117" spans="7:7" x14ac:dyDescent="0.35">
      <c r="G117" s="3"/>
    </row>
    <row r="118" spans="7:7" x14ac:dyDescent="0.35">
      <c r="G118" s="3"/>
    </row>
    <row r="119" spans="7:7" x14ac:dyDescent="0.35">
      <c r="G119" s="3"/>
    </row>
    <row r="120" spans="7:7" x14ac:dyDescent="0.35">
      <c r="G120" s="3"/>
    </row>
    <row r="121" spans="7:7" x14ac:dyDescent="0.35">
      <c r="G121" s="3"/>
    </row>
    <row r="122" spans="7:7" x14ac:dyDescent="0.35">
      <c r="G122" s="3"/>
    </row>
  </sheetData>
  <mergeCells count="5">
    <mergeCell ref="D26:D28"/>
    <mergeCell ref="C7:C8"/>
    <mergeCell ref="C9:C11"/>
    <mergeCell ref="C12:C20"/>
    <mergeCell ref="C22:C23"/>
  </mergeCells>
  <pageMargins left="0.7" right="0.7" top="0.75" bottom="0.75" header="0.3" footer="0.3"/>
  <pageSetup paperSize="9" scale="2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SharedWithUsers xmlns="954d8b88-66fa-41a0-8629-83d1f9f1be58">
      <UserInfo>
        <DisplayName>Sandra Marcela Torres Avella</DisplayName>
        <AccountId>83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8CEA60-B864-436F-A602-48BDE4DD59C0}">
  <ds:schemaRefs>
    <ds:schemaRef ds:uri="http://schemas.microsoft.com/office/infopath/2007/PartnerControls"/>
    <ds:schemaRef ds:uri="http://purl.org/dc/dcmitype/"/>
    <ds:schemaRef ds:uri="http://schemas.microsoft.com/office/2006/documentManagement/types"/>
    <ds:schemaRef ds:uri="954d8b88-66fa-41a0-8629-83d1f9f1be58"/>
    <ds:schemaRef ds:uri="http://schemas.openxmlformats.org/package/2006/metadata/core-properties"/>
    <ds:schemaRef ds:uri="http://schemas.microsoft.com/office/2006/metadata/properties"/>
    <ds:schemaRef ds:uri="http://purl.org/dc/elements/1.1/"/>
    <ds:schemaRef ds:uri="c79ee7df-2f77-403d-8537-026757c209ed"/>
    <ds:schemaRef ds:uri="http://www.w3.org/XML/1998/namespace"/>
    <ds:schemaRef ds:uri="http://purl.org/dc/terms/"/>
  </ds:schemaRefs>
</ds:datastoreItem>
</file>

<file path=customXml/itemProps2.xml><?xml version="1.0" encoding="utf-8"?>
<ds:datastoreItem xmlns:ds="http://schemas.openxmlformats.org/officeDocument/2006/customXml" ds:itemID="{59C9C9EB-C827-4709-8097-0A5FC7168B4A}">
  <ds:schemaRefs>
    <ds:schemaRef ds:uri="http://schemas.microsoft.com/sharepoint/v3/contenttype/forms"/>
  </ds:schemaRefs>
</ds:datastoreItem>
</file>

<file path=customXml/itemProps3.xml><?xml version="1.0" encoding="utf-8"?>
<ds:datastoreItem xmlns:ds="http://schemas.openxmlformats.org/officeDocument/2006/customXml" ds:itemID="{16C81552-D5FF-4602-812A-7527DEF73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Productos</vt:lpstr>
      <vt:lpstr>Hoja2</vt:lpstr>
      <vt:lpstr>Reporte portal mipg Evidencia</vt:lpstr>
      <vt:lpstr>Avance riesgos  </vt:lpstr>
      <vt:lpstr>$$</vt:lpstr>
      <vt:lpst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damian vargas</cp:lastModifiedBy>
  <cp:revision/>
  <cp:lastPrinted>2023-09-22T22:04:57Z</cp:lastPrinted>
  <dcterms:created xsi:type="dcterms:W3CDTF">2018-10-29T15:41:17Z</dcterms:created>
  <dcterms:modified xsi:type="dcterms:W3CDTF">2025-10-02T20:18:16Z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0x010100A9D1BC21915BD744BA13BE81FE65C71E</vt:lpwstr>
  </property>
  <property fmtid="{D5CDD505-2E9C-101B-9397-08002B2CF9AE}" pid="3" name="MediaServiceImageTags">
    <vt:lpwstr/>
  </property>
</Properties>
</file>