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C:\Users\diana.lopez\Downloads\"/>
    </mc:Choice>
  </mc:AlternateContent>
  <xr:revisionPtr revIDLastSave="0" documentId="8_{D598BE01-0C36-4CF6-BB0A-0F673678DC3B}" xr6:coauthVersionLast="47" xr6:coauthVersionMax="47" xr10:uidLastSave="{00000000-0000-0000-0000-000000000000}"/>
  <bookViews>
    <workbookView xWindow="-120" yWindow="-120" windowWidth="29040" windowHeight="15720" xr2:uid="{00000000-000D-0000-FFFF-FFFF00000000}"/>
  </bookViews>
  <sheets>
    <sheet name="MATRIZ" sheetId="1" r:id="rId1"/>
    <sheet name="RESUMEN DE CUMPLIMIENTO" sheetId="3" r:id="rId2"/>
  </sheets>
  <definedNames>
    <definedName name="_xlnm._FilterDatabase" localSheetId="0" hidden="1">MATRIZ!$A$12:$Y$106</definedName>
    <definedName name="_xlnm._FilterDatabase" localSheetId="1" hidden="1">'RESUMEN DE CUMPLIMIENTO'!$A$2:$D$28</definedName>
    <definedName name="_xlnm.Print_Area" localSheetId="0">MATRIZ!$A$1:$U$106</definedName>
    <definedName name="_xlnm.Print_Titles" localSheetId="0">MATRIZ!$10:$12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R38" i="1"/>
  <c r="R60" i="1"/>
  <c r="R65" i="1"/>
  <c r="R66" i="1"/>
  <c r="R76" i="1"/>
  <c r="R97" i="1"/>
  <c r="R105" i="1"/>
  <c r="R106" i="1"/>
  <c r="S38" i="1"/>
  <c r="U44" i="1"/>
  <c r="R44" i="1" s="1"/>
  <c r="Q102" i="1"/>
  <c r="U102" i="1" s="1"/>
  <c r="R102" i="1" s="1"/>
  <c r="Q94" i="1"/>
  <c r="U94" i="1" s="1"/>
  <c r="R94" i="1" s="1"/>
  <c r="Q78" i="1"/>
  <c r="U78" i="1" s="1"/>
  <c r="R78" i="1" s="1"/>
  <c r="Q76" i="1"/>
  <c r="Q67" i="1"/>
  <c r="U67" i="1" s="1"/>
  <c r="R67" i="1" s="1"/>
  <c r="Q68" i="1"/>
  <c r="U68" i="1" s="1"/>
  <c r="R68" i="1" s="1"/>
  <c r="Q69" i="1"/>
  <c r="U69" i="1" s="1"/>
  <c r="R69" i="1" s="1"/>
  <c r="Q56" i="1"/>
  <c r="U56" i="1" s="1"/>
  <c r="R56" i="1" s="1"/>
  <c r="Q47" i="1"/>
  <c r="U47" i="1" s="1"/>
  <c r="R47" i="1" s="1"/>
  <c r="S47" i="1" s="1"/>
  <c r="Q84" i="1"/>
  <c r="U84" i="1" s="1"/>
  <c r="R84" i="1" s="1"/>
  <c r="Q13" i="1"/>
  <c r="U13" i="1" s="1"/>
  <c r="R13" i="1" s="1"/>
  <c r="S13" i="1" s="1"/>
  <c r="Q15" i="1"/>
  <c r="U15" i="1" s="1"/>
  <c r="R15" i="1" s="1"/>
  <c r="S15" i="1" s="1"/>
  <c r="Q16" i="1"/>
  <c r="U16" i="1" s="1"/>
  <c r="R16" i="1" s="1"/>
  <c r="Q17" i="1"/>
  <c r="U17" i="1" s="1"/>
  <c r="R17" i="1" s="1"/>
  <c r="Q18" i="1"/>
  <c r="U18" i="1" s="1"/>
  <c r="R18" i="1" s="1"/>
  <c r="Q19" i="1"/>
  <c r="U19" i="1" s="1"/>
  <c r="R19" i="1" s="1"/>
  <c r="S19" i="1" s="1"/>
  <c r="Q20" i="1"/>
  <c r="U20" i="1" s="1"/>
  <c r="R20" i="1" s="1"/>
  <c r="Q21" i="1"/>
  <c r="U21" i="1" s="1"/>
  <c r="R21" i="1" s="1"/>
  <c r="Q22" i="1"/>
  <c r="U22" i="1" s="1"/>
  <c r="R22" i="1" s="1"/>
  <c r="Q23" i="1"/>
  <c r="U23" i="1" s="1"/>
  <c r="R23" i="1" s="1"/>
  <c r="Q24" i="1"/>
  <c r="U24" i="1" s="1"/>
  <c r="R24" i="1" s="1"/>
  <c r="Q25" i="1"/>
  <c r="U25" i="1" s="1"/>
  <c r="R25" i="1" s="1"/>
  <c r="Q26" i="1"/>
  <c r="U26" i="1" s="1"/>
  <c r="R26" i="1" s="1"/>
  <c r="Q27" i="1"/>
  <c r="U27" i="1" s="1"/>
  <c r="R27" i="1" s="1"/>
  <c r="Q28" i="1"/>
  <c r="U28" i="1" s="1"/>
  <c r="R28" i="1" s="1"/>
  <c r="S28" i="1" s="1"/>
  <c r="Q29" i="1"/>
  <c r="U29" i="1" s="1"/>
  <c r="R29" i="1" s="1"/>
  <c r="Q30" i="1"/>
  <c r="U30" i="1" s="1"/>
  <c r="R30" i="1" s="1"/>
  <c r="Q31" i="1"/>
  <c r="U31" i="1" s="1"/>
  <c r="R31" i="1" s="1"/>
  <c r="Q32" i="1"/>
  <c r="U32" i="1" s="1"/>
  <c r="R32" i="1" s="1"/>
  <c r="Q33" i="1"/>
  <c r="U33" i="1" s="1"/>
  <c r="R33" i="1" s="1"/>
  <c r="Q34" i="1"/>
  <c r="U34" i="1" s="1"/>
  <c r="R34" i="1" s="1"/>
  <c r="Q35" i="1"/>
  <c r="U35" i="1" s="1"/>
  <c r="R35" i="1" s="1"/>
  <c r="Q36" i="1"/>
  <c r="U36" i="1" s="1"/>
  <c r="R36" i="1" s="1"/>
  <c r="Q37" i="1"/>
  <c r="U37" i="1" s="1"/>
  <c r="R37" i="1" s="1"/>
  <c r="Q38" i="1"/>
  <c r="Q39" i="1"/>
  <c r="U39" i="1" s="1"/>
  <c r="R39" i="1" s="1"/>
  <c r="Q40" i="1"/>
  <c r="U40" i="1" s="1"/>
  <c r="R40" i="1" s="1"/>
  <c r="Q41" i="1"/>
  <c r="U41" i="1" s="1"/>
  <c r="R41" i="1" s="1"/>
  <c r="Q42" i="1"/>
  <c r="U42" i="1" s="1"/>
  <c r="R42" i="1" s="1"/>
  <c r="S42" i="1" s="1"/>
  <c r="Q43" i="1"/>
  <c r="U43" i="1" s="1"/>
  <c r="R43" i="1" s="1"/>
  <c r="Q45" i="1"/>
  <c r="U45" i="1" s="1"/>
  <c r="R45" i="1" s="1"/>
  <c r="S45" i="1" s="1"/>
  <c r="Q46" i="1"/>
  <c r="U46" i="1" s="1"/>
  <c r="R46" i="1" s="1"/>
  <c r="S46" i="1" s="1"/>
  <c r="Q48" i="1"/>
  <c r="U48" i="1" s="1"/>
  <c r="R48" i="1" s="1"/>
  <c r="S48" i="1" s="1"/>
  <c r="Q49" i="1"/>
  <c r="U49" i="1" s="1"/>
  <c r="R49" i="1" s="1"/>
  <c r="Q50" i="1"/>
  <c r="U50" i="1" s="1"/>
  <c r="R50" i="1" s="1"/>
  <c r="Q51" i="1"/>
  <c r="U51" i="1" s="1"/>
  <c r="R51" i="1" s="1"/>
  <c r="Q52" i="1"/>
  <c r="U52" i="1" s="1"/>
  <c r="R52" i="1" s="1"/>
  <c r="Q53" i="1"/>
  <c r="U53" i="1" s="1"/>
  <c r="R53" i="1" s="1"/>
  <c r="Q54" i="1"/>
  <c r="U54" i="1" s="1"/>
  <c r="R54" i="1" s="1"/>
  <c r="Q55" i="1"/>
  <c r="U55" i="1" s="1"/>
  <c r="R55" i="1" s="1"/>
  <c r="Q57" i="1"/>
  <c r="U57" i="1" s="1"/>
  <c r="R57" i="1" s="1"/>
  <c r="Q58" i="1"/>
  <c r="U58" i="1" s="1"/>
  <c r="R58" i="1" s="1"/>
  <c r="Q59" i="1"/>
  <c r="U59" i="1" s="1"/>
  <c r="R59" i="1" s="1"/>
  <c r="S59" i="1" s="1"/>
  <c r="Q61" i="1"/>
  <c r="U61" i="1" s="1"/>
  <c r="R61" i="1" s="1"/>
  <c r="Q62" i="1"/>
  <c r="U62" i="1" s="1"/>
  <c r="R62" i="1" s="1"/>
  <c r="Q63" i="1"/>
  <c r="U63" i="1" s="1"/>
  <c r="R63" i="1" s="1"/>
  <c r="Q64" i="1"/>
  <c r="U64" i="1" s="1"/>
  <c r="R64" i="1" s="1"/>
  <c r="Q65" i="1"/>
  <c r="Q66" i="1"/>
  <c r="Q70" i="1"/>
  <c r="U70" i="1" s="1"/>
  <c r="R70" i="1" s="1"/>
  <c r="Q71" i="1"/>
  <c r="U71" i="1" s="1"/>
  <c r="R71" i="1" s="1"/>
  <c r="Q72" i="1"/>
  <c r="U72" i="1" s="1"/>
  <c r="R72" i="1" s="1"/>
  <c r="Q73" i="1"/>
  <c r="U73" i="1" s="1"/>
  <c r="R73" i="1" s="1"/>
  <c r="Q74" i="1"/>
  <c r="U74" i="1" s="1"/>
  <c r="R74" i="1" s="1"/>
  <c r="Q75" i="1"/>
  <c r="U75" i="1" s="1"/>
  <c r="R75" i="1" s="1"/>
  <c r="Q77" i="1"/>
  <c r="U77" i="1" s="1"/>
  <c r="R77" i="1" s="1"/>
  <c r="Q79" i="1"/>
  <c r="U79" i="1" s="1"/>
  <c r="R79" i="1" s="1"/>
  <c r="Q80" i="1"/>
  <c r="U80" i="1" s="1"/>
  <c r="R80" i="1" s="1"/>
  <c r="Q81" i="1"/>
  <c r="U81" i="1" s="1"/>
  <c r="R81" i="1" s="1"/>
  <c r="Q82" i="1"/>
  <c r="U82" i="1" s="1"/>
  <c r="R82" i="1" s="1"/>
  <c r="Q83" i="1"/>
  <c r="U83" i="1" s="1"/>
  <c r="R83" i="1" s="1"/>
  <c r="Q85" i="1"/>
  <c r="U85" i="1" s="1"/>
  <c r="R85" i="1" s="1"/>
  <c r="Q86" i="1"/>
  <c r="U86" i="1" s="1"/>
  <c r="R86" i="1" s="1"/>
  <c r="Q87" i="1"/>
  <c r="U87" i="1" s="1"/>
  <c r="R87" i="1" s="1"/>
  <c r="Q88" i="1"/>
  <c r="U88" i="1" s="1"/>
  <c r="R88" i="1" s="1"/>
  <c r="Q89" i="1"/>
  <c r="U89" i="1" s="1"/>
  <c r="R89" i="1" s="1"/>
  <c r="Q90" i="1"/>
  <c r="U90" i="1" s="1"/>
  <c r="R90" i="1" s="1"/>
  <c r="Q91" i="1"/>
  <c r="U91" i="1" s="1"/>
  <c r="R91" i="1" s="1"/>
  <c r="Q92" i="1"/>
  <c r="U92" i="1" s="1"/>
  <c r="R92" i="1" s="1"/>
  <c r="Q93" i="1"/>
  <c r="U93" i="1" s="1"/>
  <c r="R93" i="1" s="1"/>
  <c r="Q95" i="1"/>
  <c r="U95" i="1" s="1"/>
  <c r="R95" i="1" s="1"/>
  <c r="Q96" i="1"/>
  <c r="U96" i="1" s="1"/>
  <c r="R96" i="1" s="1"/>
  <c r="Q97" i="1"/>
  <c r="Q98" i="1"/>
  <c r="U98" i="1" s="1"/>
  <c r="R98" i="1" s="1"/>
  <c r="Q99" i="1"/>
  <c r="U99" i="1" s="1"/>
  <c r="R99" i="1" s="1"/>
  <c r="Q100" i="1"/>
  <c r="U100" i="1" s="1"/>
  <c r="R100" i="1" s="1"/>
  <c r="Q101" i="1"/>
  <c r="U101" i="1" s="1"/>
  <c r="R101" i="1" s="1"/>
  <c r="Q103" i="1"/>
  <c r="U103" i="1" s="1"/>
  <c r="R103" i="1" s="1"/>
  <c r="Q104" i="1"/>
  <c r="U104" i="1" s="1"/>
  <c r="R104" i="1" s="1"/>
  <c r="Q105" i="1"/>
  <c r="Q106" i="1"/>
  <c r="Q14" i="1"/>
  <c r="U14" i="1" s="1"/>
  <c r="R14" i="1" s="1"/>
  <c r="S14" i="1" s="1"/>
  <c r="S49" i="1" l="1"/>
  <c r="S57" i="1"/>
  <c r="S101" i="1"/>
  <c r="S20" i="1"/>
  <c r="S43" i="1"/>
  <c r="S78" i="1"/>
  <c r="S92" i="1"/>
  <c r="S22" i="1"/>
  <c r="S61" i="1"/>
  <c r="S103" i="1"/>
  <c r="S16" i="1"/>
  <c r="S39" i="1"/>
  <c r="S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tc={4889E07B-D12B-4EBD-93E1-9DE22C1DFA2D}</author>
    <author>Diana Lopez</author>
    <author>tc={BA9F80EE-9725-4AD2-9EC5-E46CA0F0E06C}</author>
  </authors>
  <commentList>
    <comment ref="R22" authorId="0" shapeId="0" xr:uid="{9CCCE685-7068-4A4D-A058-D00F8DCEB780}">
      <text>
        <r>
          <rPr>
            <sz val="11"/>
            <color theme="1"/>
            <rFont val="Calibri"/>
            <family val="2"/>
            <scheme val="minor"/>
          </rPr>
          <t xml:space="preserve">Diana Lopez Coronado:
</t>
        </r>
      </text>
    </comment>
    <comment ref="D27" authorId="0" shapeId="0" xr:uid="{A9E57375-CDC8-496F-8D7D-6D30EC06BAD4}">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C39" authorId="1" shapeId="0" xr:uid="{4889E07B-D12B-4EBD-93E1-9DE22C1DFA2D}">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 la linea depende de la Dirección de Acción a la Justicia.</t>
      </text>
    </comment>
    <comment ref="H43" authorId="0" shapeId="0" xr:uid="{0A1B1A8A-794F-4781-98B5-B9D0A13753B8}">
      <text>
        <r>
          <rPr>
            <b/>
            <sz val="9"/>
            <color indexed="81"/>
            <rFont val="Tahoma"/>
            <family val="2"/>
          </rPr>
          <t>Diana Lopez Coronado:</t>
        </r>
        <r>
          <rPr>
            <sz val="9"/>
            <color indexed="81"/>
            <rFont val="Tahoma"/>
            <family val="2"/>
          </rPr>
          <t xml:space="preserve">
definir si se trata de un plan</t>
        </r>
      </text>
    </comment>
    <comment ref="R44" authorId="2" shapeId="0" xr:uid="{DB7413FE-9603-47CD-AF3D-DA8CEE30344E}">
      <text>
        <r>
          <rPr>
            <b/>
            <sz val="9"/>
            <color indexed="81"/>
            <rFont val="Tahoma"/>
            <family val="2"/>
          </rPr>
          <t>Diana Lopez:</t>
        </r>
        <r>
          <rPr>
            <sz val="9"/>
            <color indexed="81"/>
            <rFont val="Tahoma"/>
            <family val="2"/>
          </rPr>
          <t xml:space="preserve">
</t>
        </r>
      </text>
    </comment>
    <comment ref="Q45" authorId="2" shapeId="0" xr:uid="{89E787DF-C11D-4733-AA09-EAD93ADCAF42}">
      <text>
        <r>
          <rPr>
            <b/>
            <sz val="9"/>
            <color indexed="81"/>
            <rFont val="Tahoma"/>
            <family val="2"/>
          </rPr>
          <t>Diana Lopez:</t>
        </r>
        <r>
          <rPr>
            <sz val="9"/>
            <color indexed="81"/>
            <rFont val="Tahoma"/>
            <family val="2"/>
          </rPr>
          <t xml:space="preserve">
</t>
        </r>
      </text>
    </comment>
    <comment ref="H47" authorId="0" shapeId="0" xr:uid="{04B67FE7-96BB-4BA5-A352-8F6B6A0555A3}">
      <text>
        <r>
          <rPr>
            <b/>
            <sz val="9"/>
            <color indexed="81"/>
            <rFont val="Tahoma"/>
            <family val="2"/>
          </rPr>
          <t>Diana Lopez Coronado:</t>
        </r>
        <r>
          <rPr>
            <sz val="9"/>
            <color indexed="81"/>
            <rFont val="Tahoma"/>
            <family val="2"/>
          </rPr>
          <t xml:space="preserve">
cual es la unidad de medida</t>
        </r>
      </text>
    </comment>
    <comment ref="C49" authorId="0" shapeId="0" xr:uid="{6F89BEE7-FA2F-41E8-9E53-5F7E099C8D5F}">
      <text>
        <r>
          <rPr>
            <b/>
            <sz val="9"/>
            <color indexed="81"/>
            <rFont val="Tahoma"/>
            <family val="2"/>
          </rPr>
          <t>Diana Lopez Coronado:</t>
        </r>
        <r>
          <rPr>
            <sz val="9"/>
            <color indexed="81"/>
            <rFont val="Tahoma"/>
            <family val="2"/>
          </rPr>
          <t xml:space="preserve">
Las tres direcciones tiene actividades</t>
        </r>
      </text>
    </comment>
    <comment ref="C61" authorId="3" shapeId="0" xr:uid="{BA9F80EE-9725-4AD2-9EC5-E46CA0F0E06C}">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direcciones de la Subse aportan a esa linea</t>
      </text>
    </comment>
  </commentList>
</comments>
</file>

<file path=xl/sharedStrings.xml><?xml version="1.0" encoding="utf-8"?>
<sst xmlns="http://schemas.openxmlformats.org/spreadsheetml/2006/main" count="980" uniqueCount="509">
  <si>
    <t xml:space="preserve">30 de marzo </t>
  </si>
  <si>
    <t>Suma</t>
  </si>
  <si>
    <t>30 de junio</t>
  </si>
  <si>
    <t>Constante</t>
  </si>
  <si>
    <t xml:space="preserve">30 de septiembre </t>
  </si>
  <si>
    <t xml:space="preserve">Creciente </t>
  </si>
  <si>
    <t xml:space="preserve">31 de diciembre </t>
  </si>
  <si>
    <t xml:space="preserve">Decreciente </t>
  </si>
  <si>
    <t>SEGUIMIENTO PLAN ESTRATÉGICO INSTITUCIONAL - PEI</t>
  </si>
  <si>
    <t>F-DE-1376
V.1</t>
  </si>
  <si>
    <t>CORTE DE REPORTE:</t>
  </si>
  <si>
    <t xml:space="preserve">META </t>
  </si>
  <si>
    <t>ACTIVIDAD</t>
  </si>
  <si>
    <t>PONDERACION</t>
  </si>
  <si>
    <t xml:space="preserve">NOMBRE DEL INDICADOR </t>
  </si>
  <si>
    <t xml:space="preserve">TIPO DE INDICADOR </t>
  </si>
  <si>
    <t>PRODUCTO</t>
  </si>
  <si>
    <t xml:space="preserve">FUENTE </t>
  </si>
  <si>
    <t xml:space="preserve">RESPONSABLE </t>
  </si>
  <si>
    <t>TOTAL PROGRAMADO VIGENCIA 
2025</t>
  </si>
  <si>
    <t xml:space="preserve">DESCRIPCIÓN AVANCE </t>
  </si>
  <si>
    <t xml:space="preserve">OBJETIVO ESTRATÉGICO </t>
  </si>
  <si>
    <t>LINEA ESTRATÉGICA</t>
  </si>
  <si>
    <t>META ANUAL</t>
  </si>
  <si>
    <t>PROGRAMADO T1</t>
  </si>
  <si>
    <t>PROGRAMADO T2</t>
  </si>
  <si>
    <t>PROGRAMADO T3</t>
  </si>
  <si>
    <t>PROGRAMADO T4</t>
  </si>
  <si>
    <t>CUMPLIMIENTO</t>
  </si>
  <si>
    <t>Cumplimiento ponderado Trimestral por actividad</t>
  </si>
  <si>
    <t>CUMPLIMIENTO PONDERADO POR LÍNEA</t>
  </si>
  <si>
    <t>CUMPLIMIENTO NORMALIZADO</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</si>
  <si>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</si>
  <si>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</si>
  <si>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Realizar intervenciones formativas mediante el uso de metodologías diferenciales y herramientas innovadoras para contribuir en la transformación de comportamientos contrarios a la convivencia.</t>
  </si>
  <si>
    <t xml:space="preserve">Numero de intervenciones formativas </t>
  </si>
  <si>
    <t>Producto</t>
  </si>
  <si>
    <t>Intervenciones formativas</t>
  </si>
  <si>
    <t>POA 2025</t>
  </si>
  <si>
    <t>Subsecretaría de Seguridad</t>
  </si>
  <si>
    <t>OBJETIVO 1 - LINEA ESTRATÉGICA 2
Ampliación de la cobertura y la sostenibilidad para la orientación en gestión de medidas correctivas mediante la implementación del portafolio de servicios a la ciudadanía</t>
  </si>
  <si>
    <t>Implementar 23 puntos de atención para gestión de comparendos del Código Nacional de Seguridad y Convivencia</t>
  </si>
  <si>
    <t xml:space="preserve">Número de Puntos de atención para gestión de comparendos implementados </t>
  </si>
  <si>
    <t>Puntos de atención</t>
  </si>
  <si>
    <t>OBJETIVO 1 - LINEA ESTRATÉGICA 3
Desarrollo de alianzas estratégicas entre actores institucionales y comunitarios para el fortalecimiento de liderazgos sociales y orientación técnica para la sostenibilidad de iniciativas de convivencia</t>
  </si>
  <si>
    <t xml:space="preserve">Diseñar un modelo de articulación para la generación de alianzas estratégicas entre actores que promuevan la sostenibilidad de prácticas comunitarios en convivencia. </t>
  </si>
  <si>
    <t>Número de Modelos de articulación para la generación de alianzas</t>
  </si>
  <si>
    <t>Modelo de articulación</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</si>
  <si>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</si>
  <si>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</si>
  <si>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</si>
  <si>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</si>
  <si>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</si>
  <si>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Oficina de Análisis de Información y Estudios Estratégicos</t>
  </si>
  <si>
    <t>Número de boletines mensuales de los principales indicadores de seguridad, convivencia y acceso a la justicia</t>
  </si>
  <si>
    <t>Boletines</t>
  </si>
  <si>
    <t>Desarrollar  herramientas de análisis y visualización de datos en materia de seguridad, convivencia y justicia.</t>
  </si>
  <si>
    <t>Número de  herramientas de análisis y visualización de datos en materia de seguridad, convivencia y justicia.</t>
  </si>
  <si>
    <t xml:space="preserve">Herramientas de análisis y visualización </t>
  </si>
  <si>
    <t>OBJETIVO 2 - LINEA ESTATÉGICA 2
Diseño, despliegue e implementación de un modelo de intervención territorial para la transformación de entornos problemáticos.</t>
  </si>
  <si>
    <t>Intervenir 20 entornos problemáticos de manera articulada con los organismos de seguridad y justicia, gobierno distrital, sector privado y la ciudadanía para mejorar las condiciones de seguridad y convivencia</t>
  </si>
  <si>
    <t>Numero de territorios intervenidos</t>
  </si>
  <si>
    <t>Territorios intervenidos</t>
  </si>
  <si>
    <t>Subsecretaria de Seguridad y Convivencia</t>
  </si>
  <si>
    <t>OBJETIVO 2 - LINEA ESTATÉGICA 3
Fortalecimiento de la gestión comunitaria de la Seguridad y la Convivencia, con el fin de generar espacios donde los ciudadanos colaboren en la identificación de problemas y en la implementación de estrategias</t>
  </si>
  <si>
    <t>Diseñar el modelo de  Gestión Comunitaria de la Seguridad y la Convivencia.</t>
  </si>
  <si>
    <t>Número de Modelos de  Gestión Comunitaria de la Seguridad y la Convivencia</t>
  </si>
  <si>
    <t xml:space="preserve">Teniendo en cuenta que la meta de este producto fue alcanzada y finalizada en el segundo trimestre del año en curso, motivo por el cual no se presentan  avances. </t>
  </si>
  <si>
    <t>Intervenir 19 territorios priorizados con el modelo de  Gestión Comunitaria de la Seguridad y la Convivencia.</t>
  </si>
  <si>
    <t xml:space="preserve">Número de Territorios intervenidos con el modelo de  Gestión Comunitaria </t>
  </si>
  <si>
    <t>OBJETIVO 2 - LINEA ESTATÉGICA 4
Desarrollo de un plan integral de mejoramiento de competencias para Gestores de Convivencia y estandarización de procedimientos, como elementos clave para optimizar la gestión de la convivencia y la seguridad en las comunidades.</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</si>
  <si>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</si>
  <si>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</si>
  <si>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mejoramiento de competencias</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</si>
  <si>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</si>
  <si>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</si>
  <si>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Gestión</t>
  </si>
  <si>
    <t>Gestores con competencias mejoradas</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</si>
  <si>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</si>
  <si>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</si>
  <si>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 para actualización de documentos</t>
  </si>
  <si>
    <t>Porcentaje de cumplimiento del plan de acción para la revisión y ajuste de los productos de las Políticas Públicas Distritales</t>
  </si>
  <si>
    <t>plan de acción para revisión y ajuste de productos en políticas públicas</t>
  </si>
  <si>
    <t>OBJETIVO 2 - LINEA ESTATÉGICA 5
Construcción de un modelo de gobernanza de la seguridad en Bogotá Región que optimice recursos y capacidades para el abordaje conjunto de fenómenos asociados a la seguridad y la convivencia.</t>
  </si>
  <si>
    <t>Caracterizar los fenómenos de seguridad, convivencia y acceso a la justicia, para el abordaje conjunto en los municipios de borde o que hagan parte de la RMBC.</t>
  </si>
  <si>
    <t>Documento de caracterización</t>
  </si>
  <si>
    <t xml:space="preserve">Porcentaje de  ejecución de los recursos solicitados  para el plan de apoyo al bienestar y reconocimiento al personal uniformado.
</t>
  </si>
  <si>
    <t>Presupuesto ejecutado</t>
  </si>
  <si>
    <t>Subsecretaría de Inversiones y Fortalecimiento de Capacidades Operativas</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</si>
  <si>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</si>
  <si>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</si>
  <si>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</si>
  <si>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</si>
  <si>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Jornadas atención integral y aprovechamiento del tiempo libre</t>
  </si>
  <si>
    <t>Subsecretaría de Acceso a la Justicia</t>
  </si>
  <si>
    <t>Entregar bienes a los Centros de Detención Transitoria -CDT- del distrito con destino a los PPL</t>
  </si>
  <si>
    <t>número de CDT del distrito con entrega de bienes para PPL</t>
  </si>
  <si>
    <t>Vincular  adultos pospenados y posegresados al programa casa libertad para la generación de oportunidades de inclusión social y productiva desde la disminución de factores de riesgo frente al delito</t>
  </si>
  <si>
    <t>Número de adultos pospenados y posegresados vinculados al programa Casa Libertad</t>
  </si>
  <si>
    <t>Personas vinculadas al programa casa libertad</t>
  </si>
  <si>
    <t xml:space="preserve">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</si>
  <si>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</si>
  <si>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</si>
  <si>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</si>
  <si>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Modelo de atención</t>
  </si>
  <si>
    <t>Realizar jornadas de socialización de los programas de la Dirección con los actores y/o autoridades del SRPA</t>
  </si>
  <si>
    <t>Número de Jornadas de socialización con actores y/o autoridades del SRPA realizadas</t>
  </si>
  <si>
    <t>Jornadas de socialización</t>
  </si>
  <si>
    <t>Brindar el servicio de atención en salud primaria (medicina general y odontología general de primer nivel) a las Personas Privadas de la Libertad de la Cárcel Distrital</t>
  </si>
  <si>
    <t>Porcentaje de Servicios de salud primaria brindados a las PPL de la Cárcel Distrital</t>
  </si>
  <si>
    <t>Servicios de atención primaria en medicina y odontología general de primer nivel</t>
  </si>
  <si>
    <t>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</si>
  <si>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</si>
  <si>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Requisas dentro de la cárcel</t>
  </si>
  <si>
    <t>Brindar el servicio de atención en salud primaria (medicina general, odontología general y psicología de primer nivel) a las Personas Privadas de la Libertad del Centro Especial de Reclusión (CER).</t>
  </si>
  <si>
    <t>Porcentaje de servicios de salud primaria brindados a las PPL del Centro Especial de Reclusión (CER).</t>
  </si>
  <si>
    <t>Servicios de atención en salud primaria</t>
  </si>
  <si>
    <t xml:space="preserve">Número de estándares obligatorios ACA diagnosticados </t>
  </si>
  <si>
    <t>Estándares ACA</t>
  </si>
  <si>
    <t>OBJETIVO 3 - LINEA ESTATÉGICA 2
Mejoramiento de la gestión contractual y la capacidad de respuesta frente a las necesidades de dotación y de infraestructura de clientes internos y externos</t>
  </si>
  <si>
    <t>Numero de comités de obra realizado en el marco de seguimiento a ejecución de contratos de obra a cargo de la Dirección de Bienes</t>
  </si>
  <si>
    <t>Comités realizados</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</si>
  <si>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</si>
  <si>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</si>
  <si>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</si>
  <si>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2. Diseñar e implementar un modelo de relacionamiento con todos los actores de justicia centrado en la gestión de capacidades</t>
  </si>
  <si>
    <t>Número de  Modelos de relacionamiento con todos los actores de justicia centrado en la gestión de capacidades implementado</t>
  </si>
  <si>
    <t xml:space="preserve">Modelo de relacionamiento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</si>
  <si>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</si>
  <si>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</si>
  <si>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</si>
  <si>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</si>
  <si>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</si>
  <si>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 xml:space="preserve"> Formular un plan de analítica de datos para el sistema del Centro de Comando, Control y Computo - C4.</t>
  </si>
  <si>
    <t>Porcentaje de avance en la formulación del plan de analítica de datos alcanzado.</t>
  </si>
  <si>
    <t>Plan de analítica de datos</t>
  </si>
  <si>
    <t>Oficina Centro de Comando, Control, comunicaciones y Cómputo-C4</t>
  </si>
  <si>
    <t>OBJETIVO 4 - LINEA ESTRATÉGICA 2
Evolución integral del modelo operacional y de los procesos estratégicos y de apoyo del C4</t>
  </si>
  <si>
    <t>Implementar un sistema de procesamiento y almacenamiento de video del SVV.</t>
  </si>
  <si>
    <t>Porcentaje de avance en la implementación del sistema de procesamiento y almacenamiento de video del SVV.</t>
  </si>
  <si>
    <t xml:space="preserve">Proyecto </t>
  </si>
  <si>
    <t>Formular el plan para incrementar la cobertura del sistema de video vigilancia del C4.​</t>
  </si>
  <si>
    <t>Porcentaje de avance en la formulación del plan de incremento anual de cobertura del sistema de videovigilancia.</t>
  </si>
  <si>
    <t>OBJETIVO 4 - LINEA ESTRATÉGICA 3
Descentralización de la operación del sistema C4</t>
  </si>
  <si>
    <t xml:space="preserve">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</si>
  <si>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</si>
  <si>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</si>
  <si>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OBJETIVO 4 - LINEA ESTRATÉGICA 4
Articulación e integración con las agencias y entidades externas para mejorar la respuesta distrital a la demanda de servicios de los ciudadanos</t>
  </si>
  <si>
    <t>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</si>
  <si>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</si>
  <si>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</si>
  <si>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OBJETIVO 4 - LINEA ESTRATÉGICA 5
Avance en el cumplimiento de estándares y buenas prácticas de gestión de incidentes para alcanzar un nivel superior y continuar siendo referente regional</t>
  </si>
  <si>
    <t xml:space="preserve">Porcentaje de avance en la certificación del sistema NUSE </t>
  </si>
  <si>
    <t>Certificación del sistema NUSE</t>
  </si>
  <si>
    <t>OBJETIVO ESTRATÉGICO N° 5: Mejorar la gestión y la eficiencia organizacional, para el fortalecimiento de las capacidades de los organismos de vigilancia policial, funciones militares y otras de apoyo a la seguridad, la convivencia y justicia de Bogotá.</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</si>
  <si>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</si>
  <si>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</si>
  <si>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</si>
  <si>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Plan de trabajo</t>
  </si>
  <si>
    <t>OBJETIVO 5 - LINEA ESTRATÉGICA 2
Mejoramiento de la gestión contractual y la capacidad de respuesta frente a las necesidades de dotación y de infraestructura de clientes internos y externos</t>
  </si>
  <si>
    <t>Sumatoria de  estudios previos elaborados</t>
  </si>
  <si>
    <t>Estudios previos</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</si>
  <si>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</si>
  <si>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</si>
  <si>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Mesas de trabajo</t>
  </si>
  <si>
    <t>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</si>
  <si>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</si>
  <si>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Transferencias documentales</t>
  </si>
  <si>
    <t xml:space="preserve">Realizar mesas de seguimiento mensuales al interior de la Dirección de Operaciones, para revisar el avance en los procesos de contratación y de novedades contractuales radicados a la dependencia. </t>
  </si>
  <si>
    <t>Número de mesas de seguimiento a procesos contractuales</t>
  </si>
  <si>
    <t>Realizar un reporte mensual a los Supervisores de los contratos de unidad ejecutara No. 2 con la información de los contratos que requieren liquidación y/o cierre de expediente.</t>
  </si>
  <si>
    <t>Número de reportes  de seguimiento a la liquidación de contratos</t>
  </si>
  <si>
    <t>Reporte mensual</t>
  </si>
  <si>
    <t xml:space="preserve">Realizar reporte mensual a las dependencias informando el avance en la radicación de los procesos de contratación, para el cumplimiento del Plan Anual de Adquisiciones. </t>
  </si>
  <si>
    <t xml:space="preserve">Número de reportes de seguimiento a radicación de procesos contractuales </t>
  </si>
  <si>
    <t>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</si>
  <si>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</si>
  <si>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</si>
  <si>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</si>
  <si>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</si>
  <si>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Contratos verificados</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</si>
  <si>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</si>
  <si>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</si>
  <si>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</si>
  <si>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</si>
  <si>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Jornadas de capacitación</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</si>
  <si>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</si>
  <si>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Número de documentos de Criterios de  elegibilidad , viabilidad y Políticas Públicas actualizado y enviado</t>
  </si>
  <si>
    <t>Oficina Asesora de Planeación</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</si>
  <si>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</si>
  <si>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SIN META PARA 2025</t>
  </si>
  <si>
    <t>SIN ACTIVIDADES</t>
  </si>
  <si>
    <t>N/A</t>
  </si>
  <si>
    <t>NO PROGRAMADA PARA EL 2025</t>
  </si>
  <si>
    <t>Se recomienda revisar a la luz de las actividades que actualmente se desarrollan relacionadas con el rediseño, que se establezcan las dependencias responsables y se solicite el registro dentro del PEI y del POA de las actividades y metas que correspondan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</si>
  <si>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</si>
  <si>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Realizar semestre vencido la publicación del informe de austeridad en el gasto público </t>
  </si>
  <si>
    <t>Número de informes publicados</t>
  </si>
  <si>
    <t>Informe publicado</t>
  </si>
  <si>
    <t>Subsecretaría de Gestión Institucional</t>
  </si>
  <si>
    <t>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</si>
  <si>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</si>
  <si>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Seguimientos realizados</t>
  </si>
  <si>
    <t>Realizar Mesas Técnicas de seguimiento al Plan Anual de Adquisiciones y Ejecución de Proyectos, con el objetivo de generar puntos de control y articular a las dependencias.</t>
  </si>
  <si>
    <t>Número de mesas técnicas de seguimiento al PAA realizadas</t>
  </si>
  <si>
    <t>Actas de reunión</t>
  </si>
  <si>
    <t xml:space="preserve">Hacer interoperables los  sistemas de información para la gestión contractual, financiera, documental y del talento humano en la Entidad, realizando la respectiva transferencia del conocimiento. </t>
  </si>
  <si>
    <t>Numero de sistemas de información interoperables</t>
  </si>
  <si>
    <t>Sistemas de información interoperables</t>
  </si>
  <si>
    <t>Gestionar los requerimientos tecnológicos recibidos de las dependencias a través de mesa de servicio de TI, conforme al procedimiento definido para esto.</t>
  </si>
  <si>
    <t>Requerimientos tecnológicos</t>
  </si>
  <si>
    <t>Disponibilidad de soluciones tecnológicas</t>
  </si>
  <si>
    <t>Ejecutar las actividades  definidas el Plan Estratégico de Tecnologías de Información - PETI, de acuerdo con lo programado.</t>
  </si>
  <si>
    <t>Porcentaje de ejecución del PETI</t>
  </si>
  <si>
    <t>Avance del PETI</t>
  </si>
  <si>
    <t>Ejecutar las actividades  definidas en el Plan de Seguridad y Privacidad de la Información , de acuerdo con lo programado</t>
  </si>
  <si>
    <t>Número de actividades ejecutadas</t>
  </si>
  <si>
    <t>Avance del Plan de seguridad y privacidad de la información</t>
  </si>
  <si>
    <t>Ejecutar las  actividades  definidas en el Plan de Tratamiento de Riesgos de Seguridad de la Información), de acuerdo con lo programado</t>
  </si>
  <si>
    <t>Avance en el plan de tratamiento de riesgos</t>
  </si>
  <si>
    <t xml:space="preserve">Realizar capacitaciones a contratistas y supervisores sobre cargue de documentos en el SECOP II y supervisión e interventoría. </t>
  </si>
  <si>
    <t>Numero de capacitaciones realizadas</t>
  </si>
  <si>
    <t>Capacitaciones</t>
  </si>
  <si>
    <t xml:space="preserve">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</si>
  <si>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</si>
  <si>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 xml:space="preserve">Comunicaciones </t>
  </si>
  <si>
    <t>Capacitacion sobre lineamiento en la política de daño antijurídico.</t>
  </si>
  <si>
    <t xml:space="preserve">Número de capacitaciones en lineamientos de daño antijurídico </t>
  </si>
  <si>
    <t>Responder  oportunamente las acciones judiciales y extrajudiciales  notificadas en la Secretaría Distrital de Seguridad, Convivencia y Justicia</t>
  </si>
  <si>
    <t xml:space="preserve">Porcentaje de cumplimiento en la respuesta a acciones judiciales y extrajudiciales </t>
  </si>
  <si>
    <t>Respuestas atendidas de acciones judiciales</t>
  </si>
  <si>
    <t>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</si>
  <si>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</si>
  <si>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Resoluciones</t>
  </si>
  <si>
    <t xml:space="preserve"> Impulsar oportunamente los procesos disciplinarios en etapa de juzgamiento</t>
  </si>
  <si>
    <t>Porcentaje de procesos disciplinarios impulsados</t>
  </si>
  <si>
    <t>Actuaciones administrativas</t>
  </si>
  <si>
    <t xml:space="preserve"> Continuar con las capacitaciones de orientación a las áreas de la SDCJ en el trámite de radicación de cuentas y tramites presupuestales conforme a los procedimientos establecidos.</t>
  </si>
  <si>
    <t>Capaciones realizadas</t>
  </si>
  <si>
    <t xml:space="preserve"> Alertamiento a las áreas a través del seguimiento a la ejecución presupuestal del rubro de funcionamiento, servicios personales y bienes y servicios.</t>
  </si>
  <si>
    <t xml:space="preserve">Número de alertas semanales sobre el seguimiento a ejecución presupuestal </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</si>
  <si>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</si>
  <si>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 xml:space="preserve"> Implementar el plan de trabajo para la construcción de planes de gerencia de los proyectos de inversión.</t>
  </si>
  <si>
    <t xml:space="preserve"> 
Número de planes de gerencia implementados </t>
  </si>
  <si>
    <t xml:space="preserve"> Diseñar e implementar un tablero de control integral para la OAP</t>
  </si>
  <si>
    <t>Número de tableros de control elaborados e implementados</t>
  </si>
  <si>
    <t>Realizar el envío del 100% de los reportes solicitados, sobre los productos de la SDSCJ en los Planes de Acción respecto a las Políticas Públicas Distritales.</t>
  </si>
  <si>
    <t>Porcentaje de envío trimestral de reportes solicitados</t>
  </si>
  <si>
    <t xml:space="preserve">Reportes Enviados </t>
  </si>
  <si>
    <t xml:space="preserve">Número de reportes enviados </t>
  </si>
  <si>
    <t>Reportes</t>
  </si>
  <si>
    <t>Consolidar trimestralmente el reporte del PISCCJ</t>
  </si>
  <si>
    <t>Número de reportes consolidados</t>
  </si>
  <si>
    <t>Completar la actualización del 100 %  de los documentos del SGC.</t>
  </si>
  <si>
    <t xml:space="preserve">Documentos Intervenidos </t>
  </si>
  <si>
    <t>Ejecutar cronograma plan de sostenibilidad MIPG</t>
  </si>
  <si>
    <t xml:space="preserve">
Porcentaje de avance en el cronograma del Plan</t>
  </si>
  <si>
    <t xml:space="preserve">
Cronograma ejecutado</t>
  </si>
  <si>
    <t>Implementar el plan de continuidad del negocio  en la SDSCJ</t>
  </si>
  <si>
    <t>Porcentaje de avance en la implementación en plan de continuidad en la entidad</t>
  </si>
  <si>
    <t>Plan de continuidad en implementación</t>
  </si>
  <si>
    <t>Monitorear trimestralmente el plan de ejecución anual del PTEP</t>
  </si>
  <si>
    <t xml:space="preserve">Numero de seguimientos realizados </t>
  </si>
  <si>
    <t xml:space="preserve"> Ejecutar Plan de trabajo para Optimizar la administración del Sistema del Cuidado y Servicios Sociales. PSCSS</t>
  </si>
  <si>
    <t xml:space="preserve">Porcentaje de cumplimiento de actividades del plan </t>
  </si>
  <si>
    <t xml:space="preserve">Plan </t>
  </si>
  <si>
    <t>Ejecutar el Plan Anual de Auditoría aprobado para la vigencia en términos de oportunidad y calidad, fortaleciendo así el Sistema de Control Interno de la entidad.</t>
  </si>
  <si>
    <t>Porcentaje del cumplimiento del 
Plan Anual de Auditoria</t>
  </si>
  <si>
    <t>Oficina de Control Interno</t>
  </si>
  <si>
    <t>Realizar tres capacitaciones en temas que permitan  prevenir las conductas con incidencia disciplinaria.</t>
  </si>
  <si>
    <t>Número de capacitaciones realizadas en temas que permitan prevenir las conductas con incidencia disciplinaria.</t>
  </si>
  <si>
    <t>Oficina de Control Disciplinario Interno</t>
  </si>
  <si>
    <t xml:space="preserve"> Impulsar  los procesos disciplinarios que se encuentren activos en la OCDI.</t>
  </si>
  <si>
    <t xml:space="preserve">
Porcentaje Procesos disciplinarios impulsados que se encuentren activos.</t>
  </si>
  <si>
    <t>Procesos disciplinarios</t>
  </si>
  <si>
    <t xml:space="preserve">Realizar y difundir tres piezas comunicativas de sensibilización de conductas con incidencia disciplinaria. </t>
  </si>
  <si>
    <t>Número de piezas comunicativas de sensibilización de conductas con incidencia disciplinaria difundidas</t>
  </si>
  <si>
    <t>piezas comunicativas</t>
  </si>
  <si>
    <t>OBJETIVO 6 - LINEA ESTRATÉGICA 4
 Fortalecimiento de las competencias del talento humano para el logro de los objetivos institucionales, afianzando el sentido de pertenencia, la gestión del cambio y la mejora en la prestación de los servicios de la entidad</t>
  </si>
  <si>
    <t>Porcentaje de cumplimiento del Plan Estratégico del Talento humano</t>
  </si>
  <si>
    <t>Plan cumplido</t>
  </si>
  <si>
    <t>2. Realizar reportes de seguimiento de las actividades orientadas al cumplimiento de las políticas distritales transversales a la Dirección de Gestión Humana.</t>
  </si>
  <si>
    <t>Numero de reportes de seguimiento</t>
  </si>
  <si>
    <t>Reportes de seguimiento realizados</t>
  </si>
  <si>
    <t xml:space="preserve">3. Realizar la ejecución y seguimiento al Plan Institucional de Capacitación, basado en las necesidades identificadas en cada una de las áreas
</t>
  </si>
  <si>
    <t xml:space="preserve">Porcentaje de cumplimiento del Plan Institucional de Capacitación </t>
  </si>
  <si>
    <t>4. Ejecutar y hacer seguimiento al Plan Anual de Vacantes</t>
  </si>
  <si>
    <t xml:space="preserve">Porcentaje de avance en el cumplimiento del Plan Anual de Vacantes </t>
  </si>
  <si>
    <t>5.Ejecutar y hacer seguimiento al Plan de Previsión de necesidades
​</t>
  </si>
  <si>
    <t>Porcentaje de avance en el cumplimiento del Plan de Previsión de necesidades</t>
  </si>
  <si>
    <t xml:space="preserve">6. Ejecutar y hacer seguimiento del Plan de Bienestar e Incentivos Institucionales </t>
  </si>
  <si>
    <t>Porcentaje de avance en el cumplimiento del Plan de Bienestar e Incentivos Institucionales</t>
  </si>
  <si>
    <t>7. Ejecutar y hacer seguimiento al Plan de Trabajo Anual en Seguridad y Salud en el Trabajo</t>
  </si>
  <si>
    <t>Porcentaje de avance en el cumplimiento del Plan de Trabajo Anual en Seguridad y Salud en el Trabajo</t>
  </si>
  <si>
    <t>1. Actualizar, publicar y socializar los lineamientos archivísticos anuales.</t>
  </si>
  <si>
    <t>Publicación realizada</t>
  </si>
  <si>
    <t>2. Realizar el seguimiento a la actualización de los instrumentos archivísticos de la SCJ</t>
  </si>
  <si>
    <t>Matriz de seguimiento</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</si>
  <si>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</si>
  <si>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</si>
  <si>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</si>
  <si>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Guia</t>
  </si>
  <si>
    <t>Oficinas Despacho</t>
  </si>
  <si>
    <t> </t>
  </si>
  <si>
    <t>11. Realizar el reporte de los requerimientos formulados por los entes de control, en cumplimiento de la normatividad ambiental vigente.</t>
  </si>
  <si>
    <t>Número de reportes de requerimientos realizados</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</si>
  <si>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</si>
  <si>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Diseñar e implementar cinco (5) campañas estratégicas de comunicación externa.</t>
  </si>
  <si>
    <t>Número de campañas de comunicación externa implementadas en la vigencia</t>
  </si>
  <si>
    <t>Campañas de comunicación externa</t>
  </si>
  <si>
    <t>Oficina Asesora de Comunicaciones</t>
  </si>
  <si>
    <t>Número de campañas de comunicación interna implementadas en la vigencia</t>
  </si>
  <si>
    <t>Campañas de comunicación interna</t>
  </si>
  <si>
    <t>Aumentar el 50% del total de seguidores en las redes sociales de la entidad frente a la vigencia anterior</t>
  </si>
  <si>
    <t>Porcentaje de incremento en el número de seguidores de redes sociales frente al año anterior</t>
  </si>
  <si>
    <t>Resultado</t>
  </si>
  <si>
    <t>Seguidores en redes sociales</t>
  </si>
  <si>
    <t>Entregar el 95% de los productos de comunicación internos y externos, solicitados a la OAC, a través del formato 571.</t>
  </si>
  <si>
    <t>Porcentaje de productos de comunicación entregados y solicitados mediante formato 571</t>
  </si>
  <si>
    <t>Productos entregados</t>
  </si>
  <si>
    <t>OBJETIVO 2 - LINEA ESTATÉGICA 1</t>
  </si>
  <si>
    <t>OBJETIVO 2 - LINEA ESTATÉGICA 5</t>
  </si>
  <si>
    <t>OBJETIVO 3 - LINEA ESTATÉGICA 1</t>
  </si>
  <si>
    <t>OBJETIVO 3 - LINEA ESTATÉGICA 2</t>
  </si>
  <si>
    <t>OBJETIVO 3 - LINEA ESTATÉGICA 3</t>
  </si>
  <si>
    <t>OBJETIVO 4 - LINEA ESTRATÉGICA 1</t>
  </si>
  <si>
    <t>OBJETIVO 4 - LINEA ESTRATÉGICA 2</t>
  </si>
  <si>
    <t>OBJETIVO 4 - LINEA ESTRATÉGICA 3</t>
  </si>
  <si>
    <t>OBJETIVO 4 - LINEA ESTRATÉGICA 4</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</si>
  <si>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</si>
  <si>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</si>
  <si>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</si>
  <si>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</si>
  <si>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</si>
  <si>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</si>
  <si>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5</t>
  </si>
  <si>
    <t>OBJETIVO 6 - LINEA ESTRATÉGICA 6</t>
  </si>
  <si>
    <t>OBJETIVO 1 - LINEA ESTRATÉGICA 1</t>
  </si>
  <si>
    <t>OBJETIVO 1 - LINEA ESTRATÉGICA 2</t>
  </si>
  <si>
    <t>OBJETIVO 1 - LINEA ESTRATÉGICA 3</t>
  </si>
  <si>
    <t>OBJETIVO 2 - LINEA ESTATÉGICA 2</t>
  </si>
  <si>
    <t>OBJETIVO 2 - LINEA ESTATÉGICA 3</t>
  </si>
  <si>
    <t>OBJETIVO 2 - LINEA ESTATÉGICA 4</t>
  </si>
  <si>
    <t>OBJETIVO 4 - LINEA ESTRATÉGICA 5</t>
  </si>
  <si>
    <t>OBJETIVO 5 - LINEA ESTRATÉGICA 4</t>
  </si>
  <si>
    <t>OBJETIVO 6- LINEA ESTRATÉGICA 1.</t>
  </si>
  <si>
    <t>DESCRIPCIÓN DE LA LÍNEA</t>
  </si>
  <si>
    <t>RESPONSABLE</t>
  </si>
  <si>
    <t xml:space="preserve">Diseño e implementación de intervenciones formativas mediante el uso de metodologías diferenciales y herramientas innovadoras que contribuyan a la transformación de comportamientos contrarios a la convivencia.  </t>
  </si>
  <si>
    <t>SUBSECRETARÍA DE SEGURIDAD</t>
  </si>
  <si>
    <t>Ampliación de la cobertura y la sostenibilidad para la orientación en gestión de medidas correctivas mediante la implementación del portafolio de servicios a la ciudadanía</t>
  </si>
  <si>
    <t>Desarrollo de alianzas estratégicas entre actores institucionales y comunitarios para el fortalecimiento de liderazgos sociales y orientación técnica para la sostenibilidad de iniciativas de convivencia</t>
  </si>
  <si>
    <t>Elaboración de herramientas de análisis de información y documentos estratégicos que contribuyen a la toma de decisión agiles y oportunas en los procesos misionales bajo una lógica de comprensión integral de territorio</t>
  </si>
  <si>
    <t>OFICINA DE ANÁLISIS DE INFORMACIÓN</t>
  </si>
  <si>
    <t>Diseño, despliegue e implementación de un modelo de intervención territorial para la transformación de entornos problemáticos.</t>
  </si>
  <si>
    <t>Fortalecimiento de la gestión comunitaria de la Seguridad y la Convivencia, con el fin de generar espacios donde los ciudadanos colaboren en la identificación de problemas y en la implementación de estrategias</t>
  </si>
  <si>
    <t>Desarrollo de un plan integral de mejoramiento de competencias para Gestores de Convivencia y estandarización de procedimientos, como elementos clave para optimizar la gestión de la convivencia y la seguridad en las comunidades.</t>
  </si>
  <si>
    <t>Construcción de un modelo de gobernanza de la seguridad en Bogotá Región que optimice recursos y capacidades para el abordaje conjunto de fenómenos asociados a la seguridad y la convivencia.</t>
  </si>
  <si>
    <t>SUB. SEGURIDAD/ SUB. INVERSIONES</t>
  </si>
  <si>
    <t>Implementación del modelo de gestión carcelaria restaurativo para la Cárcel Distrital, el Centro Especial de Reclusión y Casa Libertad</t>
  </si>
  <si>
    <t>SUBSECRETARÍA DE ACCESO A LA JUSTICIA</t>
  </si>
  <si>
    <t>Mejoramiento de la gestión contractual y la capacidad de respuesta frente a las necesidades de dotación y de infraestructura de clientes internos y externos</t>
  </si>
  <si>
    <t>SUBSECRETARÍA DE INVERSIONES Y FORTALECIMIENTO</t>
  </si>
  <si>
    <t>Traslado de las capacidades de las Comisarías de Familia que permitan activar la ruta de atención integral en casos de violencia en el contexto familiar</t>
  </si>
  <si>
    <t>Incorporación de técnicas de analítica de datos, con estándares de ciberseguridad y seguridad de la información por medio del diseño de modelos descriptivos</t>
  </si>
  <si>
    <t>OFICINA CENTRO C4</t>
  </si>
  <si>
    <t>Evolución integral del modelo operacional y de los procesos estratégicos y de apoyo del C4</t>
  </si>
  <si>
    <t>Descentralización de la operación del sistema C4</t>
  </si>
  <si>
    <t>Articulación e integración con las agencias y entidades externas para mejorar la respuesta distrital a la demanda de servicios de los ciudadanos</t>
  </si>
  <si>
    <t>Avance en el cumplimiento de estándares y buenas prácticas de gestión de incidentes para alcanzar un nivel superior y continuar siendo referente regional</t>
  </si>
  <si>
    <t xml:space="preserve"> Implementación y optimización de herramientas tecnológicas para la gestión administrativa y el aprovechamiento del ciclo de vida útil de los bienes de la secretaría dispuestos para la operación de l</t>
  </si>
  <si>
    <t>Fortalecimiento de los procesos y los procedimientos para la definición de requisitos de inversión en capacidades de los organismos de seguridad de la ciudad</t>
  </si>
  <si>
    <t xml:space="preserve">Estructuración e implementación de mecanismos para la articulación de los Fondos de Desarrollo Local que permitan la optimización de recursos presupuestales y el fortalecimiento de capacidades en función de la Convivencia, Seguridad y justicia. </t>
  </si>
  <si>
    <t>OFICINA ASESORA DE PLANEACIÓN</t>
  </si>
  <si>
    <t xml:space="preserve"> Desarrollo e implementación del rediseño de la estructura organizacional para optimizar la planeación de recursos, procesos, talento humano, tecnología y relación con el ciudadano, bajo un modelo de gestión basado en capacidades</t>
  </si>
  <si>
    <t>SIN ACTIVIDADES EN 2025</t>
  </si>
  <si>
    <t>SIN RESPONSABLE ASGINADO</t>
  </si>
  <si>
    <t>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</si>
  <si>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</si>
  <si>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 Transformación organizacional inteligente y adaptativa, mediante la gestión del conocimiento y la innovación, optimizando procesos con la adopción de prácticas de agilidad organizacional y del MIPG </t>
  </si>
  <si>
    <t>OFICINA ASESORA DE PLANEACIÓN/OCI/OCDI</t>
  </si>
  <si>
    <t xml:space="preserve"> Fortalecimiento de las competencias del talento humano para el logro de los objetivos institucionales, afianzando el sentido de pertenencia, la gestión del cambio y la mejora en la prestación de los servicios de la entidad</t>
  </si>
  <si>
    <t>Contribución a la conservación del medio ambiente y la mitigación del cambio climático mediante la planeación, prevención, intervención y articulación interinstitucional</t>
  </si>
  <si>
    <t>Consolidación de la comunicación interna y externa como herramienta clave para posicionar los servicios y programas de la SDSCJ, implementando estrategias para el posicionamiento institucional y  y fortalecimiento de la imagen corporativa</t>
  </si>
  <si>
    <t>OFICINA ASESORA DE COMUNICACIONES</t>
  </si>
  <si>
    <t>Generar un boletín mensual de los principales indicadores de seguridad, convivencia y acceso a la justicia</t>
  </si>
  <si>
    <t>Modelos de gestión comunitaria</t>
  </si>
  <si>
    <t>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</si>
  <si>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Número de documentos de caracterización de fenómenos de seguridad, convivencia y acceso a la justicia, para el abordaje conjunto en los municipios de borde o que hagan parte de la RMBC.</t>
  </si>
  <si>
    <r>
      <rPr>
        <b/>
        <sz val="11"/>
        <rFont val="Arial"/>
        <family val="2"/>
      </rPr>
      <t>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programación del PA</t>
    </r>
    <r>
      <rPr>
        <b/>
        <sz val="11"/>
        <color rgb="FF000000"/>
        <rFont val="Arial"/>
        <family val="2"/>
      </rPr>
      <t xml:space="preserve">A  </t>
    </r>
  </si>
  <si>
    <t>PPL beneficios con bienes y servicios</t>
  </si>
  <si>
    <t>Informe de gestión</t>
  </si>
  <si>
    <t>Diagnosticar los 40 estándares obligatorios ACA para el CER</t>
  </si>
  <si>
    <t>Realizar seguimiento a la correcta ejecución de  los contratos de obras e interventoría a cargo de la Dirección de Bienes.</t>
  </si>
  <si>
    <t>Estrategia para estructura Red de Organizaciones sociales</t>
  </si>
  <si>
    <t>Plan para incrementar cobertura</t>
  </si>
  <si>
    <t>Certificar el Sistema NUSE cumpliendo con los estándares internacionales establecidos por NENA 911.</t>
  </si>
  <si>
    <t xml:space="preserve">Elaborar dentro de los plazos establecidos  los estudios previos para el fortalecimiento de las capacidades operativas de los organismos de seguridad, Convivencia  y justicia del distrito, de acuerdo con los requerimientos debidamente allegados </t>
  </si>
  <si>
    <t>6. Realizar  2 jornadas de capacitación a los clientes internos  frente a las modalidades de contratación utilizadas para la adquisición de bienes y servicios gestionados por la Subsecretaría de Inversiones y Fortalecimiento de Capacidades Operativas</t>
  </si>
  <si>
    <t>13. Actualizar y enviar a la SDP el documento de criterios de  elegibilidad , viabilidad y Políticas Públicas para los Fondos de Desarrollo Local así como sus anexos técnicos .</t>
  </si>
  <si>
    <t>Documento de criterios de elegibilidad</t>
  </si>
  <si>
    <t>Porcentaje de requerimientos  tecnológicos  gestionados a través de la mesa de servicio de TI</t>
  </si>
  <si>
    <t xml:space="preserve">Mantener la disponibilidad de las soluciones tecnológicas de la Entidad a cargo de la DTSI, con el apoyo de herramientas de monitoreo para permitir que la información y los servicios se mantengan operativos cuando sean requeridos por los procesos de la Entidad. </t>
  </si>
  <si>
    <t>Porcentaje de disponibilidad de las soluciones tecnológicas</t>
  </si>
  <si>
    <t>Proyectos con metodología aplicada</t>
  </si>
  <si>
    <t xml:space="preserve">Tablero de control implementado </t>
  </si>
  <si>
    <r>
      <t>Realizar el reporte semestral de la Política pública distrital de Seguridad Convivencia y Justicia  PPDSCJ</t>
    </r>
    <r>
      <rPr>
        <b/>
        <sz val="11"/>
        <color rgb="FFFF0000"/>
        <rFont val="Arial"/>
        <family val="2"/>
      </rPr>
      <t xml:space="preserve"> </t>
    </r>
    <r>
      <rPr>
        <b/>
        <sz val="11"/>
        <color rgb="FF000000"/>
        <rFont val="Arial"/>
        <family val="2"/>
      </rPr>
      <t>y Construcción de Paz y Reconciliación CPR</t>
    </r>
  </si>
  <si>
    <t xml:space="preserve">Numero de documentos actualizados del Mapa de Proceso </t>
  </si>
  <si>
    <t>Avance al Plan Anual de Auditoria</t>
  </si>
  <si>
    <t>1. Ejecutar y hacer seguimiento  al Plan Estratégico de Talento Humano.</t>
  </si>
  <si>
    <t>Numero de publicaciones de lineamientos archivísticos realizados</t>
  </si>
  <si>
    <t>Número de seguimientos realizados a los instrumentos archivísticos de la SCJ</t>
  </si>
  <si>
    <t>Diseñar e implementar cuatro (4) campañas estratégicas de comunicación interna.</t>
  </si>
  <si>
    <t>31 de diciembre de 2025</t>
  </si>
  <si>
    <t>Durante el cuarto trimestre se realizaron 153 intervenciones formativas, con lo cual se da cumplimiento a la meta acumulada para la vigencia de 450 intervenciones formativas, detalladas de las siguiente forma:
*Durante octubre de 2025 se desarrollaron 53 intervenciones formativas para promover la convivencia pacífica en la ciudad, con alcance de 8365 personas que fortalecieron la corresponsabilidad, la solidaridad y la autorregulación ciudadana. Dentro de las intervenciones se implementó el plan preventivo "En octubre el truco es cuidar", el cual fue desarrollado en entornos educativos, centros comerciales, zonas de alta afluencia y zonas de rumba, para la prevención de riñas y porte de elementos cortopunzantes. Con acciones desde el enfoque de cultura ciudadana, se promovió la celebración de Halloween de manera pacífica y el disfrute de entornos protectores para niños, niñas y adolescentes de acuerdo con la norma de convivencia (Ley 1801 de 2016). Asimismo, se avanzó en el desarrollo de procesos de convivencia con la implementación de mediciones de cambio comportamental y se fomentó la participación de liderazgos comunitarios para multiplicar convivencia en los territorios; así como, la sostenibilidad de acciones en favor del relacionamiento armónico.  
*En noviembre de 2025 se desarrollaron 50 intervenciones formativas para promover la convivencia pacífica en la ciudad, con alcance de 3085 personas que fortalecieron la corresponsabilidad, la solidaridad y la autorregulación ciudadana. Los espacios alcanzados se asociaron a instituciones educativas, plazas de mercado, zonas de rumba e intervenciones para la promoción del uso adecuado del espacio público. Asimismo, se desarrollaron acciones para la promoción de las convivencias pacíficas con el ambiente, la socialización del Código Nacional de Seguridad y Convivencia Ciudadana, fortalecimiento de organizaciones sociales, gestión emocional, transformación del conflicto y fortalecimiento a los liderazgos de convivencia. Asimismo, se desarrolló la última parte del plan preventivo de Halloween con acciones durante el primer fin de semana de noviembre.
*En diciembre de 2025 se desarrollaron 50 intervenciones formativas con alcance de 6534 personas. Durante el fin de año, se desarrolló el plan preventivo de acción distrital "La tradición es celebrar sin agresión", para el cuidado de la vida e integridad de la ciudadanía durante las festividades de navidad y fin de año. Las acciones se orientaron a la prevención de riñas, porte de elementos cortopunzantes y uso indebido de pólvora.  
Se desarrollaron espacios de socialización del Código Nacional de Seguridad y Convivencia Ciudadana, acciones de fortalecimiento a organizaciones sociales y entidades públicas para multiplicar convivencias pacíficas.  
Las actividades de prevención se desarrollaron principalmente en centros comerciales, parques, zonas de alta afluencia y escenarios de divulgación de narrativas de prevención como el Movistar Arena.  
Por último, en diciembre se finalizaron procesos de convivencia mediante mediciones de cambio de sesgos que afectan los pilares de convivencia.  
Con el desarrollo de las intervenciones formativas se aportó a la transformación de comportamientos contrarios a la convivencia implementando metodologías pedagógicas, herramientas de innovación social y relacionamiento estratégico con actores públicos, privados y ciudadanía. Cada intervención implementada se orientó al fortalecimiento de las relaciones armónicas en la ciudad, se destacó el establecimiento de acuerdos ciudadanos, las potencialidades de los liderazgos comunitarios, capacidades institucionales para la sostenibilidad de la convivencia y la promoción de la cultura ciudadana.</t>
  </si>
  <si>
    <t>Durante el cuarto trimestre de 2025, se realizaron las siguientes actividades, logrando el desarrollo e implementación del modelo en las 20 localidades del Distrito:
*Para el mes de octubre, se realizó el segundo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los 9 proceso de esta última fase, 7 procesos están en fase de análisis de la medición inicial (Diagnóstico – Fase Potencial) y medición Final (Evaluación – Fase de Transformación) para establecer el cambio comportamental. 
*Para el mes de noviembre, se realizó el tercer seguimiento de los procesos que serán medidos bajo esta lógica logrando establecer el indicador de producto: 20 procesos (1 por localidad) en las siguientes fases: 3 Procesos en fase de Madurez, 3 Procesos en fase de Gestión y 5 Procesos en fase de Transformación. Los 11 procesos finalizados están en fase de medición Final para establecer el cambio comportamental. 
*Para el mes de diciembre, se realizó el cuarto y último seguimiento de los procesos que serán medidos bajo esta lógica logrando establecer el indicador de producto: 20 procesos (1 por localidad) en las siguientes fases 3 Procesos en fase de Madurez, 2 Procesos en fase de Gestión y 9 Procesos en fase de Transformación.  20 procesos finalizados logrando así la implementación del 100% del modelo que permitió consolidar el 100% de procesos territoriales.</t>
  </si>
  <si>
    <t xml:space="preserve">
Durante el trimestre se realizaron 7 documentos de análisis, en el acumulado se llevan 27 en total; estos documentos se generan sobre las siguientes temáticas: Comportamiento delictivo en Bogotá, Factores determinantes del homicidio (enero, febrero, marzo, abril, julio, septiembre y noviembre de 2025), Factores determinantes del hurto (marzo, abril 2025), Homicidios de Ciudadanos habitantes de Calle en Bogotá, Análisis hurto y disparos, Factores determinantes del hurto en Transmilenio (mayo, agosto), Necesidades jurídicas en Bogotá, Marcas criminales en Bogotá, Análisis de las víctimas de homicidios con medidas correctivas del CNSCC, Rutas de población migrante, Diagnóstico de piques ilegales, Extorsión, Desaparecidos, Homicidio de migrantes, Delitos sexuales, Gestores del orden, Análisis de impacto del cambio demográfico en Bogotá en S,C y J y Diagnóstico Transmilenio SIEDCO, llamadas 123 y Estupefacientes. Estos documentos apoyan a la generación de estrategias en materia de seguridad, convivencia y justicia en la ciudad de Bogotá.</t>
  </si>
  <si>
    <t>Durante el trimestre se realizaron 3 boletines de seguridad, durante la vigencia en total se han generado 9; correspondientes a los meses de diciembre 2024, enero, febrero, marzo, abril, mayo, junio, julio, agosto, septiembre, octubre y noviembre de 2025, con análisis sobre el comportamiento de fenómenos de seguridad, convivencia y acceso a la justicia en Bogotá y sus localidades.</t>
  </si>
  <si>
    <t>Esta actividad se cumplió en el tercer trimestre</t>
  </si>
  <si>
    <t xml:space="preserve">Durante el año 2025 se implementaron estrategias de intervención y urbanismo táctico en 20 polígonos estratégicos de la ciudad, en articulación con entidades del distrito, así como con autoridades y comunidad, los territorios intervenidos fueron: Andalucía, Vista Hermosa (localidad de Kennedy), La Esperanza (localidad de Barrios Unidos), Gibraltar Sur (localidad de Ciudad Bolívar), el parque de los Hippies, Bosque Calderón, Pardo Rubio y Rotonda Calle 100 – CRA 15 (Chapinero), el entorno de la Plaza España y estación Ricaurte (Los Mártires), San Antonio (Antonio Nariño), Garcés Navas, Unir (Engativá), Bochica (Rafael Uribe Uribe), Santa Rosa (San Cristóbal), San José (Bosa), La Alameda (Santa Fe), La Catedral (Candelaria), Parkway (Teusaquillo), Isla del Sol (Tunjuelito).
En términos de implementación, se coordinó la ejecución de acciones propias e interinstitucionales de control, prevención y recuperación del espacio público, especialmente en polígonos con alta complejidad en seguridad y convivencia. Se destacaron las megatomas y las acciones de embellecimiento urbano, las cuales integraron componentes sociales, ambientales y de seguridad, fortaleciendo la apropiación comunitaria y mejorando las condiciones físicas del entorno.
Las intervenciones desarrolladas se llevaron a cabo a través de un ejercicio de articulación interinstitucional, con la participación de diversas entidades distritales, lo que permitió fortalecer el impacto de las acciones y optimizar el uso de los recursos disponibles. A continuación, se destacan los aportes realizados por cada entidad:
•	Empresa de Acueducto y Alcantarillado de Bogotá (EAAB): Brindó apoyo operativo mediante el suministro de retroexcavadora, volquetas y maquinaria especializada, así como la poda horizontal y la disposición de recurso humano para labores de siembra y adecuación del entorno. adicionalmente realizó arreglo y adecuación de tapas de alcantarillado, contribuyendo a la mitigación de riesgos, la mejora de la infraestructura urbana y la seguridad de peatones y vehículos
•	Secretaría Distrital de Ambiente (SDA): Contribuyó con la donación de 2.700 plantas y el diseño paisajístico de cinco jardineras, orientado a la recuperación ambiental y al mejoramiento estético del espacio público intervenido.
•	Policía Nacional (PONAL): Acompañó las jornadas con apoyo operativo, garantizando condiciones de seguridad y convivencia durante las actividades de recuperación y control del espacio público.
•	Alcaldías Locales: Lideraron la coordinación territorial, aportaron recurso humano y suministraron insumos logísticos como pinturas, rodillos, brochas, disolventes y otros materiales necesarios para las labores de recuperación, mantenimiento y embellecimiento del espacio público.
•	Aguas de Bogotá: Ejecutó acciones de limpieza y ornato del mobiliario urbano y de su entorno inmediato, contribuyendo al mejoramiento de las condiciones de salubridad y presentación de los espacios intervenidos.
•	Jardín Botánico de Bogotá: Aportó la donación de 100 plantas, fortaleciendo los procesos de revegetalización y sostenibilidad ambiental en las áreas intervenidas.
•	Instituto Distrital de Recreación y Deporte (IDRD): Participó con recurso humano a través de la estrategia de guardaparques, apoyando las labores de control, acompañamiento y apropiación del espacio público.
•	Secretaría Distrital de Movilidad (SDM): Realizó el cambio y la reposición de señalización vertical que se encontraba deteriorada, así como operativos de control por mal parqueo, contribuyendo a mejorar la movilidad y la seguridad vial del sector.
•	Instituto Colombiano de Bienestar Familiar (ICBF): Brindó apoyo en operativos interinstitucionales y adelantó la apertura de procesos de restablecimiento de derechos en aquellos casos en los que se identificaron posibles situaciones de vulnerabilidad de niños, niñas y adolescentes.
Para ello, se diseñaron y consolidaron las metodologías e instrumentos de caracterización para el monitoreo, seguimiento y evaluación de los procesos de transformación en los territorios intervenidos. Estos permitieron medir el impacto de las acciones en seguridad, convivencia y orden urbano en los polígonos priorizados, a partir de la recolección de información cualitativa mediante 4.016 encuestas, ejercicios de observación en campo registrados en el aplicativo Survey y el análisis de datos cuantitativos suministrados por la Oficina de Análisis y Estudios Estratégicos (OAEE). Este enfoque facilitó la focalización de acciones orientadas a mejorar la percepción ciudadana y reducir los indicadores de inseguridad.
Así, se implementó un modelo integral de intervención territorial orientado tanto a la atención de problemáticas inmediatas como a la generación de soluciones sostenibles a mediano y largo plazo. 
Dicho modelo se fundamentó en criterios técnicos de priorización como el índice de criminalidad, la vulnerabilidad social, el orden urbano, la convivencia y la participación ciudadana, lo que permitió definir polígonos prioritarios y estrategias diferenciadas según las dinámicas de cada territorio.
El seguimiento realizado en 20 polígonos intervenidos, a través de 3.668 encuestas, evidenció un aumento en la percepción de seguridad de 4,5 a 5,2 en una escala de 1 a 9, así como una tendencia a la baja en factores de riesgo como consumo de SPA, delitos, presencia de bandas, puntos críticos de residuos y ocupación indebida del espacio público. En conjunto, estas acciones consolidan un modelo de intervención territorial integral, basado en evidencia y articulación interinstitucional, que contribuye de manera sostenida a la construcción de entornos más seguros, ordenados y propicios para el bienestar de la ciudadanía.
Asimismo, se identificó una tendencia a la baja en factores de riesgo como el consumo de SPA, la ocurrencia de delitos, la presencia de bandas delincuenciales, la concentración de puntos críticos de residuos y la ocupación indebida del espacio público, lo que evidencia una mitigación progresiva de las vulnerabilidades asociadas a la seguridad.
En conclusión, los procesos de intervención adelantados en los polígonos priorizados evidencian avances significativos en la recuperación integral del territorio, reflejados en mejoras sustanciales del espacio público, el fortalecimiento de la convivencia ciudadana y el incremento de la percepción de seguridad. Los resultados alcanzados en sectores como Brasilia, Chapinero, Engativá, Kennedy y otras localidades demuestran la efectividad de un enfoque integral basado en la articulación interinstitucional, el uso de metodologías de caracterización y el seguimiento permanente a las acciones implementadas.
</t>
  </si>
  <si>
    <t xml:space="preserve">Durante el cuarto trimestre, se continuó con la implementación del Modelo de Gestión Comunitario de Seguridad y Convivencia, en siete (7) territorios priorizados. El mismo se evidencia en el desarrollo de sus cuatro fases:
1. Análisis Situacional: se completó y registró el diagnóstico participativo en los siete (7) territorios priorizados. Este análisis se realizó con la colaboración activa de los diferentes actores involucrados en cada sector, en los que se evidenció aspectos que alteran la convivencia y la seguridad en los mismos como: manejo de basuras, violencia de género e intrafamiliar, ruido, presencia de habitantes de calle, consumo de licor y SPA entre otros. 
2. Plan de Acción Comunitario:
Se elaboraron y registraron los planes de acción. Estos documentos detallan las actividades a realizar, los compromisos diferenciados por actor y los plazos de ejecución establecidos. Las actividades por desarrollar se enfocaron informar a la comunidad sobre buenas prácticas de convivencia; así como la socialización de normas, leyes.
3. Gestión de Compromisos:
Se realizó el seguimiento de la gestión, verificando el cumplimiento de los acuerdos y responsabilidades propuestos en el plan de acción previamente definido con los actores involucrados, permitiendo la realización de acciones para la transformación de los territorios.
4. Seguimiento Técnico y de Resultados:
En esta fase se consolidó y evaluó el proceso participativo de los diecinueve (19) territorios priorizados durante la vigencia 2025 mediante el sistema de seguimiento establecido, permitiendo verificar el cumplimiento efectivo de los compromisos adquiridos durante la fase 3. Así mismo se pudo evidenciar que el modelo de gestión implementado permitió transitar de un diagnóstico de alta vulnerabilidad a la consolidación en la mayoría de los territorios de una comunidad empoderada y articulada con la institucionalidad, fortalecimiento de la confianza en las autoridades, incrementando la visibilidad de la institucionalidad en el territorio, mejoró la unión y el trabajo colaborativo entre actores locales. 
De otra parte, se identificaron territorios que se recomienda dar continuidad con los procesos pedagógicos y de fortalecimiento que les permita apropiar y ser autónomos en autogestión de recursos y acciones para el bienestar del territorio. 
</t>
  </si>
  <si>
    <t xml:space="preserve">Durante el cuarto trimestre se desarrollaron 4 actividades,  para un total de 13 actividades establecidas para la vigencia, logrando un 100% de avance.
1, Se realizó el diseño y concertación de las conferencias dirigidas a los Gestores de Convivencia relacionadas con el cumplimiento de procedimientos, uso de metodologías y herramientas de la entidad y con la atención de emergencias de los ciudadanos, adicionalmente, se realizó el diseño y concertación de conferencias relacionadas con las habilidades y situaciones que se enfrentan en cada uno de los roles.
Evidencias:
* Act.1 Informe de actividades Trim-IV
</t>
  </si>
  <si>
    <t>Durante el cuarto trimestre de 2025, participaron en el proceso de cualificación 81 gestores. Las temáticas abordadas se definieron según las necesidades previamente identificadas, dichas jornadas se desarrollaron en distintas fechas. 
Es importante indicar que una  gestora, asistió a capacitación el 15 de septiembre de 2025, sin embargo, al realizar verificación se evidenció que no se reportó la asistencia en el tercer trimestre, por lo cual se tiene en cuenta para el presente reporte, se incluye la evidencia de la participación.
Nota: Los 5 gestores faltantes fueron contratados después del 15 de diciembre y no fue posible realizar el proceso de cualificación debido a las actividades propias del plan navidad.
Evidencias:
*Matriz relación 81 gestores capacitados
*Listados de asistencia capacitaciones gestores
*Curso Función Pública Certificados
*Listado asistencia de la gestora sin el reporte de asistencia OME 15,09,2025</t>
  </si>
  <si>
    <t xml:space="preserve">Durante el cuarto Trimestre se ejecutaron 7 de las 17 actividades definidas en el Plan de Acción, logrando un avance del 40% para el periodo y el cumplimiento del 100% de la actividad.
1, Se realiza la actualización de la Caracterización del Proceso Gestión de Seguridad en el Portal MIPG 
2, Se realiza actualización de los procedimientos en el Portal MIPG:
   *PD-GS-08 APOYAR Y COORDINAR ACCIONES PARA EL CONTROL DEL DELITO 
   *PD-GS-10 GESTIONAR LA ORIENTACIÓN EJECUCIÓN Y CERTIFICACIÓN DE ACTIVIDADES PEDAGÓGICAS DE CONVIVENCIA Y PROGRAMAS COMUNITARIOS EN EL MARZO DE LA LEY 1801 DE 2016 
   *PD-GS-11 GESTIONAR LA ATENCIÓN E INTERVENCIÓN CON PRESENCIA ESTRATÉGICA EN ESPACIOS PÚBLICOS DE ALTA COMPLEJIDAD FRENTE A SITUACIONES QUE AFECTAN LA SEGURIDAD Y LA CONVIVENCIA CIUDADANA
   *PD-GS-12 FORTALECER LAS CAPACIDADES COMUNITARIAS PARA LA PREVENCIÓN Y TRANSFORMACIÓN DE COMPORTAMIENTOS CONTRARIOS A LA CONVIVENCIA 
   *PD-GS-4 FORTALECER LA PARTICIPACIÓN Y CORRESPONSABILIDAD CIUDADANA PARA LA SEGURIDAD Y CONVIVENCIA 
3, Se realiza actualización de la guía en el Portal MIPG:
   *G-GS-07 GUÍA DE PLANIFICACIÓN E INTERVENCIÓN DE GESTORES DEL ORDEN
Evidencias:
*Informe de Actividades Trim-IV (donde se incluyen las imágenes de la actualización en el Portal MIPG
</t>
  </si>
  <si>
    <t xml:space="preserve">Durante el cuarto trimestre se realizó acompañamiento técnico y seguimiento. El periodo estuvo orientado a cerrar el ciclo de gestión iniciado en trimestres anteriores, a partir del relacionamiento con la Oficina Asesora de Planeación (OAP) y las entidades líderes de las políticas públicas, con el propósito de verificar el estado de las respuestas frente a los ajustes técnicos previamente radicados.
En este sentido, el balance del periodo da cuenta de avances concretos en la optimización técnica de los productos de política pública, al tiempo que evidencia la necesidad de fortalecer los mecanismos de articulación interinstitucional y la oportunidad en las respuestas por parte de las entidades líderes, aspectos que deberán ser priorizados en el plan de trabajo de la vigencia 2026.
Evidencia:
* Act. 4 Informe POA Trim IV </t>
  </si>
  <si>
    <t xml:space="preserve">Durante el año 2025, la Secretaría Distrital de Seguridad, Convivencia y Justicia (SDSCJ) desarrolló un proceso de caracterización de los fenómenos que inciden en las condiciones de seguridad, convivencia y acceso a la justicia en Bogotá, la Región Metropolitana Bogotá Cundinamarca (RMBC) y los municipios limítrofes. Este proceso comprendió el diseño metodológico, la recolección de información tanto cualitativa como cuantitativa, el análisis sistemático de indicadores priorizados y la elaboración de instrumentos especializados para el seguimiento continuo de la situación de seguridad en el territorio metropolitano.
Para ello se propuso un plan de trabajo a partir de tres niveles territoriales: Bogotá Distrito Capital, los municipios asociados a la Región Metropolitana Bogotá Cundinamarca, y los municipios limítrofes no asociados a dicha entidad territorial. Se desarrolló el primer formato del instrumento de recolección de información cualitativa, herramienta fundamental para capturar las percepciones, experiencias y conocimientos de actores clave sobre los fenómenos de seguridad en los territorios de estudio. Se realizó un mapeo exhaustivo de las fuentes disponibles para alimentar el proceso de caracterización.
Con el objetivo de permitir el análisis comparado entre territorios, se elaboró una matriz estructurada con criterios homologables entre el Plan Integral de Seguridad, Convivencia Ciudadana y Justicia (PISCCJ) de Bogotá y los PISCC de los municipios limítrofes. Esta herramienta facilitó la identificación de convergencias, divergencias y oportunidades de articulación en las políticas de seguridad del territorio metropolitano.
Se produjo un primer borrador del documento de caracterización con énfasis en los fenómenos de tipo cualitativo, integrando las observaciones del trabajo de campo y las caracterizaciones previas. Este borrador fue complementado con registros administrativos proporcionados por la Oficina de Análisis de Información y Estudios Estratégicos, permitiendo triangular la información cualitativa con datos cuantitativos oficiales.
Finalmente, se elaboraron los reportes de seguimiento mensual correspondientes a julio, agosto y septiembre, enfocados en los indicadores de seguridad priorizados para las entidades territoriales de la RMBC. Estos reportes permitieron identificar tendencias, patrones estacionales y alertas tempranas sobre el comportamiento de los fenómenos delictivos en el territorio metropolitano.
En el cuarto trimestre se realiza un recorrido interinstitucional realizado en el Humedal Tibanica donde se aplicó por primera vez el instrumento "Guía de Observación de Fenómenos Metropolitanos" que permitió documentar de manera sistemática las condiciones de seguridad, las problemáticas ambientales asociadas, las dinámicas de ocupación del territorio y los factores de riesgo presentes en esta zona de importancia ecológica y alta vulnerabilidad.
Finalmente, se actualizó el análisis de alineación estratégica entre los Planes Integrales de Seguridad y Convivencia Ciudadana de las entidades territoriales asociadas a la RMBC, incorporando el municipio de Fusagasugá al estudio comparativo. Este ejercicio permitió identificar ejes temáticos comunes, brechas en la coordinación intermunicipal y oportunidades para el fortalecimiento de estrategias conjuntas.
Como producto del proceso se elaboró un reporte consolidado que integró dos componentes complementarios:
Caracterización cuantitativa: Análisis estadístico detallado de los delitos priorizados para seguimiento en la RMBC, incluyendo series de tiempo, distribución espacial, perfiles de víctimas y victimarios, y correlaciones con variables socioeconómicas y territoriales.
Caracterización cualitativa: Descripción comprehensiva de las dinámicas de seguridad, convivencia y acceso a la justicia en la totalidad de municipios limítrofes de Bogotá, incorporando las percepciones de actores institucionales y comunitarios, los factores contextuales del territorio y las problemáticas emergentes identificadas a lo largo del año.
Este reporte fue desarrollado con el apoyo técnico del Equipo Territorial de la SDSCJ, garantizando la integración del conocimiento local y la validación de los hallazgos con quienes tienen presencia permanente en los territorios caracterizados.
El proceso de caracterización de fenómenos de seguridad, convivencia y acceso a la justicia desarrollado durante 2025 representa un avance sustancial en la comprensión integral de las dinámicas que afectan el territorio concebido como Bogotá-Región. 
</t>
  </si>
  <si>
    <t xml:space="preserve">Durante el cuarto trimestre del año 2025 se ejecutó un valor de $418.060.648 y el valor de los recursos solicitados para el plan de apoyo al bienestar y reconocimiento al personal uniformado fue por la suma $418.060.648. Lo anterior representa un  100% de ejecución de los recursos solicitados. Se recibieron 8 solicitudes de los organismos de seguridad y se reconoció y ordenó el pago de los recursos mediante las Resoluciones: 302 y 303 del 06/11/2025, 335 y 336 del 03/12/2025, y 370, 371, 372 y 373 del 11/12/2025.
</t>
  </si>
  <si>
    <t>Durante el cuarto trimestre se entregaron bienes en 7 Centros de Detención Transitoria:
Estación de Policía de Teusaquillo
Estación de Policía de Mártires
Estación de Policía de Antonio Nariño
Estación de Policía de Candelaria
Estación de Policía de Cuidad Bolívar
Estación de Policía de Puente Aranda
Celdas a cargo de la SIJIN Y FEMENIAS
Se anexan actas de las entregas en cada uno de los CDT mencionados</t>
  </si>
  <si>
    <t>Durante el cuarto trimestre de 2025, se realizó la atención y vinculación de 244 personas pospenadas y cuentan con su Plan de Trabajo Individual.
En lo corrido del año se han atendido y vinculado 950 personas  personas pospenadas y cuentan con su Plan de Trabajo Individual.</t>
  </si>
  <si>
    <t xml:space="preserve">Para el periodo reportado se adjunta el informe respectivo, mencionando que durante el año 2025, se ha fortalecido el trabajo articulado entre la Secretaría Distrital de Seguridad, Convivencia y Justicia, la Fiscalía General de la Nación, el Instituto Colombiano de Bienestar Familiar, la Defensoría Pública y Comisarías de Familia, consolidando esfuerzos conjuntos en materia de justicia y protección de derechos.
</t>
  </si>
  <si>
    <r>
      <rPr>
        <sz val="8"/>
        <color rgb="FF000000"/>
        <rFont val="Arial"/>
        <family val="2"/>
      </rPr>
      <t xml:space="preserve">De acuerdo a la programación de las fases del modelo presentado y aprobado por la OAP durante el primer trimestre de 2025, se tenia programada la siguiente actividad.
</t>
    </r>
    <r>
      <rPr>
        <i/>
        <sz val="8"/>
        <color rgb="FF000000"/>
        <rFont val="Arial"/>
        <family val="2"/>
      </rPr>
      <t xml:space="preserve">Instructivos de sanciones privativas y  no privativas de la libertad del Programa Distrital de Sanciones consolidado, presentados al Director del Sistema de Responsabilidad Penal Adolescente. 
</t>
    </r>
    <r>
      <rPr>
        <sz val="8"/>
        <color rgb="FF000000"/>
        <rFont val="Arial"/>
        <family val="2"/>
      </rPr>
      <t>Dicho lo anterior, se anexan las actas de la reunión y correos electrónicos presentados y avalados por el director. Modelo que entrará en operación durante el primes semestre de la vigencia 2026. Por lo que para este periodo se continuarán con las actividades requeridas.</t>
    </r>
  </si>
  <si>
    <t>Durante el cuarto trimestre de 2025 se llevaron a cabo  jornadas estratégicas de articulación y sensibilización. El 15 de octubre se realizó una jornada con la Dirección Seccional de la Fiscalía General de la Nación – Cundinamarca, con el propósito de socializar los programas de la DRPA y sus respectivas rutas de ingreso. Posteriormente, el 28 de octubre se desarrolló una jornada de sensibilización con jueces y fiscales de Brasil que acompañan el sistema de responsabilidad penal para adolescentes y, en el ámbito de adultos, los delitos de violencia intrafamiliar y violencia de género. Esta experiencia permitió el intercambio de conocimientos sobre la implementación de la justicia juvenil restaurativa, a través de la presentación de los programas que conforman el Programa Distrital de Justicia Restaurativa, la visita a algunas de sus sedes y el diálogo con sus coordinadores y coordinadoras.</t>
  </si>
  <si>
    <t>En el marco de los servicios de salud brindados a las Personas Privadas de la Libertad (PPL), durante el cuarto trimestre de 2025 se realizaron 230 atenciones en medicina general y 213 en odontología en el mes de octubre, para un total de 443 servicios. En noviembre, se registraron 230 atenciones en medicina general y 231 en odontología, alcanzando un total de 461 servicios. Para el mes de diciembre, se realizaron 166 atenciones en medicina general y 176 en odontología.
En el consolidado anual, se prestaron 2.628 servicios en medicina general y 2.268 en odontología, para un total de 4.896 atenciones. Cabe resaltar que la totalidad de los servicios se brindó cumpliendo los parámetros de calidad establecidos, garantizando que entre la solicitud realizada por las PPL y la atención no transcurrieran más de 12 días, y que el tiempo entre la última atención y una nueva solicitud fuera de al menos 30 días calendario.</t>
  </si>
  <si>
    <t>La ejecución de las requisas durante el cuarto trimestre de 2025 permitió la detección y retiro de elementos prohibidos, contribuyendo al fortalecimiento de la seguridad y al bienestar de las Personas Privadas de la Libertad (PPL).</t>
  </si>
  <si>
    <t>No se reporta para este trimestre.</t>
  </si>
  <si>
    <t>Durante el cuarto trimestre de la vigencia 2025, se culminó con éxito el proceso de diagnóstico de los estándares obligatorios de la American Correccional Association (ACA) para el Centro Especial de Reclusión (CER). En esta fase final, se revisaron y verificaron los veintisiete (27) estándares restantes, alcanzando un acumulado total de cuarenta (40) estándares diagnosticados, dando cumplimiento al 100% de la meta anual establecida. Los resultados detallados de este ejercicio, junto con el análisis de los hallazgos, se encuentran consignados en el informe técnico final cargado como evidencia en el enlace dispuesto para su consulta.</t>
  </si>
  <si>
    <t>Se realizaron las 23 jornadas de atención integral y aprovechamiento del tiempo libre dirigidas a los PPL de los CDT, que se encontraban programadas, distribuidas así:
* 5 Talleres Jurídicos
* 18 psicosociales
Durante el mes de diciembre no fue posible la realización de la jornada jurídica en la URI de Puente Aranda debido a que durante este mes se tenían programadas previamente por la Policía Nacional y el equipo de psicólogas de la SAJ un gran número de actividades para los PPL, a las cuales se dieron prioridad al entregar incentivos (comida, detalles, visitas) a la población.</t>
  </si>
  <si>
    <r>
      <t xml:space="preserve">Inicialmente, en el Plan de Acción se proyectaron once (11) actas de comité de obra para la vigencia, cálculo que se realizó en el marco de la formulación del nuevo PDD tomando como base la programación de la obra </t>
    </r>
    <r>
      <rPr>
        <b/>
        <u/>
        <sz val="11"/>
        <color rgb="FF000000"/>
        <rFont val="Arial"/>
        <family val="2"/>
      </rPr>
      <t>URI Norte</t>
    </r>
    <r>
      <rPr>
        <sz val="11"/>
        <color rgb="FF000000"/>
        <rFont val="Arial"/>
        <family val="2"/>
      </rPr>
      <t>. Sin embargo, dado que también se mantiene la responsabilidad sobre obras rezagadas del plan anterior (URI Tunjuelito y CER Fase II) ese efectúa el reporte del último trimestre, así:
*</t>
    </r>
    <r>
      <rPr>
        <b/>
        <u/>
        <sz val="11"/>
        <color rgb="FF000000"/>
        <rFont val="Arial"/>
        <family val="2"/>
      </rPr>
      <t>CER I</t>
    </r>
    <r>
      <rPr>
        <b/>
        <sz val="11"/>
        <color rgb="FF000000"/>
        <rFont val="Arial"/>
        <family val="2"/>
      </rPr>
      <t>I</t>
    </r>
    <r>
      <rPr>
        <sz val="11"/>
        <color rgb="FF000000"/>
        <rFont val="Arial"/>
        <family val="2"/>
      </rPr>
      <t>: Se remiten actas de comité de obra octubre (1 acta) y Noviembre (2 actas), donde se evidencia el último avance así: avance de obra Programado: 90,04% - Ejecutado: 69,75% y  Diferencia (Atraso): 20,29%.
*</t>
    </r>
    <r>
      <rPr>
        <b/>
        <u/>
        <sz val="11"/>
        <color rgb="FF000000"/>
        <rFont val="Arial"/>
        <family val="2"/>
      </rPr>
      <t>URI NORTE</t>
    </r>
    <r>
      <rPr>
        <sz val="11"/>
        <color rgb="FF000000"/>
        <rFont val="Arial"/>
        <family val="2"/>
      </rPr>
      <t>: Se remiten actas de comité de obra octubre (1 acta), Noviembre (4 actas), Diciembre (2 actas) donde se evidencia el último avance así: avance de obra Programado: 72,89% - Ejecutado: 30,54% y  Diferencia (Atraso): 42,35%. Frente a esta situación la supervisión a tomado acciones frente al interventor para que la obra recupere tiempos y no presente tanto retraso.
*</t>
    </r>
    <r>
      <rPr>
        <b/>
        <u/>
        <sz val="11"/>
        <color rgb="FF000000"/>
        <rFont val="Arial"/>
        <family val="2"/>
      </rPr>
      <t>URI TUNJUELITO</t>
    </r>
    <r>
      <rPr>
        <sz val="11"/>
        <color rgb="FF000000"/>
        <rFont val="Arial"/>
        <family val="2"/>
      </rPr>
      <t>: No se remiten Actas de obra, toda vez que esta finalizó en el tercer trimestre y en el último trimestre 2025 se reporta avance de obra en 100%.
La actividad queda en sobrecumplimiento dado que la unidad de medida son los comités de obra realizados y estos fueron superiores a los programados</t>
    </r>
  </si>
  <si>
    <t>Durante el IV trimestre se avanzó en un 30%, alcanzando el 100% de avance acumulado. Para su cumplimiento se realizaron las siguientes actividades definidas para el periodo:
1.	Eventos (s) de clausura de la estrategia
En el marco de la implementación de la Estrategia de Redes de Organizaciones Sociales para la Convivencia, se llevaron a cabo los eventos de clausura correspondientes a la vigencia 2024, de conformidad con lo establecido en el Plan Integral de Seguridad, Convivencia y Justicia – PISCCJ 2024–2027. Estas actividades se desarrollaron en las localidades priorizadas y en la localidad de Sumapaz, con la participación activa de organizaciones sociales que hicieron parte del proceso de fortalecimiento, articulación y promoción de acciones orientadas a la convivencia ciudadana.
Los eventos de cierre tuvieron como propósito contribuir a la visibilizarían de los procesos territoriales, así como aportar a la identificación de oportunidades de mejora, a fin de orientar acciones de acompañamiento y/o enlace en futuras vigencias, fortalecer los lazos de articulación comunitaria e institucional, y consolidar aprendizajes que permitan dar continuidad a las acciones de la estrategia en los territorios. A continuación, se relacionan las fechas, localidades y número de organizaciones sociales participantes en cada evento:
1.	Sumapaz: 11 de diciembre de 2025, con la participación de tres (3) organizaciones sociales.
2.	Kennedy: 10 de diciembre de 2025, con la participación de ocho (8) organizaciones sociales.
3.	Tunjuelito: 21 de noviembre de 2025, con la participación de cuatro (4) organizaciones sociales.
4.	Ciudad Bolívar: 13 de diciembre de 2025, con la participación de diez (10) organizaciones sociales.
5.	Los Mártires: 15 de diciembre de 2025, con la participación de seis (6) organizaciones sociales.
6.	Suba: 04 de diciembre de 2025, con la participación de diez (10) organizaciones sociales.
2. Sistematización de la estrategia
Posterior a la realización de los eventos de clausura, se desarrolló un proceso de sistematización de cada uno de estos espacios, con el fin de organizar, analizar y consolidar la información cualitativa y cuantitativa generada durante las jornadas. Este ejercicio permitió contextualizar las dinámicas sociales y territoriales de cada localidad priorizada, incorporando las percepciones, experiencias y aportes de las organizaciones sociales participantes, así como los elementos propios del entorno social, comunitario e institucional.
Como resultado de la sistematización, se realizó la identificación del contexto y el diagnóstico local, destacando las principales conflictividades presentes en cada territorio, entre ellas aquellas asociadas a la convivencia ciudadana, las violencias comunitarias y los conflictos interpersonales. Asimismo, se reconocieron las zonas y focos problemáticos, entendidos como aquellos sectores o dinámicas que requieren una intervención prioritaria, permitiendo una lectura territorial más precisa y alineada con las realidades locales.
Este proceso permitió establecer de manera participativa los retos y oportunidades de mejora para el fortalecimiento de la estrategia de redes de organizaciones sociales. Estos insumos constituyen una base técnica y comunitaria para la toma de decisiones, el ajuste de acciones futuras y la formulación de intervenciones más efectivas, orientadas a la prevención de conflictos y al fortalecimiento de la convivencia y el tejido social en las localidades intervenidas.
En Sumapaz, Kennedy y Ciudad Bolívar, los ejercicios de sistematización y evaluación se realizaron de manera conjunta en un mismo espacio.
3. Evaluación de la estrategia
Finalmente, se desarrollaron espacios de evaluación de la estrategia, orientados a analizar de manera participativa su implementación, resultados y alcance en los territorios intervenidos. Estos escenarios permitieron identificar los principales aprendizajes del proceso, así como reconocer fortalezas, desafíos y aspectos susceptibles de mejora, a partir de las experiencias y valoraciones de las organizaciones sociales y de los equipos institucionales vinculados a la estrategia.
A partir de esta evaluación, se identificaron posibilidades de fortalecimiento que pueden ser impulsadas desde la Dirección de Acceso a la Justicia (DAJ) y mediante la articulación interinstitucional, con el fin de dar continuidad y sostenibilidad a las capacidades instaladas en los territorios. Lo anterior contribuye a reducir las barreras de acceso a la justicia, fortalecer la presencia institucional y consolidar procesos comunitarios orientados a la convivencia y la resolución pacífica de conflictos.
En Sumapaz, Kennedy y Ciudad Bolívar, los ejercicios de sistematización y evaluación se realizaron de manera conjunta en un mismo espacio.</t>
  </si>
  <si>
    <t>Durante el cuarto trimestre se avanzó en un 17,8% alcanzado 87,8% de avance acumulado. Teniendo en cuenta el rezago en el proceso de revisión y radicación del proyecto de Decreto del Sistema Distrital de Justicia. A continuación, se presenta el reporte de las actividades adelantadas para este periodo:
1.	Acompañamiento técnico en la radicación del acto administrativo de Sistema Distrital de Justicia ante la Secretaría Jurídica Distrital. Avance: 4%
El 28 de octubre se llevó a cabo una reunión con la Dirección Jurídica y Contractual (DJC) de la SDSCJ, con el fin de avanzar en los ajustes al borrador del acto administrativo. Como resultado de la retroalimentación recibida, se elaboró una nueva versión del documento, incorporando las modificaciones sugeridas, así como la exposición de motivos correspondiente.
En cumplimiento de lo establecido en el Decreto Distrital 547 de 2016, durante el mes de noviembre la versión actualizada del acto administrativo fue remitida a la Secretaría General y a la Secretaría Distrital de Planeación, con el propósito de obtener el visto bueno requerido frente a la creación de nuevas instancias, específicamente el Comité Distrital de Justicia y los Comités Locales de Justicia. De igual manera, el documento fue enviado a la Secretaría Distrital de Gobierno para su validación específica en relación con la conformación y operación de los Comités Locales de Justicia.
En el mes de diciembre se recibieron las observaciones emitidas por las tres entidades. A partir de estas, se elaboraron dos cuadros de clasificación de observaciones, correspondientes a los conceptos de la Secretaría General y de la Secretaría Distrital de Gobierno, y se procedió a dar respuesta y subsanación a las observaciones formuladas. Dichas respuestas fueron remitidas a la Secretaría General mediante el radicado 2-2025-98914 y a la Dirección Jurídica y Contractual a través del radicado 3-2025-51681.
El porcentaje de avance del 4% corresponde a la fase final del proceso de radicación del acto administrativo, el cual se calcula teniendo en cuenta las distintas etapas que deben surtirse para la expedición del Decreto, conforme al procedimiento vigente. En este sentido, el proyecto se encuentra actualmente en la última fase, asociada a la consolidación y subsanación de observaciones formuladas por las entidades competentes. Una vez se reciban los vistos buenos definitivos, se procederá a realizar la radicación formal del acto administrativo ante la Secretaría Jurídica Distrital, lo que corresponde al 1% faltante.
2.	Elaboración del Plan de Acción del Sistema Distrital de Justicia. Avance: 10%
Respecto al Plan de Acción del Sistema Distrital de Justicia, durante el trimestre se llevaron a cabo diversas reuniones de articulación con las instituciones que hacen parte del Sistema, orientadas a la construcción colectiva de dicho Plan. Como resultado de este proceso participativo, de la consolidación del modelo conceptual, de los aportes técnicos y de las recomendaciones formuladas por los distintos actores sobre la operación del Sistema, a diciembre se cuenta con los documentos “Modelo de relacionamiento con las instituciones” y “Conceptualización de las rutas de atención”. Para diciembre, se cuenta con una primera versión del plan de acción, consistente en los aportes de 3 entidades (Sec. Mujer, S. Integración Social e ICBF)
3.	Construcción de la hoja de ruta y del cronograma del proceso para la formulación de cinco (5) Planes de Acción de los Sistemas Locales de Justicia. Avance 3,8%
El 3,8% ejecutado durante el periodo corresponde al avance en la construcción e implementación de la hoja de ruta definida para la formulación de los planes de acción de los Sistemas Locales de Justicia (3%), así como a la elaboración de los diagnósticos de viabilidad (0,8%) para la puesta en marcha de dos (2) Centros de Conciliación en las localidades de Chapinero y San Cristóbal, que hacen parte de los Sistemas Locales de Justicia, considerando que ambos espacios se encuentran actualmente en proceso de construcción, lo cual incide en la programación de las acciones previstas para su operación.
El 6,2% faltante de la programación de la actividad corresponde a la elaboración de los tres (3) diagnósticos restantes, así como a la formulación de los planes de acción de los cinco (5) Sistemas Locales de Justicia, actividades que se ejecutarán en el siguiente periodo conforme a la hoja de ruta establecida.
4.	Organización y desarrollo del Comité interinstitucional del Sistema Distrital de Justicia. Avance 0%
No se presentaron avances en el periodo.</t>
  </si>
  <si>
    <t>Durante el cuarto trimestre se adelantaron gestiones orientadas a la consolidación del Modelo de Atención y Oferta de Servicios de las Casas de Justicia de Bogotá, sin embargo, estas actividades no representaron avance porcentual adicional, por lo que el avance acumulado se mantuvo en el 70%. Para este periodo se desarrollaron las siguientes actividades:
Se completó la revisión y estandarización de las Guías de Atención y Servicios frente a Conflictividades, las cuales se proponen para su implementación en 2026. Estos documentos fueron validados por el equipo de profesionales de la Dirección de Acceso a la Justicia y constituyen un insumo fundamental para la actualización del Modelo de Oferta de Servicios de las Casas de Justicia.
Con corte al 31 de diciembre, se remitió a la Directora de la Dirección de Acceso a la Justicia el documento consolidado del “Modelo de Atención y Oferta de Servicios de las Casas de Justicia de Bogotá” para su revisión y aprobación definitiva, dando así por concluida la fase de construcción técnica del proyecto.
1. Reunión interinstitucional de retroalimentación de la operación del modelo y proyección próxima vigencia. Avance: 0%
No se realizaron actividades en el periodo
2. Sistematización de la implementación del modelo. Avance: 0%
No se realizaron actividades en el periodo
3. Evaluación del modelo. Avance: 0%
No se realizaron actividades en el periodo</t>
  </si>
  <si>
    <t>Teniendo en cuenta que no se logró gestionar recursos para el desarrollo del plan de analítica durante la vigencia 2025 ni para la vigencia 2026, se realizó una reunión con acta de fecha 10-12-2025, en donde se expusieron los pilares  que de acuerdo al plan que se podrán realizar con recursos propios.  Con lo anterior se  cumplieron las activdiades  programadas dentrol del cronograma</t>
  </si>
  <si>
    <t>Actividad cumplida en el tercer trimestre: "Teniendo en cuenta que la implementación del sistema de procesamiento y almacenamiento de video del SVV, se dio a través de la ejecución del contrato del contrato SCJ-1919-2024,al 30 de septiembre de 2025 se cumplió la fase 3 de ejecución de proyecto  en donde se dio cumplimiento a las siguientes actividades: i) Licenciamiento (equipos activos, equipos y componentes de procesamiento, sistemas operativos), ii) Sistema de gestión de video, iii) Migración, iv) Transferencia de Conocimiento. 
Finalizando y dando cumplimiento así, lo programado para esta actividad del POA"</t>
  </si>
  <si>
    <t>Actividad cumplida en el tercer trimestre: "Se finalizó el desarrollo de la metodología utilizada para estimar la cobertura del Sistema de Videovigilancia de Bogotá (SVVB), en alineación con la meta 19 del Plan de Desarrollo Distrital y la estrategia de "Seguridad Inteligente" del Plan Integral de Seguridad Ciudadana, Convivencia y Justicia (PISSCJ). Para este análisis, se emplean datos espaciales oficiales, incluyendo los predios destinados a uso público del Departamento Administrativo de la Defensoría del Espacio Público (DADEP), así como las capas de construcciones, calzadas, andenes y separadores del mapa de referencia de la Infraestructura de Datos Espaciales para el Distrito Capital (IDECA). Este último documento afina la proyección de la cobertura, ya que se incorporó la diferenciación de cobertura de acuerdo con el tipo de cámara.
La estimación de cobertura se basa en la delimitación de un radio de alcance visual alrededor de cada tipo de cámara, a partir de la evaluación de diferentes escenarios. Posteriormente, se calcula el área del espacio público de Bogotá, así como el porcentaje de esta área que está cubierto por el SVVB. Como resultado, se estima que los resultados dan cobertura del 20% del sistema de videovigilancia con respecto al espacio público de Bogotá."</t>
  </si>
  <si>
    <t>Se culminó la elaboración del documento "Manual de integración de entidades publicas y privadas al C4", el cual le permite al C4 contar con sistema de gestión que define los requisitos mínimos, condiciones técnicas y operativas para la vinculación de nuevas entidades públicas y/o privadas al Centro de Comando, Control, Comunicaciones y Cómputo (C4) de Bogotá, lo que a su vez, permite fortalecer la atención y gestión integral de emergencias en el Distrito Capital. El manual fue aprobado por la jefatura de despacho y presentado en el Comité Operativo de Apoyo y Seguimiento al C4 para su aprobación en el Comité del mes de enero de 2026.</t>
  </si>
  <si>
    <t>Durante el cuarto trimestre del año se siguió trabajando en la primera etapa de PREPARACIÓN del PLAN DE TRABAJO GENERAL RECERTIFICACIÓN NENA 2025. En el trimestre se avanzó en un 0,21% quedado en avance total del 25,21% en la vigencia. Esto debido a que se presentaron retrasos en los trámites precontractuales y contractuales que impidieron adelantar a contratación e iniciar la ejecución del proceso de recertificación con el organismo de certificación NENA en la vigencia 2025. Así mismo, a pesar de que se avanzó en el cumplimiento de requisitos para el proceso de certificación, internamente se presentaron atrasos que dificultaron el cumplimiento de algunos compromisos.</t>
  </si>
  <si>
    <t>En desarrollo de la actividad orientada a adelantar un plan de trabajo para el fortalecimiento tecnológico de las herramientas requeridas para la administración de los bienes de la SDSCJ, se informa que: 
* Durante el IV Trimestre se adelantaron als actividades faltantes por concluir, entre ellas: envío formal al Ministerio de Transporte de la solicitud de acceso a la información del RUNT para la integración vía Web Service del parque automotor de la SDSCJ, la realización y presentación de la prueba de concepto “Vista 360” para la gestión integral de vehículos y mantenimiento, y la formalización de sus resultados ante la Dirección de Bienes. De manera complementaria, se estructuraron y tramitaron los requerimientos tecnológicos priorizados a través del Formato 192 y del comunicado a la DTSI, orientados a la parametrización, configuración y adaptación de SIMBA conforme a las necesidades operativas identificadas, sentando las bases para una administración más eficiente, trazable y oportuna de los bienes muebles de la Entidad.
*El plan fue ejecutado en un 100 %, conforme al cronograma establecido y en articulación entre la Subsecretaría de Inversiones y la Dirección de Tecnologías y Sistemas de Información. El cumplimiento integral del plan se sustentó en la ejecución de actividades clave como el fortalecimiento y adecuación funcional del sistema SIMBA, el desarrollo y ajuste de herramientas para la gestión de bienes muebles e inmuebles. Entre als nuevas funcionalidades críticas en SIMBA (RTM, seguros, combustibles, órdenes de servicio, ANS y control presupuestal), lo que permitió optimizar la trazabilidad, el control, la disponibilidad de la flota y la eficiencia en la gestión de los bienes muebles bajo responsabilidad de la entidad.
*Si bien las actividades del plan fueron culminadas en su totalidad, los resultados operativos, la funcionalidad plena y el impacto en la gestión institucional se materializarán durante la vigencia 2026, periodo en el cual se evidenciará la consolidación del uso del sistema, la mejora sostenida en los tiempos de operación, la oportunidad y confiabilidad en la generación de reportes, el incremento en la agilidad de los procedimientos y el fortalecimiento de los controles administrativos, contribuyendo a una administración de bienes más eficiente, trazable y orientada a resultados.</t>
  </si>
  <si>
    <t>Durante el cuarto trimestre del 2025 se elaboraron 31 estudios previos para el Fortalecimiento de las capacidades operativas de los organismos de seguridad convivencia y justicia del Distrito de acuerdo a los 31 requerimientos debidamente allegados en calidad y oportunidad</t>
  </si>
  <si>
    <t>Durante el cuarto trimestre se realizaron tres seguimientos por parte de la Directora Técnica con los grupos técnicos estructuradores de los procesos que se deben adelantar en la Dirección Técnica del PAA 2025 con lo que se tiene un acumulado de 12 seguimientos en el periodo de 12 programadas para la vigencia.</t>
  </si>
  <si>
    <t>Al corte del cuarto semestre de 2025 y el cumplimiento del Cronograma Anual de Transferencias Documentales de la Entidad,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(1996 a 2015) correspondiente a los expedientes subrogados por el FVSL
De acuerdo con lo anterior y en cumplimiento de los tiempos de retención establecidos en las TRD de la DOF Versión 1.0, el día 12 de diciembre de 2025, se efectuó la transferencia documental programada para el   semestre II del presente año, comprendida en 126 cajas x-200 compuestas por 646 carpetas, para un total de 24.13 metros lineales documentales adicional junto con la transferencia se realizó la entrega de 167 documentos en otro soporte como (Planos, CDS y 2 USB) que corresponden a la información de soportes y anexos de cada expediente como consta en el Acta de Transferencia Documental No. 44 de 2025.</t>
  </si>
  <si>
    <t xml:space="preserve">Durante el cuarto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llevaron a cabo 12 mesas de seguimiento a trámites en el periodo comprendido desde enero a septiembre de la vigencia 2025 </t>
  </si>
  <si>
    <t xml:space="preserve">Durante el cuarto trimestre se emitieron 3 memorandos en los meses de octubre, noviembre y diciembre a las dependencias mediante los cuales se remitió la relación de contratos que se encontraban ejecutados, y que no tenían proceso de liquidación y/o cierre del expediente en la plataforma SECOP o TVEC, a corte del cuarto trimestre se han emitido 12 memorandos. Lo anterior con el fin de que las áreas realicen los procedimientos correspondientes. </t>
  </si>
  <si>
    <t>Al corte del cuarto trimestre se han realizado 3 reportes de seguimiento al cumplimiento en la radicación de procesos y/o adiciones según la programación en el PAA para la vigencia 2025, con un total de 12 reportes de seguimiento generados en la vigencia. Por cada seguimiento se realizó un reporte a las áreas en la que se informa la cantidad de procesos y/o adiciones que fueron radicadas y las que no. En último reporte se notificó que, en el caso de procesos de contratación de los 23 procesos que se debían radicar, se radicaron 18 y se encontraba pendiente la radicación de 5 procesos de contratación Directa. Para el caso de las adiciones, se contaban con 91 líneas de las cuales ya se radicaron y suscribieron 79 y se encuentra pendiente la radicación de 12.</t>
  </si>
  <si>
    <t>Al corte del cuarto trimestre se llevo a cabo una mesa de retroalimentación con las áreas responsables de la solicitud de contratación conforme lo descrito en el PAA, para instar y validar el avance de la radicación de cada una de las líneas programadas a corte del mes de junio a la unidad ejecutora 2.</t>
  </si>
  <si>
    <t>En cumplimiento de la actividad orientada a verificar el acatamiento de los requisitos establecidos en el Manual de Supervisión e Interventoría, se realizó la revisión trimestral de una muestra del 50 % de los contratos diferentes a OPS en ejecución a cargo de la Dirección de Bienes, correspondientes a sesenta y seis (66) contratos. La verificación se efectuó mediante revisión digital en SECOP II y la Tienda Virtual del Estado Colombiano, en el marco del proceso de Administración de Bienes Muebles e Inmuebles para el Fortalecimiento de las Capacidades Operativas, alineado con el objetivo estratégico de fortalecer la capacidad institucional y la gestión administrativa.
Como resultado del ejercicio, se evidenció que treinta y dos (32) contratos, equivalentes al 48 % de la muestra, cumplen de manera integral con el cargue oportuno y completo de la documentación requerida en las plataformas oficiales, mientras que el 52 % restante presenta rezagos asociados principalmente al cargue de soportes de pago e informes de ejecución. Este resultado evidencia un nivel de cumplimiento parcial que, si bien no compromete la ejecución contractual, sí requiere el fortalecimiento de los mecanismos de seguimiento.</t>
  </si>
  <si>
    <t>En cuarto periodo no se reporta esta acción toda vez que cumplida al 100% en el segundo trimestre</t>
  </si>
  <si>
    <t>Al corte del cuarto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características  al momento de la estructuración de los procesos.</t>
  </si>
  <si>
    <t>Esta actividad se cumplió al 100% en el segundo trimestre</t>
  </si>
  <si>
    <t>OBJETIVO 6- LINEA ESTRATÉGICA 1. Desarrollo e implementación del rediseño de la estructura organizacional para optimizar la planeación de recursos, procesos, talento humano, tecnología y relación con el ciudadano, bajo un modelo de gestión basado en capacidades</t>
  </si>
  <si>
    <t>Para este tercer reporte se adjuntan los seguimientos correspondientes a los meses de Octubre, Noviembre y Diciembre. Es importante recordar que los seguimientos se realizan durante el mes indicado, pero la información reportada corresponde al mes inmediatamente anterior.
Con este reporte se completa un total acumulado de 12 seguimientos, distribuidos así:
Primer trimestre: 3
Segundo trimestre: 3
Tercer trimestre: 3
Cuarto trimestre: 3
Acumulado: 12</t>
  </si>
  <si>
    <t>La mesa técnica del PAA se llevó a cabo dentro de los tiempos establecidos. Como evidencia, se adjunta el acta correspondiente.
Con este reporte se completa un total acumulado de cuatro mesas técnicas realizadas, distribuidas de la siguiente manera:
Primer trimestre: 1
Segundo trimestre: 1
Tercer trimestre: 1
Cuarto trimestre: 1
Acumulado: 4</t>
  </si>
  <si>
    <t>Durante  la vigencia, se consolidó el proceso de interoperabilidad entre los sistemas de información misionales y de apoyo, destacándose la integración efectiva de SIGA con los sistemas COPE, PROGRESSUS, SIDIJUS y SICAPITAL. Estas integraciones permiten la trazabilidad transversal de documentos, procesos misionales y financieros, fortaleciendo la eficiencia operativa y la toma de decisiones basada en datos.
En el caso de SIGA - COPE, se habilitó la interoperabilidad para la consulta automática de documentos de gestión de cobro, garantizando la trazabilidad de las actuaciones administrativas. La integración con PROGRESSUS facilita el flujo de información asociada a la planeación y seguimiento del Plan Integrado de Seguridad, Convivencia y Justicia, mientras que la conexión con SIDIJUS permite alinear los procesos de atención ciudadana con el sistema de gestión documental.
Adicionalmente, la articulación entre SIGA y SICAPITAL representa un hito clave para la gestión documental de los procesos presupuestales y financieros, mejorando el control y seguimiento de los recursos públicos.
Como parte del cierre de este ciclo, se elaboró el documento de Arquitectura de Interoperabilidad de los Sistemas de Información, el cual establece los lineamientos técnicos y operativos para garantizar una integración escalable, segura y alineada con las políticas de transformación digital del Distrito. Con ello, se cumplen las metas trazadas para el cuarto trimestre del año, avanzando hacia un ecosistema de información unificado y eficiente en la Secretaría Distrital de Seguridad, Convivencia y Justicia.
En síntesis; se consolidó la interoperabilidad de los sistemas LICO, COPE, SIDIJUS, PROGRESSUS y SICAPITAL con RNMC, Hacienda, SIGA y Servicios Ciudadanos Digitales, mediante APIs y microservicios, fortaleciendo la gestión contractual, financiera, documental y de talento humano, incluyendo la transferencia de conocimiento institucional</t>
  </si>
  <si>
    <t>En el periodo del 01 de octubre al 31 de septiembre del 2025, se gestionaron 5150 requerimientos de servicios de TI,  con una efectividad del 100 %
De las cuales, se solucionaron  completamente  5116 (cerrados resueltos) que equivale al  99,3 % y los 34  requerimientos restantes que  corresponden al  0,7% fueron asignados a los equipos responsables y se está en tiempos de respuesta.
Finalmente, entre el 01 de enero  y 31 de diciembre del 2025, se gestionaron 21615 requerimientos de servicios de TI, con una efectividad del 100%,  de los cuales se solucionaron completamente 21580 (cerrados resueltos)  y los 35 requerimientos restantes fueron asignados a los equipos responsables y se esta en tiempo de respuesta.</t>
  </si>
  <si>
    <r>
      <rPr>
        <sz val="11"/>
        <color rgb="FF000000"/>
        <rFont val="Arial"/>
        <family val="2"/>
      </rPr>
      <t>Al corte del tercer trimestre del 2025, la disponibilidad de las 22</t>
    </r>
    <r>
      <rPr>
        <sz val="11"/>
        <color rgb="FFFF0000"/>
        <rFont val="Arial"/>
        <family val="2"/>
      </rPr>
      <t xml:space="preserve"> </t>
    </r>
    <r>
      <rPr>
        <sz val="11"/>
        <color rgb="FF000000"/>
        <rFont val="Arial"/>
        <family val="2"/>
      </rPr>
      <t xml:space="preserve">soluciones tecnológicas de la Entidad a cargo de la DTSI  fue de 99,23% resultado promedio de la mismas, información consolidada a partir  de los datos generados por la herramienta de monitoreo  Sistema Operations Manager. Promedio que se calcula  manualmente. 
</t>
    </r>
  </si>
  <si>
    <t>Para el cuarto trimestre del 2025,  se ejecutaron las actividades definidas en el cronograma de seguimiento al Plan Estratégico de Tecnologías de la Información para los meses de octubre, noviembre y diciembre del 2025 cumpliendo al 100%.
Se ejecutaron las actividades programadas.
Seguimiento y control de los 12 proyectos PETI vigencia actual.</t>
  </si>
  <si>
    <t xml:space="preserve">De acuerdo a lo definido en la actividad del Plan de Acción (POA) para el cuarto trimestre del 2025, se reporta  el avance en las  nueve (9)  tareas programadas en el Plan de Seguridad y Privacidad de la Información correspondiente al 100 % de ejecución del mismo:
1. Actualización de documentos
2. Actualización de la Política de Seguridad y Privacidad de la Información
3. Efectuar la gestiones de cambios
4. Actualización de Manual de Seguridad y Privacidad de la Información
5. Validación y ajustes a la implementación de los controles de la ISO 27001.
6. Apoyar en los reportes de información  de la Política de Gobierno Digital.
7. Actividades del Plan de Uso y Apropiación.
8. Ciberseguridad
9. Actualizar Plan de Seguridad y Privacidad de la Información 
Importante mencionar que,  el acumulado del 01 de enero al 31 de diciembre del 2025, es  del 100 %.
</t>
  </si>
  <si>
    <t>De acuerdo a lo definido en la actividad del Plan de Acción (POA) para el cuarto trimestre del 2025,  se reporta avance en  las (5)  tareas programadas en el Plan de Tratamiento de Riesgos de Seguridad y Privacidad de la Información, correspondiente al 100% de ejecución del mismo:
1. Mesas de trabajo con las áreas y procesos de acuerdo al plan de actualización de activos de información vigencia 2025.
2.  Socialización y divulgación sobre riesgos 
3. Seguimiento ejecución controles
4. Revisión y ajuste
5. Actualización plan 2026
La ejecución del plan se esta realizando de acuerdo a la programación establecida.
Importante mencionar que,  el acumulado del 01 de enero al 31 de diciembre del 2025, es  del 100 %</t>
  </si>
  <si>
    <t>En el cuarto trimestre se adelantó capacitación a los supervisores sobre cargue SECOP , lineamiento de pago, junto con línea de guía de supervisión</t>
  </si>
  <si>
    <t>Se envió memorando de líneas contractuales  con radicado  3-2025-46955 indicando el lineamiento de cargue en Secop y cumplimiento de los manuales de contratación y guía del supervisor, cumpliendo con la actividad en un 100%</t>
  </si>
  <si>
    <t>Se realizó en el ultimo semestre una capacitacion de daño antijuridico la cual se encontraba programada para este ciclo, cumpliendo con el 100% de la actividad</t>
  </si>
  <si>
    <t xml:space="preserve">Durante el trimestre se admitieron 5 demandas de las cuales 3 se encontraban en termino, y fueron respondidas  y las 3 acciones prejudiciales que se encontraban en termino se tramitaron, cumplimiento con el 100% de la actividad </t>
  </si>
  <si>
    <t>En el último periodo fueron suscritas 5 resoluciones policivas que se tenían que tramitar en término cumpliendo con el 100%</t>
  </si>
  <si>
    <t xml:space="preserve">En el cuarto trimestre se encontraban 32 procesos disciplinarios radicados en la Dirección Jurídica y contractual   y en termino para adelantar actuaciones un total de 22, sobre los cuales se emitieron  23  autos y 2 fallos  </t>
  </si>
  <si>
    <t>Para el cuarto trimestre se realizó capacitación a las áreas en el tema relacionado con el  "Tramite para la radicación de cuentas", con el fin de socializar y mejorar los procesos de acuerdo a lo establecido en los procedimientos.
Con este reporte se completa un total acumulado de 3 capacitaciones teniendo en cuenta que para la meta se consolido temas relacionados con el tramite de pagos y presupuesto, distribuido así:
Primer trimestre: 0
Segundo trimestre: 2
Tercer trimestre: 0
Cuarto trimestre: 1
Acumulado: 3</t>
  </si>
  <si>
    <t>La Dirección Financiera durante el cuarto trimestre realizó seguimientos a través de correo electrónico dirigido a las áreas con la información presupuestal, con el fin de ser empleada como fuente de información y control de la ejecución presupuestal de la vigencia y la reserva.
Con este reporte se completa un total acumulado de 52 seguimientos, distribuidos así:
Primer trimestre: 12
Segundo trimestre: 13
Tercer trimestre: 13
Cuarto trimestre: 14
Acumulado: 52</t>
  </si>
  <si>
    <t>Para el cuarto trimester de 2025, se logró la generación de una nueva versión documental para la construcción de los planes de gerencia, con la incorporación de un nuevo formato en Excel (F-DE-1605) y la actualización de las versiones de Word (F-DE-1536) y la guía correspondiente (G-DE-05).
Con base en esta nueva versión, se llevaron a cabo 19 mesas de tarbajo con los diferentes equipos de gestión de los 12 proyectos de inversión de la entidad. En estos espacios se logró contextualizar a las nuevas particularidades de la estructura documental para el plan de gerencia, realizar ejemplos para dinamizar la ilustración del diligenciamiento, al igual que resolver inquietudes en los avances que generaban de los formatos de plan de gerencia.
De los 12 proyectos, se logró la obtención de todos los planes de gerencia pero no todos con el 100% de su diligenciamiento. Debido a esto, se genero en el documento Seguimiento Actividad Planes de Gerencia POA.xlsx en la hoja de Detalle, una tabla con la clasificaicón correspondiente de los tres capitulos pirncipales (alcance, cronograma, costo), un detalle de acuerdo a los apartados a diligenciar en la nueva versión del plan de gerencia y los pesos correspondientes. Se identifico la condición que deberían alcanzar cada uno de esos detalles de acuerdo al diligenciamiento esperado, y por cada proyecto se realizó el registro de lo que se entrego finalmente. Al final se realiza una sumatoria por cada uno de estos aspectos y se pondera por el peso definido para determinar le valor porcentual de avance de cada capitulo. Al final para dar el valor del trimestre, se opera el porcentaje por 12 (número de proyectos) y se le resta lo reportado en el trimestre anterior.
A continuación, se detallan los pendientes que dieron lugar al no cumplimiento del 100%:
- Proyecto 0292: en el formato F-DE-1536 no se diligenció la sección de equipo de trabajo. En el formato F-DE-1605 no se diligenció la programación de paquetes de trabajo.
- Proyecto 0293: en el formato F-DE-1536 no se diligenció la sección de equipo de trabajo. En el formato F-DE-1605 no se diligenció la programación de paquetes de trabajo.
- Proyecto 0294: en el formato F-DE-1536 no se diligenció la sección de equipo de trabajo, ni la sección de limitación del alcance. En el formato F-DE-1605 no se diligenció la descripción de los paquetes de trabajo, ni la programación de metas PDD, actividades y paquetes de trabajo.
- Proyecto 0295: en el formato F-DE-1605 no se diligenció la metodología de cálculo de los paquetes de trabajo.
- Proyecto 0296: en el formato F-DE-1536 no se diligenció la sección de programación técnico-administrativa. En el formato F-DE-1605 no se diligenció la programación de 4 actividades.
- Proyecto 0304: en el formato F-DE-1605 no se diligenció la programación de metas PDD, ni de actividades.
- Proyecto 0305: en el formato F-DE-1605 no se diligenció la definición de los paquetes de trabajo de 4 actividades, ni la programación de la meta PDD, la programación de 3 actividades y la programación de los paquetes de trabajo de 4 actividades, ni la relación de costos de 4 actividades.
- Proyecto 0312: en el formato F-DE-1536 no se diligenció la sección de equipo de trabajo, ni la sección de limitación del alcance. En el formato F-DE-1605 no se diligenció la programación de metas PDD, ni actividades, ni paquetes de trabajo.
- Proyecto 0314: en el formato F-DE-1605 no se diligenció la programación de los paquetes de trabajo de 3 actividades, ni de la relación de costos de los paquetes de trabajo de 3 actividades.</t>
  </si>
  <si>
    <t>En el marco del Objetivo Estratégico N.° 6 y de la Línea Estratégica 3 – Transformación organizacional inteligente y adaptativa, durante la vigencia 2025 se adelantó el desarrollo, fortalecimiento, publicación y actualización periódica del Tablero de Control Integral de la Oficina Asesora de Planeación (OAP), con el propósito de optimizar la gestión de la información y apoyar el direccionamiento estratégico institucional.
En particular, se avanzó en la consolidación y estructuración de bases de datos orientadas a la construcción del modelo semántico del tablero en Power BI, el cual integra información de los equipos de Políticas Públicas Distritales, el PISCCJ y los Proyectos de Inversión. Este ejercicio permitió centralizar en un único instrumento los datos de seguimiento, facilitando el acceso, análisis y visualización de la información gestionada por la Oficina.
Cabe señalar que la actualización del Tablero de Control de la OAP se realiza de manera periódica, bajo una lógica de trimestre vencido. En este sentido, el corte correspondiente a diciembre de 2025 se adelantará en enero de 2026, y así sucesivamente. Esta dinámica implica un trabajo continuo de ajuste y actualización de indicadores y visualizaciones, con el fin de fortalecer el seguimiento oportuno y adecuado de las políticas públicas, el PISCCJ y los Proyectos de Inversión, así como de incorporar, de considerarse necesario, de manera progresiva tableros adicionales asociados a otros instrumentos.
En consecuencia, los avances descritos evidencian un progreso significativo en el diseño, ajuste e integración del Tablero de Control Integral de la Oficina Asesora de Planeación, consolidándolo como una herramienta estratégica para la toma de decisiones institucionales.</t>
  </si>
  <si>
    <t>Durante el cuarto trimestre de 2025 (1 de octubre a 31 de diciembre), se remitieron once (11) reportes de las PP con productos a cargo de la SDSCJ, que, fueron solicitados por las Entidades líderes de Políticas, sobre la ejecución del tercer trimestre vencido (1 de julio a 30 de septiembre), pues es opcional de las Entidades pedir los reportes trimestrales intermedios, y sobre los productos que tienen pactada periodicidad trimestral. Lo anterior porque la Secretaría Distrital de Planeación recibe reportes consolidados solo en los cortes de junio y diciembre de cada año.
Los productos comprometidos en las PPD, individualmente programan reportes con diferentes periodicidades: trimestrales, semestrales, anuales, incluso hay productos bianuales, cuatrianuales, etc., según sus características.
El corte del tercer trimestre de 2025, tramitado dentro del cuarto trimestre, recogió la información cuantitativa, cualitativa y de enfoques, solamente sobre los productos a cargo con periodicidad de reporte trimestral.
Las evidencias del cumplimiento de la remisión de los productos se sustentan sobre los envíos de los reportes de avance de producto y los anexos tramitados y remitidos.
Por lo anterior, durante el cuarto trimestre de 2025 se remitieron reportes a las Entidades que lo solicitaron. El 100% de los reportes solicitados fueron enviados.</t>
  </si>
  <si>
    <t>Durante el cuarto trimestre de 2025, se realizó la consolidación del reporte de la gestión adelantada en el tercer trimestre de 2025 hacia el cumplimiento del Plan Integral de Seguridad, Convivencia Ciudadana y Justicia, de acuerdo a lo planificado. Se anexa como evidencia la matriz de seguimiento del tercer trimestre, el informe del PISCCJ y un pantallazo de su publicación en la página web. De manera acumulada se cuenta con la consolidación de tres (3) reportes al corte del cuarto trimestre.</t>
  </si>
  <si>
    <t xml:space="preserve">Para el cuarto trimestre de 2025 la Oficina Asesora de Planeación asumió la actualización de 12 documentos de los procesos de Gestión de Emergencias, Gestión Estratégica del Talento Humano y de Fortalecimiento y Acceso a la Justicia, que aun no cumplían lo establecido por la guía de elaboración y control de documentos G-FI-01. Así las cosas se da por cumplida al 100% con la actualización de 67 documentos como se evidencia en el reporte de listado maestro de documentos. 
De otro lado, el 24 de diciembre se radicó el memorando número 3-2025-51867, a los procesos mencionados informando  la actualización de los documentos </t>
  </si>
  <si>
    <t>Para el cuarto trimestre del año, de acuerdo con el cronograma definido, se desarrollaron las siguientes actividades, teniendo en cuenta que cada una tiene un peso del 10 %:
Monitoreo y alertas de acciones del Plan de Acción (mensual) 3 (10 %).
Monitoreo y alertas de acciones del Plan de Acción (mensual) 4 (10 %).
Monitoreo y alertas de acciones del Plan de Acción (mensual) 5 (10 %).
Ahora bien, como resultado del desarrollo de estas actividades, para el trimestre en curso se obtuvo un avance del 30 %, lo cual permitió fortalecer el seguimiento sistemático al Plan de Acción y mejorar la oportunidad en la generación de alertas dando como resultado el cumplimiento del 100% de lo programado para la vigencia.</t>
  </si>
  <si>
    <t>Al corte del cuarto trimestre se cumplen las actividades orientadas a :
1. Definir y documentar Plan de Continuidad de Negocio, se genera actualización del documento ""PL-DE-02_V2.docx"  y remite para publicar en MIPG, publicado "20251124 - Publicación Plan de Continuidad V2 en MIPG.pdf". (15%)
2. Se elaboran las presentaciones para las sesiones de capacitación : 20251126 Presentación Plan de Continuidad de Negocio SDSCJ.pdf y 20251203 Presentación Plan de Continuidad de Negocio SDSCJ.pdf. (1%)
3. Se realizan dos(2) capacitaciones dedicadas al Plan de Continuidad de Negocio, según la Versión 2 publicada en MIPG:  20251126 Asistencia Socialización del Plan de Continuidad de negocio TEAMS.csv, 20251126 Asistencia Socialización del Plan de Continuidad de negocio FORMS.xlsx, OAP _ Socialización Plan de Continuidad de Negocio SCJ - Informe de asistencia 12-03-25.csv.xlsx, 20251203 Asistencia Socialización del Plan de Continuidad de negocio FORMS.xlsx. (1%)
4. Definir y documentar Plan de recuperación ""PL-DE-02_V2.docx"" (se encuentra publicado en MIPG) y se incluye capítulo : "12.3. Fase de restauración". (8%)
5. Elaborar presentación del Plan de recuperación, Se incluyen en la presentación del plan de continuidad diapositivas 31 a la 34.  20251126 Presentación Plan de Continuidad de Negocio SDSCJ.pdf y 20251203 Presentación Plan de Continuidad de Negocio SDSCJ.pdf (1%)
6. Definir y documentar el Proceso de pruebas del Plan de Continuidad: se elabora el documento "PL-DE-0xx_V1 Plan de Pruebas del PCN.docx" y se remite a aprobación del Jefe de OAP "20251211 - Remisión Plan de Pruebas de PCN - Jefe OAP.pdf". (8%)</t>
  </si>
  <si>
    <t>Durante el cuarto trimestre la OAP efectuó el respectivo monitoreo del Plan de Transparencia y Ética Pública (PTEP) con periodo de referencia del III trimestre del año, consolidando la información reportada por las áreas responsables de ejecutar cada una de las estrategias establecidas. En lo corrido del año se han realizado tres monitoreos al plan.
Se anexan los siguientes archivos:
&gt; Memorando de solicitud de información a las dependencias
&gt; Memorando de envío de información a Control Interno
&gt; Matriz de reporte Programa de Transparencia y Ética Pública</t>
  </si>
  <si>
    <t>La ejecución de este periodo está conforme a las actividades programadas así:
1. REALIZAR SEGUIMIENTO A CONCEPTOS DE LOCALIZACIÓN Y DESAROLLO Y REPORTES PSCSS (5%): el seguimiento permitió identificar las eventuales solicitudes de conceptos y brindar asesoría anticipada a las áreas promotoras responsables de su solicitud
2. CONSOLIDAR ACTUALIZACIÓN DE PROCEDIMIENTO LOCALIZACIÓN Y DESARROLLO (10%):  En cumplimiento a la actividad "Documento con solicitud de observaciones a las áreas competentes", programada en el tercer trimestre y efectuada en el cuarto, se gestionó y se consolidó la actualización del procedimiento y su cargue en MIPG.
3. CONSOLIDAR ACTUALIZACIÓN DE MANUAL DE ESTÁNDARES DE CALIDAD ESPACIAL (10%):Se gestionó la actualización y se consolidó su actualización en MIPG</t>
  </si>
  <si>
    <t>Durante el cuarto trimestre de 2025, correspondiente a los meses de octubre, noviembre y diciembre, se programaron un total de 34 actividades, que suman un puntaje total de 26,1  estas actividades están relacionadas con los roles de Evaluación de la Gestión del Riesgo y Evaluación y Seguimiento, y su distribución fue la siguiente:
Octubre: 17 actividades – 12,4 puntos
Noviembre: 7 actividades – 5,3 puntos
Diciembre: 10 actividades – 8,4 puntos
En cuanto a la ejecución total, se alcanzó un cumplimiento del 100 % de las actividades programadas en el Plan Anual de Auditoría (PAAI) para los roles mencionados anteriormente, lo que equivale a 26,1 puntos ejecutados de los 26,1 puntos programados.
Este resultado refleja un desempeño efectivo y eficiente en la gestión del trimestre, evidenciando el compromiso con el cumplimiento de las actividades planificadas y con los objetivos establecidos en el PAAI.</t>
  </si>
  <si>
    <t>De acuerdo con las actividades establecidas en la política de Integridad del Plan Operativo Anual, En lo correspondiente al trimestre 4, la OCDI programó la capacitación "Código de Integridad como Herramienta de Prevención", con el objetivo de prevenir conductas disciplinariamente reprochables.</t>
  </si>
  <si>
    <r>
      <rPr>
        <sz val="11"/>
        <color rgb="FF000000"/>
        <rFont val="Arial"/>
        <family val="2"/>
      </rPr>
      <t>De manera Conjunta el equipo de la OCDI procede a realizar la revisión y seguimiento de todos y cada uno de los procesos disciplinarios activos, que cursan trámite a la fecha en la oficina, los 302</t>
    </r>
    <r>
      <rPr>
        <sz val="11"/>
        <color rgb="FFFF0000"/>
        <rFont val="Arial"/>
        <family val="2"/>
      </rPr>
      <t xml:space="preserve"> </t>
    </r>
    <r>
      <rPr>
        <sz val="11"/>
        <color rgb="FF000000"/>
        <rFont val="Arial"/>
        <family val="2"/>
      </rPr>
      <t>procesos activos se encuentran en decisiones de trámite, obteniendo como resultado el 100% de procesos impulsados al corte del 31 de diciembre de 2025.</t>
    </r>
  </si>
  <si>
    <t>En relación con las actividades programadas en la política de transparencia, la OCDI en equipo con la Oficina Asesora de Comunicaciones generó una pieza comunicativa en formato mailing , con el fin promover el buen trato y relaciones cordiales entre servidores y contratistas,  entendiendo que el no cumplimiento  de esta disposición puede acarrear sanciones disciplinarias, de acuerdo al articulo 38 de la ley 1952 de 2019.</t>
  </si>
  <si>
    <t>Reporte semestral. No tiene programado avance para la fecha del corte. Fue cumplida en tercer trimestre al 100%</t>
  </si>
  <si>
    <t xml:space="preserve">Durante el cuarto trimestre de 2025 se ejecutaron 64 actividades contempladas en el Plan Estratégico de Talento Humano (PETH), que, sumadas a las 178 desarrolladas en los periodos anteriores, alcanzan un total de 242 actividades ejecutadas de las 243 programadas para la vigencia actual, lo que representa una ejecución total del 99,6 %;  la actividad pendiente por ejecutar en esta vigencia será desarrollada en el mes de febrero de 2026 y corresponde al PIC </t>
  </si>
  <si>
    <t>Se realiza el cuarto reporte al PROGRAMA DE TRANSPARENCIA Y ÉTICA PÚBLICA - EJECUCIÓN ANUAL PTEP 2025</t>
  </si>
  <si>
    <t>Durante el cuanto trimestre de 2025 se adelantaron 11 actividades en el marco del Plan Institucional de Capacitación (PIC), que, al sumarse a las ejecutadas en los periodos anteriores, alcanzan un total de 40 actividades desarrolladas de las 41 programadas para la vigencia actual, lo que representa un na ejecución del 98%; la actividad pendiente por ejecutar en esta vigencia será desarrollada en el mes de febrero de 2026
Es de aclarar que con la ejecución del contrato de capacitación, algunas actividades de capacitación cambiaron de nombre o se unificaron respecto a la adopción inicial</t>
  </si>
  <si>
    <t>Durante el cuarto trimestre de 2025 se ejecutaron 7 actividades en el marco del Plan Anual de Vacantes, que, al sumarse a las desarrolladas en los periodos anteriores, completan un total de 26 actividades ejecutadas, de las 26 programadas para la vigencia actual, lo que representa una ejecución del 100%</t>
  </si>
  <si>
    <t xml:space="preserve">Durante el cuanto trimestre de 2025 se ejecutaron  6 actividades en el marco del Plan de Previsión de Necesidades de Talento Humano, que al sumarse a las desarrolladas en los periodos anteriores, completan un total de 20 actividades ejecutadas, de las 20 programadas para la vigencia actual, lo que representa una ejecución del 100%
</t>
  </si>
  <si>
    <t xml:space="preserve">En el tercer trimestre de 2025 se ejecutaron 34 actividades de las 34 programadas en el marco del Plan de Bienestar e Incentivos, que, al sumarse a las realizadas e los periodos anteriores, completan un total de 105 actividades ejecutadas, de las 104 programadas para la vigencia actual, lo que representa un ejecución del 101%
Este plan presenta una sobre ejecución del 1%; toda vez que se realizo un actividad de Riesgo Psicosocial para los conductores, misma que no se encontraba incluida en la programación inicial </t>
  </si>
  <si>
    <t>En el cuarto trimestre de 2025 se ejecutaron 56 actividades en el marco del Plan de Seguridad y Salud en el Trabajo, las cuales, al sumarse a las desarrolladas en los periodos anteriores, alcanzan un total de 215 actividades ejecutadas, de las 214 programadas para la vigencia 2025, lo que representa una ejecución del 100%  del plan</t>
  </si>
  <si>
    <t>Se adjuntan instrumentos archivísticos actualizados, publicados en portal MIPG y página web institucional y la socialización de estos.</t>
  </si>
  <si>
    <t>Se realiza seguimiento a la actualización de los instrumentos archivísticos a través del cumplimiento al desarrollo de las actividades planteadas en el Plan de trabajo de la vigencia 2025</t>
  </si>
  <si>
    <t xml:space="preserve">Para el IV trimestre de 2025 se realizaron los siguientes 5 reportes para el cumplimiento normativo ambiental dentro de la Secretaría Distrital de Seguridad, Convivencia y Justicia, dando cumplimiento al acumulado anual con un cumplimiento del 100% respecto a la meta de 14 reportes. 
Resolución 3179 de 2023 
-	REPORTE INFORMACIÓN INSTITUCIONAL 
-	REPORTE PLAN DE ACCIÓN 2026
-	REPORTE PLANIFICACIÓN AMBIENTAL 
-	REPORTE REGISTRO DE SEDES 
Decreto 037 de 2019
-	REPORTE PLAN DE ACCIÓN PLAN INTEGRAL DE MOVILIDAD SOSTENIBLE PIMS 2024-2025
</t>
  </si>
  <si>
    <t>Esta actividad fue cumplida al 100% en el segundo trimestre</t>
  </si>
  <si>
    <t>En el cuarto trimestre del año 2025 se implementó una (1) campañas de comunicación externa: ‘Un segundo antes’, encaminada a prevenir y reducir hechos de intolerancia y riñas ,  que en ocasiones terminan con la muerte de los ciudadanos. 
*En redes sociales y pagina web :  mas de 8,94 millones de  visualizaciones. 
*En medios de comunicación: 26 publicaciones positivas
Se reportan 5 campañas al corte, considerando las 2 campañas implementadas en el primer trimestre, la campaña implementada en el segundo trimestre y la campaña del tercer trimestre
En la carpeta habilitada se encuentra las evidencias de las campañas implementadas.
Es así que, se da estricto cumplimiento a la meta trazada para la vigencia 2025.</t>
  </si>
  <si>
    <t>En el cuarto trimestre del año 2025 se realizó una (1) campaña de comunicación interna:  #QueNadieMetaMano  que buscaba incentivar a los funcionarios y contratistas a conocer, participar, apropiarse y generar conciencia sobre el tema de combatir la corrupción en los diferentes campos de la entidad.  
De manera estratégica se implemento encuesta de satisfacción con el objetivo de obtener retroalimentación por parte de los funcionarios y contratistas.
Se reportan 4 (cuatro) campañas, considerando la campaña implementada en el primer trimestre, la campaña implementada en el segundo trimestre y las del tercer y cuarto trimestre
Se carga en la carpeta habilitada el informe de la campaña implementada y las evidencias de la encuesta de satisfacción.
Es así que, se da estricto cumplimiento a la meta trazada para la vigencia 2025.</t>
  </si>
  <si>
    <t>La Oficina Asesora de Comunicaciones logró cumplir satisfactoriamente con la meta anual, correspondiente a un aumento del 50% en el total de seguidores en las redes sociales de la entidad.
A 31 de diciembre de 2024, se registraban 348.382 seguidores, y al corte del 31 de diciembre de 2025, la cifra ascendió a 581,418 seguidores, lo que representa un incremento del 66,8%. Este crecimiento refleja el impacto positivo de una estrategia digital fortalecida, basada en la producción de contenidos relevantes, cercanos y de alto valor informativo para la ciudadanía. Como evidencia se carga en la carpeta habilitada el reporte de crecimiento de RRSS y correo de notificación al jefe de la oficina.
Es así que, se da estricto cumplimiento a la meta trazada para la vigencia 2025.</t>
  </si>
  <si>
    <t>Se dio cumplimiento total a la actividad relacionada con la entrega del 95% de los productos de comunicación interna y externa solicitados a través del formato 571 durante el segundo trimestre de 2025. En este periodo, se recibieron 36 solicitudes de comunicación de los cuales se entregaron la totalidad de los productos requeridos, en el tiempo establecido, alcanzando una ejecución del 100%.
 Como evidencia, se cargan en la carpeta habilitada todas las solicitudes y productos y el resumen en formato Excel.
Es así que, se da estricto cumplimiento a la meta trazada para la vigencia 2025.</t>
  </si>
  <si>
    <t xml:space="preserve">Tuvo cumplimiento en el tercer trimestre: Durante el cuarto trimestre se mantuvo la apertura de 23 puntos de atención destinados a la gestión de comparendos por convivencia.
Así mismo, se mantuvo publicado en la página web de la Secretaría Distrital de Seguridad, Convivencia y Justicia el portafolio de servicios https://scj.gov.co/programas/canal-de-atencion-cnscc con el propósito de facilitar el acceso a la información y garantizar que las personas conozcan de manera clara los tramites, servicios, requisitos canales de atención, opciones y paso a paso para la gestión de comparendos por convivencia.   
</t>
  </si>
  <si>
    <t>EJECUTADO AL CIERRE DE 2025</t>
  </si>
  <si>
    <t xml:space="preserve">La actividad no tiene programación en el trimestre, se cumplió al 100% en el tercer trimestre </t>
  </si>
  <si>
    <t>Actividad cumplida en el tercer trimestre: Se finalizó el desarrollo de la metodología utilizada para estimar la cobertura del Sistema de Videovigilancia de Bogotá (SVVB), en alineación con la meta 19 del Plan de Desarrollo Distrital y la estrategia de "Seguridad Inteligente" del Plan Integral de Seguridad Ciudadana, Convivencia y Justicia (PISSCJ). Para este análisis, se emplean datos espaciales oficiales, incluyendo los predios destinados a uso público del Departamento Administrativo de la Defensoría del Espacio Público (DADEP), así como las capas de construcciones, calzadas, andenes y separadores del mapa de referencia de la Infraestructura de Datos Espaciales para el Distrito Capital (IDECA). Este último documento afina la proyección de la cobertura, ya que se incorporó la diferenciación de cobertura de acuerdo con el tipo de cámara.
La estimación de cobertura se basa en la delimitación de un radio de alcance visual alrededor de cada tipo de cámara, a partir de la evaluación de diferentes escenarios. Posteriormente, se calcula el área del espacio público de Bogotá, así como el porcentaje de esta área que está cubierto por el SVVB. Como resultado, se estima que los resultados dan cobertura del 20% del sistema de videovigilancia con respecto al espacio público de Bogotá.</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</si>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</sst>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0_ ;\-#,##0\ "/>
    <numFmt numFmtId="166" formatCode="0.0%"/>
  </numFmts>
  <fonts count="37" x14ac:knownFonts="1">
    <font>
      <sz val="11"/>
      <color theme="1"/>
      <name val="Calibri"/>
      <family val="2"/>
      <scheme val="minor"/>
    </font>
    <font>
      <sz val="11"/>
      <color theme="1"/>
      <name val="Arial"/>
      <family val="2"/>
    </font>
    <font>
      <sz val="10"/>
      <name val="Arial"/>
      <family val="2"/>
    </font>
    <font>
      <sz val="11"/>
      <color theme="1"/>
      <name val="Calibri"/>
      <family val="2"/>
      <scheme val="minor"/>
    </font>
    <font>
      <sz val="11"/>
      <name val="Arial"/>
      <family val="2"/>
    </font>
    <font>
      <b/>
      <sz val="12"/>
      <name val="Arial"/>
      <family val="2"/>
    </font>
    <font>
      <b/>
      <sz val="14"/>
      <color theme="1"/>
      <name val="Arial"/>
      <family val="2"/>
    </font>
    <font>
      <b/>
      <sz val="18"/>
      <color theme="1"/>
      <name val="Arial"/>
      <family val="2"/>
    </font>
    <font>
      <b/>
      <sz val="18"/>
      <color theme="0"/>
      <name val="Arial"/>
      <family val="2"/>
    </font>
    <font>
      <sz val="12"/>
      <color theme="1"/>
      <name val="Arial"/>
      <family val="2"/>
    </font>
    <font>
      <b/>
      <sz val="11"/>
      <color rgb="FF000000"/>
      <name val="Arial"/>
      <family val="2"/>
    </font>
    <font>
      <sz val="11"/>
      <color rgb="FF000000"/>
      <name val="Arial"/>
      <family val="2"/>
    </font>
    <font>
      <b/>
      <sz val="11"/>
      <name val="Arial"/>
      <family val="2"/>
    </font>
    <font>
      <b/>
      <sz val="9"/>
      <color indexed="81"/>
      <name val="Tahoma"/>
      <family val="2"/>
    </font>
    <font>
      <sz val="9"/>
      <color indexed="81"/>
      <name val="Tahoma"/>
      <family val="2"/>
    </font>
    <font>
      <b/>
      <sz val="11"/>
      <color theme="1"/>
      <name val="Arial"/>
      <family val="2"/>
    </font>
    <font>
      <sz val="10"/>
      <color theme="1"/>
      <name val="Calibri"/>
      <family val="2"/>
      <scheme val="minor"/>
    </font>
    <font>
      <b/>
      <sz val="10"/>
      <color theme="1"/>
      <name val="Calibri"/>
      <family val="2"/>
      <scheme val="minor"/>
    </font>
    <font>
      <b/>
      <sz val="12"/>
      <color theme="1"/>
      <name val="Arial"/>
      <family val="2"/>
    </font>
    <font>
      <sz val="11"/>
      <color theme="1"/>
      <name val="Arial"/>
      <family val="2"/>
    </font>
    <font>
      <sz val="18"/>
      <color theme="1"/>
      <name val="Arial"/>
      <family val="2"/>
    </font>
    <font>
      <b/>
      <sz val="12"/>
      <color theme="1"/>
      <name val="Arial"/>
      <family val="2"/>
    </font>
    <font>
      <sz val="11"/>
      <color rgb="FF000000"/>
      <name val="Arial"/>
      <family val="2"/>
    </font>
    <font>
      <b/>
      <sz val="11"/>
      <color rgb="FF000000"/>
      <name val="Arial"/>
      <family val="2"/>
    </font>
    <font>
      <sz val="11"/>
      <color rgb="FFFF0000"/>
      <name val="Arial"/>
      <family val="2"/>
    </font>
    <font>
      <b/>
      <sz val="11"/>
      <color rgb="FFFF0000"/>
      <name val="Arial"/>
      <family val="2"/>
    </font>
    <font>
      <sz val="8"/>
      <name val="Arial"/>
      <family val="2"/>
    </font>
    <font>
      <sz val="8"/>
      <color rgb="FF000000"/>
      <name val="Arial"/>
      <family val="2"/>
    </font>
    <font>
      <i/>
      <sz val="8"/>
      <color rgb="FF000000"/>
      <name val="Arial"/>
      <family val="2"/>
    </font>
    <font>
      <b/>
      <u/>
      <sz val="11"/>
      <color rgb="FF000000"/>
      <name val="Arial"/>
      <family val="2"/>
    </font>
    <font>
      <sz val="11"/>
      <color theme="1"/>
      <name val="Arial"/>
    </font>
    <font>
      <sz val="11"/>
      <name val="Arial"/>
    </font>
    <font>
      <sz val="11"/>
      <color rgb="FF000000"/>
      <name val="Arial"/>
    </font>
    <font>
      <sz val="11"/>
      <color indexed="8"/>
      <name val="Arial"/>
    </font>
    <font>
      <b/>
      <sz val="11"/>
      <name val="Arial"/>
    </font>
    <font>
      <b/>
      <sz val="11"/>
      <color theme="1"/>
      <name val="Arial"/>
    </font>
    <font>
      <b/>
      <sz val="12"/>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0"/>
        <bgColor rgb="FFCCFFFF"/>
      </patternFill>
    </fill>
    <fill>
      <patternFill patternType="solid">
        <fgColor theme="0"/>
        <bgColor rgb="FF000000"/>
      </patternFill>
    </fill>
    <fill>
      <patternFill patternType="solid">
        <fgColor theme="4" tint="0.39997558519241921"/>
        <bgColor indexed="64"/>
      </patternFill>
    </fill>
    <fill>
      <patternFill patternType="solid">
        <fgColor rgb="FFFF0000"/>
        <bgColor indexed="64"/>
      </patternFill>
    </fill>
    <fill>
      <patternFill patternType="solid">
        <fgColor theme="2" tint="-0.499984740745262"/>
        <bgColor indexed="64"/>
      </patternFill>
    </fill>
    <fill>
      <patternFill patternType="solid">
        <fgColor rgb="FF00B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bottom/>
      <diagonal/>
    </border>
    <border>
      <left/>
      <right style="thin">
        <color rgb="FF000000"/>
      </right>
      <top style="thin">
        <color rgb="FF000000"/>
      </top>
      <bottom/>
      <diagonal/>
    </border>
    <border>
      <left/>
      <right style="thin">
        <color indexed="64"/>
      </right>
      <top style="thin">
        <color indexed="64"/>
      </top>
      <bottom/>
      <diagonal/>
    </border>
  </borders>
  <cellStyleXfs count="6">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cellStyleXfs>
  <cellXfs count="286">
    <xf numFmtId="0" fontId="0" fillId="0" borderId="0" xfId="0"/>
    <xf numFmtId="0" fontId="1" fillId="0" borderId="0" xfId="0" applyFont="1" applyProtection="1">
      <protection hidden="1"/>
    </xf>
    <xf numFmtId="0" fontId="7" fillId="0" borderId="2" xfId="0" applyFont="1" applyBorder="1"/>
    <xf numFmtId="0" fontId="1" fillId="0" borderId="0" xfId="0" applyFont="1"/>
    <xf numFmtId="0" fontId="7" fillId="0" borderId="0" xfId="0" applyFont="1"/>
    <xf numFmtId="0" fontId="7" fillId="0" borderId="0" xfId="0" applyFont="1" applyAlignment="1">
      <alignment horizontal="center" vertical="center"/>
    </xf>
    <xf numFmtId="0" fontId="7" fillId="0" borderId="3"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3" xfId="0" applyFont="1" applyBorder="1"/>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9" fontId="11" fillId="3" borderId="1" xfId="0" applyNumberFormat="1" applyFont="1" applyFill="1" applyBorder="1" applyAlignment="1">
      <alignment horizontal="center" vertical="center" wrapText="1"/>
    </xf>
    <xf numFmtId="9" fontId="7" fillId="0" borderId="0" xfId="2" applyFont="1" applyAlignment="1">
      <alignment horizontal="center" vertical="center"/>
    </xf>
    <xf numFmtId="9" fontId="7" fillId="0" borderId="3" xfId="2" applyFont="1" applyBorder="1" applyAlignment="1">
      <alignment horizontal="center" vertical="center"/>
    </xf>
    <xf numFmtId="9" fontId="6" fillId="2" borderId="1" xfId="2" applyFont="1" applyFill="1" applyBorder="1" applyAlignment="1">
      <alignment horizontal="center" vertical="center" wrapText="1"/>
    </xf>
    <xf numFmtId="0" fontId="11" fillId="0" borderId="1" xfId="0" applyFont="1" applyBorder="1" applyAlignment="1">
      <alignment horizontal="center" wrapText="1"/>
    </xf>
    <xf numFmtId="0" fontId="4" fillId="0" borderId="1" xfId="0" applyFont="1" applyBorder="1" applyAlignment="1">
      <alignment vertical="center" wrapText="1"/>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1" fillId="0" borderId="6" xfId="0" applyFont="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0" borderId="1" xfId="0" applyFont="1" applyBorder="1" applyAlignment="1">
      <alignment horizontal="center" wrapText="1"/>
    </xf>
    <xf numFmtId="0" fontId="4" fillId="3" borderId="1" xfId="0" applyFont="1" applyFill="1" applyBorder="1" applyAlignment="1" applyProtection="1">
      <alignment horizontal="center" vertical="center" wrapText="1"/>
      <protection locked="0"/>
    </xf>
    <xf numFmtId="0" fontId="1" fillId="0" borderId="0" xfId="0" applyFont="1" applyAlignment="1">
      <alignment vertical="center"/>
    </xf>
    <xf numFmtId="0" fontId="4" fillId="6" borderId="1" xfId="0" applyFont="1" applyFill="1" applyBorder="1" applyAlignment="1">
      <alignment horizontal="center" vertical="center" wrapText="1"/>
    </xf>
    <xf numFmtId="0" fontId="12" fillId="0" borderId="1" xfId="0" applyFont="1" applyBorder="1" applyAlignment="1">
      <alignment horizontal="center" vertical="center" wrapText="1" readingOrder="1"/>
    </xf>
    <xf numFmtId="0" fontId="4" fillId="3" borderId="1" xfId="0" applyFont="1" applyFill="1" applyBorder="1" applyAlignment="1">
      <alignment horizontal="center" wrapText="1"/>
    </xf>
    <xf numFmtId="0" fontId="12" fillId="3" borderId="1" xfId="0" applyFont="1" applyFill="1" applyBorder="1" applyAlignment="1">
      <alignment horizontal="center" vertical="center" wrapText="1" readingOrder="1"/>
    </xf>
    <xf numFmtId="9" fontId="10" fillId="3" borderId="1" xfId="2" applyFont="1" applyFill="1" applyBorder="1" applyAlignment="1">
      <alignment horizontal="center" vertical="center" wrapText="1"/>
    </xf>
    <xf numFmtId="0" fontId="11" fillId="0" borderId="1" xfId="0" applyFont="1" applyBorder="1" applyAlignment="1">
      <alignment horizontal="center" vertical="top" wrapText="1"/>
    </xf>
    <xf numFmtId="0" fontId="1" fillId="0" borderId="0" xfId="0" applyFont="1" applyAlignment="1">
      <alignment vertical="top"/>
    </xf>
    <xf numFmtId="9" fontId="10" fillId="3"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9" fontId="15" fillId="3" borderId="8" xfId="0" applyNumberFormat="1" applyFont="1" applyFill="1" applyBorder="1" applyAlignment="1">
      <alignment horizontal="center" vertical="center" wrapText="1"/>
    </xf>
    <xf numFmtId="9" fontId="1" fillId="0" borderId="5" xfId="2" applyFont="1" applyBorder="1" applyAlignment="1">
      <alignment horizontal="center" vertical="center"/>
    </xf>
    <xf numFmtId="0" fontId="1" fillId="0" borderId="0" xfId="0" applyFont="1" applyAlignment="1" applyProtection="1">
      <alignment horizontal="center"/>
      <protection hidden="1"/>
    </xf>
    <xf numFmtId="0" fontId="1" fillId="0" borderId="0" xfId="0" applyFont="1" applyAlignment="1">
      <alignment horizontal="center"/>
    </xf>
    <xf numFmtId="0" fontId="1" fillId="3" borderId="1" xfId="0" applyFont="1" applyFill="1" applyBorder="1" applyAlignment="1" applyProtection="1">
      <alignment horizontal="center" vertical="center" wrapText="1"/>
      <protection locked="0"/>
    </xf>
    <xf numFmtId="0" fontId="1" fillId="3" borderId="0" xfId="0" applyFont="1" applyFill="1"/>
    <xf numFmtId="0" fontId="11" fillId="3" borderId="1" xfId="0" applyFont="1" applyFill="1" applyBorder="1" applyAlignment="1">
      <alignment horizontal="center" wrapText="1"/>
    </xf>
    <xf numFmtId="9" fontId="1" fillId="3" borderId="1" xfId="2" applyFont="1" applyFill="1" applyBorder="1" applyAlignment="1">
      <alignment horizontal="center" vertical="center"/>
    </xf>
    <xf numFmtId="0" fontId="4"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0" borderId="8" xfId="0" applyFont="1" applyBorder="1" applyAlignment="1">
      <alignment horizontal="center" vertical="center" wrapText="1"/>
    </xf>
    <xf numFmtId="0" fontId="7" fillId="3" borderId="0" xfId="0" applyFont="1" applyFill="1" applyAlignment="1">
      <alignment horizontal="center" vertical="center"/>
    </xf>
    <xf numFmtId="9" fontId="9" fillId="3" borderId="1"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1" fillId="3" borderId="1" xfId="3" applyFont="1" applyFill="1" applyBorder="1" applyAlignment="1">
      <alignment vertical="center" wrapText="1"/>
    </xf>
    <xf numFmtId="0" fontId="11" fillId="3" borderId="10" xfId="0" applyFont="1" applyFill="1" applyBorder="1" applyAlignment="1">
      <alignment horizontal="center" vertical="center" wrapText="1"/>
    </xf>
    <xf numFmtId="43" fontId="1" fillId="3" borderId="1" xfId="3" applyFont="1" applyFill="1" applyBorder="1" applyAlignment="1">
      <alignment horizontal="center" vertical="center" wrapText="1"/>
    </xf>
    <xf numFmtId="9" fontId="10" fillId="3" borderId="6" xfId="2" applyFont="1" applyFill="1" applyBorder="1" applyAlignment="1">
      <alignment horizontal="center" vertical="center" wrapText="1"/>
    </xf>
    <xf numFmtId="9" fontId="1" fillId="3" borderId="1" xfId="0" applyNumberFormat="1"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9" fontId="1" fillId="0" borderId="0" xfId="2" applyFont="1" applyBorder="1" applyAlignment="1">
      <alignment horizontal="center" vertical="center"/>
    </xf>
    <xf numFmtId="9" fontId="1" fillId="0" borderId="0" xfId="2" applyFont="1" applyAlignment="1" applyProtection="1">
      <alignment horizontal="center" vertical="center"/>
      <protection hidden="1"/>
    </xf>
    <xf numFmtId="9" fontId="1" fillId="0" borderId="0" xfId="2" applyFont="1" applyAlignment="1">
      <alignment horizontal="center" vertical="center"/>
    </xf>
    <xf numFmtId="0" fontId="16" fillId="0" borderId="0" xfId="0" applyFont="1"/>
    <xf numFmtId="0" fontId="0" fillId="0" borderId="0" xfId="0" applyAlignment="1">
      <alignment vertical="center"/>
    </xf>
    <xf numFmtId="9" fontId="0" fillId="0" borderId="0" xfId="2" applyFont="1" applyAlignment="1">
      <alignment horizontal="center" vertical="center" wrapText="1"/>
    </xf>
    <xf numFmtId="0" fontId="0" fillId="0" borderId="0" xfId="0" applyAlignment="1">
      <alignment vertical="top" wrapText="1"/>
    </xf>
    <xf numFmtId="9" fontId="1" fillId="3" borderId="5" xfId="2" applyFont="1" applyFill="1" applyBorder="1" applyAlignment="1">
      <alignment horizontal="center" vertical="center"/>
    </xf>
    <xf numFmtId="0" fontId="2"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readingOrder="1"/>
    </xf>
    <xf numFmtId="0" fontId="7" fillId="0" borderId="13" xfId="0" applyFont="1" applyBorder="1"/>
    <xf numFmtId="0" fontId="7" fillId="0" borderId="14" xfId="0" applyFont="1" applyBorder="1"/>
    <xf numFmtId="0" fontId="8" fillId="3" borderId="14" xfId="0" applyFont="1" applyFill="1" applyBorder="1" applyAlignment="1">
      <alignment vertical="center"/>
    </xf>
    <xf numFmtId="0" fontId="8" fillId="3" borderId="14" xfId="1" applyFont="1" applyFill="1" applyBorder="1" applyAlignment="1">
      <alignment vertical="center" wrapText="1"/>
    </xf>
    <xf numFmtId="0" fontId="5" fillId="3" borderId="14" xfId="1" applyFont="1" applyFill="1" applyBorder="1" applyAlignment="1">
      <alignment vertical="center" wrapText="1"/>
    </xf>
    <xf numFmtId="0" fontId="5" fillId="0" borderId="14" xfId="1" applyFont="1" applyBorder="1" applyAlignment="1">
      <alignment horizontal="center" vertical="center" wrapText="1"/>
    </xf>
    <xf numFmtId="9" fontId="5" fillId="0" borderId="14" xfId="2" applyFont="1" applyBorder="1" applyAlignment="1">
      <alignment horizontal="center" vertical="center" wrapText="1"/>
    </xf>
    <xf numFmtId="0" fontId="7" fillId="0" borderId="16" xfId="0" applyFont="1" applyBorder="1"/>
    <xf numFmtId="0" fontId="8" fillId="3" borderId="0" xfId="0" applyFont="1" applyFill="1" applyAlignment="1">
      <alignment vertical="center"/>
    </xf>
    <xf numFmtId="0" fontId="8" fillId="3" borderId="0" xfId="1" applyFont="1" applyFill="1" applyAlignment="1">
      <alignment vertical="center" wrapText="1"/>
    </xf>
    <xf numFmtId="0" fontId="5" fillId="3" borderId="0" xfId="1" applyFont="1" applyFill="1" applyAlignment="1">
      <alignment vertical="center" wrapText="1"/>
    </xf>
    <xf numFmtId="0" fontId="5" fillId="0" borderId="0" xfId="1" applyFont="1" applyAlignment="1">
      <alignment horizontal="center" vertical="center" wrapText="1"/>
    </xf>
    <xf numFmtId="9" fontId="5" fillId="0" borderId="0" xfId="2" applyFont="1" applyBorder="1" applyAlignment="1">
      <alignment horizontal="center" vertical="center" wrapText="1"/>
    </xf>
    <xf numFmtId="9" fontId="15" fillId="3" borderId="10" xfId="0" applyNumberFormat="1" applyFont="1" applyFill="1" applyBorder="1" applyAlignment="1">
      <alignment horizontal="center" vertical="center" wrapText="1"/>
    </xf>
    <xf numFmtId="9" fontId="1" fillId="11" borderId="18" xfId="2" applyFont="1" applyFill="1" applyBorder="1" applyAlignment="1">
      <alignment horizontal="center" vertical="center"/>
    </xf>
    <xf numFmtId="0" fontId="16" fillId="0" borderId="0" xfId="0" applyFont="1" applyAlignment="1">
      <alignment vertical="center"/>
    </xf>
    <xf numFmtId="0" fontId="16" fillId="0" borderId="0" xfId="0" applyFont="1" applyAlignment="1">
      <alignment vertical="top"/>
    </xf>
    <xf numFmtId="9" fontId="16" fillId="0" borderId="0" xfId="2" applyFont="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vertical="top" wrapText="1"/>
    </xf>
    <xf numFmtId="9" fontId="16" fillId="0" borderId="9" xfId="0" applyNumberFormat="1" applyFont="1" applyBorder="1" applyAlignment="1">
      <alignment horizontal="center" vertical="center" wrapText="1"/>
    </xf>
    <xf numFmtId="0" fontId="16" fillId="0" borderId="9" xfId="0" applyFont="1" applyBorder="1" applyAlignment="1">
      <alignment vertical="center"/>
    </xf>
    <xf numFmtId="0" fontId="16" fillId="0" borderId="9" xfId="0" applyFont="1" applyBorder="1" applyAlignment="1">
      <alignment horizontal="left" vertical="top" wrapText="1"/>
    </xf>
    <xf numFmtId="0" fontId="16" fillId="0" borderId="0" xfId="0" applyFont="1" applyAlignment="1">
      <alignment vertical="top" wrapText="1"/>
    </xf>
    <xf numFmtId="0" fontId="17" fillId="13" borderId="9" xfId="0" applyFont="1" applyFill="1" applyBorder="1" applyAlignment="1">
      <alignment horizontal="center" vertical="center"/>
    </xf>
    <xf numFmtId="0" fontId="17" fillId="13" borderId="9" xfId="0" applyFont="1" applyFill="1" applyBorder="1" applyAlignment="1">
      <alignment horizontal="center" vertical="center" wrapText="1"/>
    </xf>
    <xf numFmtId="9" fontId="17" fillId="13" borderId="9" xfId="2" applyFont="1" applyFill="1" applyBorder="1" applyAlignment="1">
      <alignment horizontal="center" vertical="center" wrapText="1"/>
    </xf>
    <xf numFmtId="9" fontId="1" fillId="11" borderId="9" xfId="2" applyFont="1" applyFill="1" applyBorder="1" applyAlignment="1">
      <alignment horizontal="center" vertical="center"/>
    </xf>
    <xf numFmtId="9" fontId="1" fillId="3" borderId="21" xfId="2" applyFont="1" applyFill="1" applyBorder="1" applyAlignment="1">
      <alignment horizontal="center" vertical="center"/>
    </xf>
    <xf numFmtId="0" fontId="1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9" xfId="0" applyFont="1" applyFill="1" applyBorder="1" applyAlignment="1">
      <alignment horizontal="center" vertical="center" wrapText="1"/>
    </xf>
    <xf numFmtId="10" fontId="1" fillId="3" borderId="5" xfId="2" applyNumberFormat="1" applyFont="1" applyFill="1" applyBorder="1" applyAlignment="1">
      <alignment horizontal="center" vertical="center"/>
    </xf>
    <xf numFmtId="9" fontId="1" fillId="0" borderId="0" xfId="0" applyNumberFormat="1" applyFont="1"/>
    <xf numFmtId="9" fontId="16" fillId="11" borderId="9" xfId="0" applyNumberFormat="1" applyFont="1" applyFill="1" applyBorder="1" applyAlignment="1">
      <alignment horizontal="center" vertical="center" wrapText="1"/>
    </xf>
    <xf numFmtId="0" fontId="18" fillId="8" borderId="1" xfId="0" applyFont="1" applyFill="1" applyBorder="1" applyAlignment="1">
      <alignment horizontal="center" vertical="center" wrapText="1"/>
    </xf>
    <xf numFmtId="9" fontId="18" fillId="8" borderId="1" xfId="2" applyFont="1" applyFill="1" applyBorder="1" applyAlignment="1">
      <alignment vertical="center" wrapText="1"/>
    </xf>
    <xf numFmtId="9" fontId="1" fillId="9" borderId="9" xfId="2" applyFont="1" applyFill="1" applyBorder="1" applyAlignment="1">
      <alignment horizontal="center" vertical="center"/>
    </xf>
    <xf numFmtId="9"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9" fontId="11"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9" fontId="11" fillId="0" borderId="1" xfId="0" applyNumberFormat="1" applyFont="1" applyBorder="1" applyAlignment="1" applyProtection="1">
      <alignment horizontal="center" vertical="center" wrapText="1"/>
      <protection locked="0"/>
    </xf>
    <xf numFmtId="0" fontId="4" fillId="3" borderId="8" xfId="0" applyFont="1" applyFill="1" applyBorder="1" applyAlignment="1">
      <alignment horizontal="center" vertical="center" wrapText="1"/>
    </xf>
    <xf numFmtId="9" fontId="1" fillId="11" borderId="19" xfId="2"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1" fillId="3" borderId="1" xfId="4" applyNumberFormat="1" applyFont="1" applyFill="1" applyBorder="1" applyAlignment="1" applyProtection="1">
      <alignment horizontal="center" vertical="center" wrapText="1"/>
      <protection locked="0"/>
    </xf>
    <xf numFmtId="0" fontId="1" fillId="0" borderId="1" xfId="4" applyNumberFormat="1" applyFont="1" applyBorder="1" applyAlignment="1" applyProtection="1">
      <alignment horizontal="center" vertical="center" wrapText="1"/>
      <protection locked="0"/>
    </xf>
    <xf numFmtId="9" fontId="4" fillId="3" borderId="1" xfId="2"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9" fontId="11" fillId="3" borderId="1" xfId="0" applyNumberFormat="1" applyFont="1" applyFill="1" applyBorder="1" applyAlignment="1" applyProtection="1">
      <alignment horizontal="center" vertical="center"/>
      <protection locked="0"/>
    </xf>
    <xf numFmtId="9" fontId="11" fillId="0" borderId="1" xfId="0" applyNumberFormat="1" applyFont="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23" fillId="3" borderId="1" xfId="0" applyFont="1" applyFill="1" applyBorder="1" applyAlignment="1">
      <alignment horizontal="center" vertical="center" wrapText="1" readingOrder="1"/>
    </xf>
    <xf numFmtId="9" fontId="4" fillId="3" borderId="9" xfId="0" applyNumberFormat="1" applyFont="1" applyFill="1" applyBorder="1" applyAlignment="1" applyProtection="1">
      <alignment horizontal="center" vertical="center" wrapText="1"/>
      <protection locked="0"/>
    </xf>
    <xf numFmtId="9" fontId="4" fillId="7" borderId="9" xfId="0" applyNumberFormat="1" applyFont="1" applyFill="1" applyBorder="1" applyAlignment="1" applyProtection="1">
      <alignment horizontal="center" vertical="center" wrapText="1"/>
      <protection locked="0"/>
    </xf>
    <xf numFmtId="164" fontId="4" fillId="3" borderId="1" xfId="5" applyNumberFormat="1" applyFont="1" applyFill="1" applyBorder="1" applyAlignment="1" applyProtection="1">
      <alignment horizontal="center" vertical="center" wrapText="1"/>
      <protection locked="0"/>
    </xf>
    <xf numFmtId="0" fontId="16" fillId="3" borderId="9" xfId="0" applyFont="1" applyFill="1" applyBorder="1" applyAlignment="1">
      <alignment vertical="center"/>
    </xf>
    <xf numFmtId="0" fontId="1" fillId="3" borderId="0" xfId="0" applyFont="1" applyFill="1" applyProtection="1">
      <protection hidden="1"/>
    </xf>
    <xf numFmtId="0" fontId="11" fillId="3" borderId="10"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8" xfId="0" applyFont="1" applyFill="1" applyBorder="1" applyAlignment="1">
      <alignment horizontal="center" vertical="center" wrapText="1"/>
    </xf>
    <xf numFmtId="0" fontId="1" fillId="0" borderId="0" xfId="0" applyFont="1" applyAlignment="1" applyProtection="1">
      <alignment horizontal="center" vertical="center"/>
      <protection hidden="1"/>
    </xf>
    <xf numFmtId="0" fontId="1" fillId="0" borderId="0" xfId="0" applyFont="1" applyAlignment="1">
      <alignment horizontal="center" vertical="center"/>
    </xf>
    <xf numFmtId="0" fontId="1" fillId="3" borderId="0" xfId="0" applyFont="1" applyFill="1" applyAlignment="1">
      <alignment horizontal="center" vertical="center"/>
    </xf>
    <xf numFmtId="9" fontId="1" fillId="0" borderId="0" xfId="0" applyNumberFormat="1" applyFont="1" applyAlignment="1">
      <alignment horizontal="center" vertical="center"/>
    </xf>
    <xf numFmtId="9" fontId="1" fillId="11" borderId="9" xfId="2" applyFont="1" applyFill="1" applyBorder="1" applyAlignment="1">
      <alignment horizontal="center" vertical="center"/>
    </xf>
    <xf numFmtId="9" fontId="15" fillId="3" borderId="6" xfId="0" applyNumberFormat="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9" fontId="15" fillId="0" borderId="6"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9" fontId="15" fillId="3" borderId="7" xfId="0" applyNumberFormat="1" applyFont="1" applyFill="1" applyBorder="1" applyAlignment="1">
      <alignment horizontal="center" vertical="center" wrapText="1"/>
    </xf>
    <xf numFmtId="9" fontId="15" fillId="3" borderId="8"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9" fontId="1" fillId="11" borderId="20" xfId="2" applyFont="1" applyFill="1" applyBorder="1" applyAlignment="1">
      <alignment horizontal="center" vertical="center"/>
    </xf>
    <xf numFmtId="9" fontId="1" fillId="11" borderId="18" xfId="2" applyFont="1" applyFill="1" applyBorder="1" applyAlignment="1">
      <alignment horizontal="center" vertical="center"/>
    </xf>
    <xf numFmtId="0" fontId="7" fillId="3" borderId="3" xfId="0" applyFont="1" applyFill="1" applyBorder="1" applyAlignment="1">
      <alignment horizontal="center" vertical="center"/>
    </xf>
    <xf numFmtId="9" fontId="1" fillId="3" borderId="6"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9" fontId="1" fillId="3" borderId="7" xfId="0" applyNumberFormat="1" applyFont="1" applyFill="1" applyBorder="1" applyAlignment="1">
      <alignment horizontal="center" vertical="center" wrapText="1"/>
    </xf>
    <xf numFmtId="10" fontId="1" fillId="4" borderId="9" xfId="2" applyNumberFormat="1" applyFont="1" applyFill="1" applyBorder="1" applyAlignment="1">
      <alignment horizontal="center" vertical="center"/>
    </xf>
    <xf numFmtId="9" fontId="1" fillId="12" borderId="9" xfId="2" applyFont="1" applyFill="1" applyBorder="1" applyAlignment="1">
      <alignment horizontal="center" vertical="center"/>
    </xf>
    <xf numFmtId="0" fontId="11" fillId="3" borderId="6" xfId="0" applyFont="1" applyFill="1" applyBorder="1" applyAlignment="1">
      <alignment vertical="center" wrapText="1"/>
    </xf>
    <xf numFmtId="0" fontId="10"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9" fontId="11" fillId="3" borderId="6" xfId="0" applyNumberFormat="1" applyFont="1" applyFill="1" applyBorder="1" applyAlignment="1">
      <alignment horizontal="center" vertical="center" wrapText="1"/>
    </xf>
    <xf numFmtId="9" fontId="1" fillId="3" borderId="6" xfId="0" applyNumberFormat="1" applyFont="1" applyFill="1" applyBorder="1" applyAlignment="1" applyProtection="1">
      <alignment horizontal="center" vertical="center" wrapText="1"/>
      <protection locked="0"/>
    </xf>
    <xf numFmtId="9" fontId="1" fillId="0" borderId="6" xfId="0" applyNumberFormat="1" applyFont="1" applyBorder="1" applyAlignment="1" applyProtection="1">
      <alignment horizontal="center" vertical="center" wrapText="1"/>
      <protection locked="0"/>
    </xf>
    <xf numFmtId="9" fontId="1" fillId="3" borderId="22" xfId="2" applyFont="1" applyFill="1" applyBorder="1" applyAlignment="1">
      <alignment horizontal="center" vertical="center"/>
    </xf>
    <xf numFmtId="9" fontId="10" fillId="3" borderId="8" xfId="2"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9" fontId="1" fillId="3" borderId="12" xfId="2" applyFont="1" applyFill="1" applyBorder="1" applyAlignment="1">
      <alignment horizontal="center" vertical="center"/>
    </xf>
    <xf numFmtId="9" fontId="1" fillId="0" borderId="12" xfId="2" applyFont="1" applyBorder="1" applyAlignment="1">
      <alignment horizontal="center" vertical="center"/>
    </xf>
    <xf numFmtId="9" fontId="0" fillId="11" borderId="19" xfId="2"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0" fontId="11" fillId="7" borderId="9" xfId="0" applyFont="1" applyFill="1" applyBorder="1" applyAlignment="1">
      <alignment horizontal="center" vertical="center" wrapText="1"/>
    </xf>
    <xf numFmtId="166" fontId="4" fillId="3"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9" fontId="30" fillId="3"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1" fontId="30" fillId="3" borderId="1" xfId="0" applyNumberFormat="1" applyFont="1" applyFill="1" applyBorder="1" applyAlignment="1" applyProtection="1">
      <alignment horizontal="center" vertical="center" wrapText="1"/>
      <protection locked="0"/>
    </xf>
    <xf numFmtId="10" fontId="30" fillId="3" borderId="8" xfId="2" applyNumberFormat="1" applyFont="1" applyFill="1" applyBorder="1" applyAlignment="1" applyProtection="1">
      <alignment horizontal="center" vertical="center" wrapText="1"/>
      <protection locked="0"/>
    </xf>
    <xf numFmtId="9" fontId="32" fillId="3" borderId="1" xfId="0" applyNumberFormat="1" applyFont="1" applyFill="1" applyBorder="1" applyAlignment="1" applyProtection="1">
      <alignment horizontal="center" vertical="center" wrapText="1"/>
      <protection locked="0"/>
    </xf>
    <xf numFmtId="9" fontId="31" fillId="3" borderId="1" xfId="0" applyNumberFormat="1" applyFont="1" applyFill="1" applyBorder="1" applyAlignment="1" applyProtection="1">
      <alignment horizontal="center" vertical="center" wrapText="1"/>
      <protection locked="0"/>
    </xf>
    <xf numFmtId="166" fontId="31" fillId="3" borderId="1" xfId="0" applyNumberFormat="1" applyFont="1" applyFill="1" applyBorder="1" applyAlignment="1" applyProtection="1">
      <alignment horizontal="center" vertical="center" wrapText="1"/>
      <protection locked="0"/>
    </xf>
    <xf numFmtId="0" fontId="34" fillId="3" borderId="1" xfId="2" applyNumberFormat="1" applyFont="1" applyFill="1" applyBorder="1" applyAlignment="1" applyProtection="1">
      <alignment horizontal="center" vertical="center" wrapText="1"/>
      <protection locked="0"/>
    </xf>
    <xf numFmtId="9" fontId="34" fillId="3" borderId="1" xfId="2" applyFont="1" applyFill="1" applyBorder="1" applyAlignment="1" applyProtection="1">
      <alignment horizontal="center" vertical="center" wrapText="1"/>
      <protection locked="0"/>
    </xf>
    <xf numFmtId="9" fontId="30" fillId="3" borderId="5" xfId="2" applyFont="1" applyFill="1" applyBorder="1" applyAlignment="1">
      <alignment horizontal="center" vertical="center"/>
    </xf>
    <xf numFmtId="10" fontId="30" fillId="3" borderId="5" xfId="0" applyNumberFormat="1" applyFont="1" applyFill="1" applyBorder="1" applyAlignment="1" applyProtection="1">
      <alignment horizontal="center" vertical="center" wrapText="1"/>
      <protection locked="0"/>
    </xf>
    <xf numFmtId="9" fontId="30" fillId="3" borderId="1" xfId="2" applyFont="1" applyFill="1" applyBorder="1" applyAlignment="1">
      <alignment horizontal="center" vertical="center"/>
    </xf>
    <xf numFmtId="0" fontId="30" fillId="3" borderId="5" xfId="0" applyFont="1" applyFill="1" applyBorder="1" applyAlignment="1" applyProtection="1">
      <alignment horizontal="center" vertical="center" wrapText="1"/>
      <protection locked="0"/>
    </xf>
    <xf numFmtId="9" fontId="35" fillId="3" borderId="6"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9" fontId="35" fillId="3" borderId="6" xfId="0" applyNumberFormat="1" applyFont="1" applyFill="1" applyBorder="1" applyAlignment="1">
      <alignment horizontal="center" vertical="center" wrapText="1"/>
    </xf>
    <xf numFmtId="10" fontId="30" fillId="3" borderId="5" xfId="2" applyNumberFormat="1" applyFont="1" applyFill="1" applyBorder="1" applyAlignment="1">
      <alignment horizontal="center" vertical="center"/>
    </xf>
    <xf numFmtId="10" fontId="1" fillId="3" borderId="12" xfId="2" applyNumberFormat="1" applyFont="1" applyFill="1" applyBorder="1" applyAlignment="1">
      <alignment horizontal="center" vertical="center"/>
    </xf>
    <xf numFmtId="0" fontId="1"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top" wrapText="1"/>
      <protection locked="0"/>
    </xf>
    <xf numFmtId="0" fontId="27" fillId="3" borderId="5"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top" wrapText="1"/>
      <protection locked="0"/>
    </xf>
    <xf numFmtId="1" fontId="4" fillId="3" borderId="20" xfId="0" applyNumberFormat="1" applyFont="1" applyFill="1" applyBorder="1" applyAlignment="1" applyProtection="1">
      <alignment horizontal="left" vertical="top" wrapText="1"/>
      <protection locked="0"/>
    </xf>
    <xf numFmtId="1" fontId="4" fillId="3" borderId="12" xfId="0" applyNumberFormat="1" applyFont="1" applyFill="1" applyBorder="1" applyAlignment="1" applyProtection="1">
      <alignment horizontal="left" vertical="top" wrapText="1"/>
      <protection locked="0"/>
    </xf>
    <xf numFmtId="9" fontId="1" fillId="0" borderId="20" xfId="2" applyFont="1" applyFill="1" applyBorder="1" applyAlignment="1">
      <alignment horizontal="left" vertical="top" wrapText="1"/>
    </xf>
    <xf numFmtId="0" fontId="22" fillId="3" borderId="5" xfId="0" applyFont="1" applyFill="1" applyBorder="1" applyAlignment="1" applyProtection="1">
      <alignment horizontal="left" vertical="top" wrapText="1"/>
      <protection locked="0"/>
    </xf>
    <xf numFmtId="0" fontId="22" fillId="5" borderId="11" xfId="0" applyFont="1" applyFill="1" applyBorder="1" applyAlignment="1">
      <alignment horizontal="left" vertical="top" wrapText="1"/>
    </xf>
    <xf numFmtId="0" fontId="30" fillId="3" borderId="5"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top" wrapText="1"/>
      <protection locked="0"/>
    </xf>
    <xf numFmtId="0" fontId="31" fillId="3" borderId="5" xfId="0" applyFont="1" applyFill="1" applyBorder="1" applyAlignment="1" applyProtection="1">
      <alignment horizontal="left" vertical="top" wrapText="1"/>
      <protection locked="0"/>
    </xf>
    <xf numFmtId="0" fontId="31" fillId="3" borderId="20" xfId="0" applyFont="1" applyFill="1" applyBorder="1" applyAlignment="1">
      <alignment horizontal="left" vertical="top" wrapText="1"/>
    </xf>
    <xf numFmtId="0" fontId="32" fillId="3" borderId="20" xfId="0" applyFont="1" applyFill="1" applyBorder="1" applyAlignment="1">
      <alignment horizontal="left" vertical="top" wrapText="1"/>
    </xf>
    <xf numFmtId="0" fontId="31" fillId="3" borderId="5" xfId="0" applyFont="1" applyFill="1" applyBorder="1" applyAlignment="1" applyProtection="1">
      <alignment horizontal="left" vertical="center" wrapText="1"/>
      <protection locked="0"/>
    </xf>
    <xf numFmtId="0" fontId="19" fillId="0" borderId="0" xfId="0" applyFont="1" applyAlignment="1" applyProtection="1">
      <alignment horizontal="left" vertical="top"/>
      <protection hidden="1"/>
    </xf>
    <xf numFmtId="0" fontId="20" fillId="0" borderId="4" xfId="0" applyFont="1" applyBorder="1" applyAlignment="1">
      <alignment horizontal="left" vertical="top" wrapText="1"/>
    </xf>
    <xf numFmtId="0" fontId="20" fillId="0" borderId="0" xfId="0" applyFont="1" applyAlignment="1">
      <alignment horizontal="left" vertical="top" wrapText="1"/>
    </xf>
    <xf numFmtId="0" fontId="19" fillId="0" borderId="15" xfId="0" applyFont="1" applyBorder="1" applyAlignment="1">
      <alignment horizontal="left" vertical="top"/>
    </xf>
    <xf numFmtId="0" fontId="19" fillId="0" borderId="17" xfId="0" applyFont="1" applyBorder="1" applyAlignment="1">
      <alignment horizontal="left" vertical="top"/>
    </xf>
    <xf numFmtId="0" fontId="1" fillId="3" borderId="22" xfId="0" applyFont="1" applyFill="1" applyBorder="1" applyAlignment="1" applyProtection="1">
      <alignment horizontal="left" vertical="center" wrapText="1"/>
      <protection locked="0"/>
    </xf>
    <xf numFmtId="0" fontId="4" fillId="7" borderId="22" xfId="0" applyFont="1" applyFill="1" applyBorder="1" applyAlignment="1">
      <alignment horizontal="left" vertical="center" wrapText="1"/>
    </xf>
    <xf numFmtId="0" fontId="11" fillId="7" borderId="20" xfId="0" applyFont="1" applyFill="1" applyBorder="1" applyAlignment="1">
      <alignment horizontal="left" vertical="top" wrapText="1"/>
    </xf>
    <xf numFmtId="0" fontId="11" fillId="3" borderId="23" xfId="0" applyFont="1" applyFill="1" applyBorder="1" applyAlignment="1">
      <alignment horizontal="left" vertical="center" wrapText="1"/>
    </xf>
    <xf numFmtId="0" fontId="26" fillId="3" borderId="5" xfId="0" applyFont="1" applyFill="1" applyBorder="1" applyAlignment="1" applyProtection="1">
      <alignment horizontal="left" vertical="center" wrapText="1"/>
      <protection locked="0"/>
    </xf>
    <xf numFmtId="0" fontId="11" fillId="7" borderId="23" xfId="0" applyFont="1" applyFill="1" applyBorder="1" applyAlignment="1">
      <alignment horizontal="left" vertical="center" wrapText="1"/>
    </xf>
    <xf numFmtId="9" fontId="4" fillId="3" borderId="5" xfId="2" applyFont="1" applyFill="1" applyBorder="1" applyAlignment="1" applyProtection="1">
      <alignment horizontal="left" vertical="center" wrapText="1"/>
      <protection locked="0"/>
    </xf>
    <xf numFmtId="0" fontId="30" fillId="3" borderId="5" xfId="0" applyFont="1" applyFill="1" applyBorder="1" applyAlignment="1">
      <alignment horizontal="left" vertical="center" wrapText="1"/>
    </xf>
    <xf numFmtId="9" fontId="23" fillId="10" borderId="11" xfId="2" applyFont="1" applyFill="1" applyBorder="1" applyAlignment="1">
      <alignment horizontal="left" vertical="top" wrapText="1"/>
    </xf>
    <xf numFmtId="0" fontId="30" fillId="3" borderId="12" xfId="0" applyFont="1" applyFill="1" applyBorder="1" applyAlignment="1" applyProtection="1">
      <alignment horizontal="left" vertical="top" wrapText="1"/>
      <protection locked="0"/>
    </xf>
    <xf numFmtId="0" fontId="32" fillId="7" borderId="5" xfId="0" applyFont="1" applyFill="1" applyBorder="1" applyAlignment="1">
      <alignment horizontal="left" vertical="center" wrapText="1"/>
    </xf>
    <xf numFmtId="0" fontId="32" fillId="7" borderId="12" xfId="0" applyFont="1" applyFill="1" applyBorder="1" applyAlignment="1">
      <alignment horizontal="left" vertical="center" wrapText="1"/>
    </xf>
    <xf numFmtId="1" fontId="33" fillId="3" borderId="5" xfId="0" applyNumberFormat="1" applyFont="1" applyFill="1" applyBorder="1" applyAlignment="1" applyProtection="1">
      <alignment horizontal="left" vertical="center" wrapText="1"/>
      <protection locked="0"/>
    </xf>
    <xf numFmtId="1" fontId="33" fillId="3" borderId="5" xfId="0" applyNumberFormat="1" applyFont="1" applyFill="1" applyBorder="1" applyAlignment="1" applyProtection="1">
      <alignment horizontal="left" vertical="top" wrapText="1"/>
      <protection locked="0"/>
    </xf>
    <xf numFmtId="1" fontId="31" fillId="3" borderId="5" xfId="0" applyNumberFormat="1" applyFont="1" applyFill="1" applyBorder="1" applyAlignment="1" applyProtection="1">
      <alignment horizontal="left" vertical="center" wrapText="1"/>
      <protection locked="0"/>
    </xf>
    <xf numFmtId="0" fontId="19" fillId="0" borderId="0" xfId="0" applyFont="1" applyAlignment="1">
      <alignment horizontal="left" vertical="top"/>
    </xf>
    <xf numFmtId="9" fontId="1" fillId="11" borderId="1" xfId="2" applyFont="1" applyFill="1" applyBorder="1" applyAlignment="1">
      <alignment horizontal="center" vertical="center"/>
    </xf>
    <xf numFmtId="9" fontId="1" fillId="12" borderId="19" xfId="2" applyFont="1" applyFill="1" applyBorder="1" applyAlignment="1">
      <alignment horizontal="center" vertical="center"/>
    </xf>
    <xf numFmtId="9" fontId="16" fillId="12" borderId="9" xfId="0" applyNumberFormat="1" applyFont="1" applyFill="1" applyBorder="1" applyAlignment="1">
      <alignment horizontal="center" vertical="center" wrapText="1"/>
    </xf>
    <xf numFmtId="10" fontId="16" fillId="4" borderId="9" xfId="0" applyNumberFormat="1" applyFont="1" applyFill="1" applyBorder="1" applyAlignment="1">
      <alignment horizontal="center" vertical="center" wrapText="1"/>
    </xf>
    <xf numFmtId="9" fontId="10" fillId="10" borderId="28" xfId="2" applyFont="1" applyFill="1" applyBorder="1" applyAlignment="1">
      <alignment horizontal="center" vertical="center" wrapText="1"/>
    </xf>
    <xf numFmtId="10" fontId="1" fillId="4" borderId="19" xfId="2" applyNumberFormat="1" applyFont="1" applyFill="1" applyBorder="1" applyAlignment="1">
      <alignment horizontal="center" vertical="center"/>
    </xf>
    <xf numFmtId="10" fontId="1" fillId="4" borderId="1" xfId="2" applyNumberFormat="1" applyFont="1" applyFill="1" applyBorder="1" applyAlignment="1">
      <alignment horizontal="center" vertical="center"/>
    </xf>
    <xf numFmtId="10" fontId="1" fillId="4" borderId="22" xfId="2" applyNumberFormat="1" applyFont="1" applyFill="1" applyBorder="1" applyAlignment="1">
      <alignment horizontal="center" vertical="center"/>
    </xf>
    <xf numFmtId="10" fontId="1" fillId="4" borderId="27" xfId="2" applyNumberFormat="1" applyFont="1" applyFill="1" applyBorder="1" applyAlignment="1">
      <alignment horizontal="center" vertical="center"/>
    </xf>
    <xf numFmtId="10" fontId="1" fillId="4" borderId="12" xfId="2" applyNumberFormat="1" applyFont="1" applyFill="1" applyBorder="1" applyAlignment="1">
      <alignment horizontal="center" vertical="center"/>
    </xf>
    <xf numFmtId="10" fontId="1" fillId="0" borderId="1" xfId="0" applyNumberFormat="1" applyFont="1" applyBorder="1" applyAlignment="1">
      <alignment horizontal="center" vertical="center"/>
    </xf>
    <xf numFmtId="10" fontId="1" fillId="0" borderId="0" xfId="0" applyNumberFormat="1" applyFont="1" applyAlignment="1" applyProtection="1">
      <alignment vertical="center"/>
      <protection hidden="1"/>
    </xf>
    <xf numFmtId="10" fontId="1" fillId="0" borderId="0" xfId="2" applyNumberFormat="1" applyFont="1" applyAlignment="1" applyProtection="1">
      <alignment horizontal="center" vertical="center"/>
      <protection hidden="1"/>
    </xf>
    <xf numFmtId="10" fontId="7" fillId="0" borderId="0" xfId="2" applyNumberFormat="1" applyFont="1" applyBorder="1" applyAlignment="1">
      <alignment horizontal="center" vertical="center"/>
    </xf>
    <xf numFmtId="10" fontId="10" fillId="10" borderId="1" xfId="2" applyNumberFormat="1" applyFont="1" applyFill="1" applyBorder="1" applyAlignment="1">
      <alignment horizontal="center" vertical="center" wrapText="1"/>
    </xf>
    <xf numFmtId="10" fontId="1" fillId="0" borderId="0" xfId="2" applyNumberFormat="1" applyFont="1" applyBorder="1" applyAlignment="1">
      <alignment horizontal="center" vertical="center"/>
    </xf>
    <xf numFmtId="10" fontId="1" fillId="0" borderId="0" xfId="2" applyNumberFormat="1" applyFont="1" applyAlignment="1">
      <alignment horizontal="center" vertical="center"/>
    </xf>
    <xf numFmtId="10" fontId="1" fillId="0" borderId="0" xfId="0" applyNumberFormat="1" applyFont="1" applyAlignment="1">
      <alignment vertical="center"/>
    </xf>
    <xf numFmtId="10" fontId="1" fillId="4" borderId="24" xfId="2" applyNumberFormat="1" applyFont="1" applyFill="1" applyBorder="1" applyAlignment="1">
      <alignment horizontal="center" vertical="center"/>
    </xf>
    <xf numFmtId="10" fontId="1" fillId="4" borderId="25" xfId="2" applyNumberFormat="1" applyFont="1" applyFill="1" applyBorder="1" applyAlignment="1">
      <alignment horizontal="center" vertical="center"/>
    </xf>
    <xf numFmtId="10" fontId="1" fillId="4" borderId="26" xfId="2" applyNumberFormat="1" applyFont="1" applyFill="1" applyBorder="1" applyAlignment="1">
      <alignment horizontal="center" vertical="center"/>
    </xf>
    <xf numFmtId="10" fontId="16" fillId="9" borderId="9" xfId="0" applyNumberFormat="1" applyFont="1" applyFill="1" applyBorder="1" applyAlignment="1">
      <alignment horizontal="center" vertical="center" wrapText="1"/>
    </xf>
    <xf numFmtId="10" fontId="6" fillId="3" borderId="29" xfId="0" applyNumberFormat="1" applyFont="1" applyFill="1" applyBorder="1" applyAlignment="1">
      <alignment vertical="center" wrapText="1"/>
    </xf>
    <xf numFmtId="0" fontId="7" fillId="0" borderId="0" xfId="0" applyFont="1" applyBorder="1"/>
    <xf numFmtId="0" fontId="8" fillId="3" borderId="0" xfId="0" applyFont="1" applyFill="1" applyBorder="1" applyAlignment="1">
      <alignment vertical="center"/>
    </xf>
    <xf numFmtId="0" fontId="8" fillId="3" borderId="0" xfId="1" applyFont="1" applyFill="1" applyBorder="1" applyAlignment="1">
      <alignment vertical="center" wrapText="1"/>
    </xf>
    <xf numFmtId="0" fontId="5" fillId="3" borderId="0" xfId="1" applyFont="1" applyFill="1" applyBorder="1" applyAlignment="1">
      <alignment vertical="center" wrapText="1"/>
    </xf>
    <xf numFmtId="0" fontId="5" fillId="0" borderId="0" xfId="1" applyFont="1" applyBorder="1" applyAlignment="1">
      <alignment horizontal="center" vertical="center" wrapText="1"/>
    </xf>
    <xf numFmtId="9" fontId="9" fillId="3" borderId="8" xfId="0" applyNumberFormat="1" applyFont="1" applyFill="1" applyBorder="1" applyAlignment="1">
      <alignment horizontal="center" vertical="center" wrapText="1"/>
    </xf>
    <xf numFmtId="0" fontId="10" fillId="3" borderId="8" xfId="0" applyFont="1" applyFill="1" applyBorder="1" applyAlignment="1" applyProtection="1">
      <alignment horizontal="center" vertical="center" wrapText="1"/>
      <protection locked="0"/>
    </xf>
    <xf numFmtId="9" fontId="4" fillId="3" borderId="8" xfId="2" applyFont="1" applyFill="1" applyBorder="1" applyAlignment="1">
      <alignment horizontal="center" vertical="center" wrapText="1"/>
    </xf>
    <xf numFmtId="43" fontId="1" fillId="3" borderId="8" xfId="3" applyFont="1" applyFill="1" applyBorder="1" applyAlignment="1">
      <alignment vertical="center" wrapText="1"/>
    </xf>
    <xf numFmtId="0" fontId="1" fillId="3" borderId="12" xfId="0" applyFont="1" applyFill="1" applyBorder="1" applyAlignment="1" applyProtection="1">
      <alignment horizontal="left" vertical="top" wrapText="1"/>
      <protection locked="0"/>
    </xf>
    <xf numFmtId="0" fontId="1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8" fillId="13" borderId="1" xfId="0" applyFont="1" applyFill="1" applyBorder="1" applyAlignment="1">
      <alignment vertical="center"/>
    </xf>
    <xf numFmtId="0" fontId="18"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6" fillId="14" borderId="6"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14" borderId="1" xfId="0" applyFont="1" applyFill="1" applyBorder="1" applyAlignment="1">
      <alignment vertical="center" wrapText="1"/>
    </xf>
    <xf numFmtId="10" fontId="7" fillId="0" borderId="1" xfId="2" applyNumberFormat="1" applyFont="1" applyBorder="1" applyAlignment="1">
      <alignment horizontal="center" vertical="center"/>
    </xf>
    <xf numFmtId="10" fontId="36" fillId="14" borderId="0" xfId="2" applyNumberFormat="1" applyFont="1" applyFill="1" applyAlignment="1">
      <alignment horizontal="center" vertical="center" wrapText="1"/>
    </xf>
    <xf numFmtId="0" fontId="0" fillId="0" borderId="0" xfId="0" applyAlignment="1">
      <alignment horizontal="right" vertical="top" wrapText="1"/>
    </xf>
  </cellXfs>
  <cellStyles count="6">
    <cellStyle name="Millares" xfId="3" builtinId="3"/>
    <cellStyle name="Millares [0]" xfId="4" builtinId="6"/>
    <cellStyle name="Moneda" xfId="5" builtinId="4"/>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ana Lopez Coronado" id="{75454F92-C9C7-40F7-BCC3-85D9C7951E0D}"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9" dT="2025-03-17T15:10:20.35" personId="{75454F92-C9C7-40F7-BCC3-85D9C7951E0D}" id="{4889E07B-D12B-4EBD-93E1-9DE22C1DFA2D}">
    <text>Toda la linea depende de la Dirección de Acción a la Justicia.</text>
  </threadedComment>
  <threadedComment ref="C61" dT="2025-03-17T15:17:28.19" personId="{75454F92-C9C7-40F7-BCC3-85D9C7951E0D}" id="{BA9F80EE-9725-4AD2-9EC5-E46CA0F0E06C}">
    <text>Todas las direcciones de la Subse aportan a esa linea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4"/>
  <sheetViews>
    <sheetView showGridLines="0" tabSelected="1" topLeftCell="A5" zoomScale="55" zoomScaleNormal="55" zoomScaleSheetLayoutView="41" workbookViewId="0">
      <pane ySplit="8" topLeftCell="A13" activePane="bottomLeft" state="frozen"/>
      <selection activeCell="A5" sqref="A5"/>
      <selection pane="bottomLeft" activeCell="A14" sqref="A14"/>
    </sheetView>
  </sheetViews>
  <sheetFormatPr baseColWidth="10" defaultColWidth="14.85546875" defaultRowHeight="14.25" x14ac:dyDescent="0.2"/>
  <cols>
    <col min="1" max="1" width="44.28515625" style="3" customWidth="1"/>
    <col min="2" max="2" width="38.5703125" style="3" customWidth="1"/>
    <col min="3" max="3" width="35" style="3" customWidth="1"/>
    <col min="4" max="5" width="42.85546875" style="3" customWidth="1"/>
    <col min="6" max="6" width="40.7109375" style="3" customWidth="1"/>
    <col min="7" max="7" width="37.140625" style="3" customWidth="1"/>
    <col min="8" max="8" width="42" style="3" customWidth="1"/>
    <col min="9" max="9" width="28.28515625" style="3" customWidth="1"/>
    <col min="10" max="10" width="26.28515625" style="3" customWidth="1"/>
    <col min="11" max="13" width="30" style="3" customWidth="1"/>
    <col min="14" max="14" width="30" style="45" customWidth="1"/>
    <col min="15" max="15" width="30" style="3" customWidth="1"/>
    <col min="16" max="16" width="32" style="45" customWidth="1"/>
    <col min="17" max="17" width="28.42578125" style="43" customWidth="1"/>
    <col min="18" max="18" width="24.42578125" style="66" customWidth="1"/>
    <col min="19" max="19" width="32.28515625" style="66" customWidth="1"/>
    <col min="20" max="20" width="74.28515625" style="239" customWidth="1"/>
    <col min="21" max="21" width="26.28515625" style="257" customWidth="1"/>
    <col min="22" max="22" width="14.85546875" style="143"/>
    <col min="23" max="16384" width="14.85546875" style="3"/>
  </cols>
  <sheetData>
    <row r="1" spans="1:22" s="1" customFormat="1" ht="21" hidden="1" customHeight="1" x14ac:dyDescent="0.2">
      <c r="A1" s="1" t="s">
        <v>0</v>
      </c>
      <c r="C1" s="1" t="s">
        <v>1</v>
      </c>
      <c r="N1" s="138"/>
      <c r="P1" s="138"/>
      <c r="Q1" s="42"/>
      <c r="R1" s="65"/>
      <c r="S1" s="65"/>
      <c r="T1" s="219"/>
      <c r="U1" s="251"/>
      <c r="V1" s="142"/>
    </row>
    <row r="2" spans="1:22" s="1" customFormat="1" ht="15" hidden="1" thickBot="1" x14ac:dyDescent="0.25">
      <c r="A2" s="1" t="s">
        <v>2</v>
      </c>
      <c r="C2" s="1" t="s">
        <v>3</v>
      </c>
      <c r="N2" s="138"/>
      <c r="P2" s="138"/>
      <c r="Q2" s="42"/>
      <c r="R2" s="65"/>
      <c r="S2" s="65"/>
      <c r="T2" s="219"/>
      <c r="U2" s="251"/>
      <c r="V2" s="142"/>
    </row>
    <row r="3" spans="1:22" s="1" customFormat="1" ht="15" hidden="1" thickBot="1" x14ac:dyDescent="0.25">
      <c r="A3" s="1" t="s">
        <v>4</v>
      </c>
      <c r="C3" s="1" t="s">
        <v>5</v>
      </c>
      <c r="N3" s="138"/>
      <c r="P3" s="138"/>
      <c r="Q3" s="42"/>
      <c r="R3" s="65"/>
      <c r="S3" s="65"/>
      <c r="T3" s="219"/>
      <c r="U3" s="251"/>
      <c r="V3" s="142"/>
    </row>
    <row r="4" spans="1:22" s="1" customFormat="1" ht="29.25" hidden="1" customHeight="1" x14ac:dyDescent="0.2">
      <c r="A4" s="1" t="s">
        <v>6</v>
      </c>
      <c r="C4" s="1" t="s">
        <v>7</v>
      </c>
      <c r="N4" s="138"/>
      <c r="P4" s="138"/>
      <c r="Q4" s="42"/>
      <c r="R4" s="65"/>
      <c r="S4" s="65"/>
      <c r="T4" s="219"/>
      <c r="U4" s="251"/>
      <c r="V4" s="142"/>
    </row>
    <row r="5" spans="1:22" ht="43.9" customHeight="1" thickBot="1" x14ac:dyDescent="0.4">
      <c r="A5" s="2"/>
      <c r="B5" s="8"/>
      <c r="C5" s="159" t="s">
        <v>8</v>
      </c>
      <c r="D5" s="159"/>
      <c r="E5" s="159"/>
      <c r="F5" s="159"/>
      <c r="G5" s="159"/>
      <c r="H5" s="159"/>
      <c r="I5" s="159"/>
      <c r="J5" s="159"/>
      <c r="K5" s="159"/>
      <c r="L5" s="159"/>
      <c r="M5" s="159"/>
      <c r="N5" s="159"/>
      <c r="O5" s="159"/>
      <c r="P5" s="159"/>
      <c r="Q5" s="6"/>
      <c r="R5" s="16"/>
      <c r="S5" s="16"/>
      <c r="T5" s="220" t="s">
        <v>9</v>
      </c>
      <c r="U5" s="252"/>
    </row>
    <row r="6" spans="1:22" ht="16.5" customHeight="1" thickBot="1" x14ac:dyDescent="0.4">
      <c r="A6" s="4"/>
      <c r="B6" s="4"/>
      <c r="C6" s="51"/>
      <c r="D6" s="51"/>
      <c r="E6" s="51"/>
      <c r="F6" s="51"/>
      <c r="G6" s="51"/>
      <c r="H6" s="51"/>
      <c r="I6" s="51"/>
      <c r="J6" s="51"/>
      <c r="K6" s="51"/>
      <c r="L6" s="51"/>
      <c r="M6" s="51"/>
      <c r="N6" s="51"/>
      <c r="O6" s="51"/>
      <c r="P6" s="51"/>
      <c r="Q6" s="5"/>
      <c r="R6" s="15"/>
      <c r="S6" s="15"/>
      <c r="T6" s="221"/>
      <c r="U6" s="252"/>
    </row>
    <row r="7" spans="1:22" ht="16.5" customHeight="1" thickBot="1" x14ac:dyDescent="0.4">
      <c r="A7" s="74"/>
      <c r="B7" s="75"/>
      <c r="C7" s="76"/>
      <c r="D7" s="76"/>
      <c r="E7" s="76"/>
      <c r="F7" s="76"/>
      <c r="G7" s="76"/>
      <c r="H7" s="76"/>
      <c r="I7" s="76"/>
      <c r="J7" s="76"/>
      <c r="K7" s="77"/>
      <c r="L7" s="77"/>
      <c r="M7" s="77"/>
      <c r="N7" s="77"/>
      <c r="O7" s="77"/>
      <c r="P7" s="78"/>
      <c r="Q7" s="79"/>
      <c r="R7" s="80"/>
      <c r="S7" s="80"/>
      <c r="T7" s="222"/>
      <c r="U7" s="252"/>
    </row>
    <row r="8" spans="1:22" ht="25.5" customHeight="1" thickBot="1" x14ac:dyDescent="0.4">
      <c r="A8" s="81" t="s">
        <v>10</v>
      </c>
      <c r="B8" s="4"/>
      <c r="C8" s="278" t="s">
        <v>413</v>
      </c>
      <c r="D8" s="159"/>
      <c r="E8" s="159"/>
      <c r="F8" s="279"/>
      <c r="G8" s="82"/>
      <c r="H8" s="82"/>
      <c r="I8" s="82"/>
      <c r="J8" s="82"/>
      <c r="K8" s="83"/>
      <c r="L8" s="83"/>
      <c r="M8" s="83"/>
      <c r="N8" s="83"/>
      <c r="O8" s="83"/>
      <c r="P8" s="84"/>
      <c r="Q8" s="85"/>
      <c r="R8" s="86"/>
      <c r="S8" s="86"/>
      <c r="T8" s="223"/>
      <c r="U8" s="252"/>
    </row>
    <row r="9" spans="1:22" ht="15" customHeight="1" x14ac:dyDescent="0.35">
      <c r="A9" s="81"/>
      <c r="B9" s="263"/>
      <c r="C9" s="264"/>
      <c r="D9" s="264"/>
      <c r="E9" s="264"/>
      <c r="F9" s="264"/>
      <c r="G9" s="264"/>
      <c r="H9" s="264"/>
      <c r="I9" s="264"/>
      <c r="J9" s="264"/>
      <c r="K9" s="265"/>
      <c r="L9" s="265"/>
      <c r="M9" s="265"/>
      <c r="N9" s="265"/>
      <c r="O9" s="265"/>
      <c r="P9" s="266"/>
      <c r="Q9" s="267"/>
      <c r="R9" s="86"/>
      <c r="S9" s="86"/>
      <c r="T9" s="223"/>
      <c r="U9" s="253"/>
    </row>
    <row r="10" spans="1:22" ht="25.9" customHeight="1" x14ac:dyDescent="0.2">
      <c r="A10" s="280"/>
      <c r="B10" s="280"/>
      <c r="C10" s="277" t="s">
        <v>11</v>
      </c>
      <c r="D10" s="277" t="s">
        <v>12</v>
      </c>
      <c r="E10" s="277" t="s">
        <v>13</v>
      </c>
      <c r="F10" s="277" t="s">
        <v>14</v>
      </c>
      <c r="G10" s="277" t="s">
        <v>15</v>
      </c>
      <c r="H10" s="277" t="s">
        <v>16</v>
      </c>
      <c r="I10" s="277" t="s">
        <v>17</v>
      </c>
      <c r="J10" s="277" t="s">
        <v>18</v>
      </c>
      <c r="K10" s="277" t="s">
        <v>19</v>
      </c>
      <c r="L10" s="277"/>
      <c r="M10" s="277"/>
      <c r="N10" s="277"/>
      <c r="O10" s="277"/>
      <c r="P10" s="277"/>
      <c r="Q10" s="7"/>
      <c r="R10" s="17"/>
      <c r="S10" s="17"/>
      <c r="T10" s="273" t="s">
        <v>20</v>
      </c>
      <c r="U10" s="283"/>
    </row>
    <row r="11" spans="1:22" ht="18" x14ac:dyDescent="0.2">
      <c r="A11" s="281"/>
      <c r="B11" s="281"/>
      <c r="C11" s="277"/>
      <c r="D11" s="277"/>
      <c r="E11" s="277"/>
      <c r="F11" s="277"/>
      <c r="G11" s="277"/>
      <c r="H11" s="277"/>
      <c r="I11" s="277"/>
      <c r="J11" s="277"/>
      <c r="K11" s="277"/>
      <c r="L11" s="277"/>
      <c r="M11" s="277"/>
      <c r="N11" s="277"/>
      <c r="O11" s="277"/>
      <c r="P11" s="277"/>
      <c r="Q11" s="7"/>
      <c r="R11" s="17"/>
      <c r="S11" s="17"/>
      <c r="T11" s="274"/>
      <c r="U11" s="283"/>
    </row>
    <row r="12" spans="1:22" s="30" customFormat="1" ht="74.25" customHeight="1" x14ac:dyDescent="0.25">
      <c r="A12" s="282" t="s">
        <v>21</v>
      </c>
      <c r="B12" s="282" t="s">
        <v>22</v>
      </c>
      <c r="C12" s="277"/>
      <c r="D12" s="277"/>
      <c r="E12" s="277"/>
      <c r="F12" s="277"/>
      <c r="G12" s="277"/>
      <c r="H12" s="277"/>
      <c r="I12" s="277"/>
      <c r="J12" s="277"/>
      <c r="K12" s="275" t="s">
        <v>23</v>
      </c>
      <c r="L12" s="275" t="s">
        <v>24</v>
      </c>
      <c r="M12" s="275" t="s">
        <v>25</v>
      </c>
      <c r="N12" s="275" t="s">
        <v>26</v>
      </c>
      <c r="O12" s="275" t="s">
        <v>27</v>
      </c>
      <c r="P12" s="276" t="s">
        <v>505</v>
      </c>
      <c r="Q12" s="110" t="s">
        <v>28</v>
      </c>
      <c r="R12" s="111" t="s">
        <v>29</v>
      </c>
      <c r="S12" s="111" t="s">
        <v>30</v>
      </c>
      <c r="T12" s="274"/>
      <c r="U12" s="262" t="s">
        <v>31</v>
      </c>
      <c r="V12" s="143"/>
    </row>
    <row r="13" spans="1:22" ht="129.75" customHeight="1" x14ac:dyDescent="0.2">
      <c r="A13" s="50" t="s">
        <v>32</v>
      </c>
      <c r="B13" s="50" t="s">
        <v>33</v>
      </c>
      <c r="C13" s="268">
        <v>1</v>
      </c>
      <c r="D13" s="269" t="s">
        <v>34</v>
      </c>
      <c r="E13" s="173">
        <v>1</v>
      </c>
      <c r="F13" s="175" t="s">
        <v>35</v>
      </c>
      <c r="G13" s="120" t="s">
        <v>36</v>
      </c>
      <c r="H13" s="141" t="s">
        <v>37</v>
      </c>
      <c r="I13" s="141" t="s">
        <v>38</v>
      </c>
      <c r="J13" s="270" t="s">
        <v>39</v>
      </c>
      <c r="K13" s="141">
        <v>450</v>
      </c>
      <c r="L13" s="271">
        <v>0</v>
      </c>
      <c r="M13" s="141">
        <v>142</v>
      </c>
      <c r="N13" s="141">
        <v>297</v>
      </c>
      <c r="O13" s="141">
        <v>450</v>
      </c>
      <c r="P13" s="55">
        <v>450</v>
      </c>
      <c r="Q13" s="176">
        <f>+P13/K13</f>
        <v>1</v>
      </c>
      <c r="R13" s="177">
        <f>+U13*E13</f>
        <v>1</v>
      </c>
      <c r="S13" s="121">
        <f>+R13</f>
        <v>1</v>
      </c>
      <c r="T13" s="272" t="s">
        <v>414</v>
      </c>
      <c r="U13" s="250">
        <f t="shared" ref="U13:U77" si="0">+Q13</f>
        <v>1</v>
      </c>
    </row>
    <row r="14" spans="1:22" s="30" customFormat="1" ht="129.75" customHeight="1" x14ac:dyDescent="0.25">
      <c r="A14" s="11" t="s">
        <v>32</v>
      </c>
      <c r="B14" s="11" t="s">
        <v>40</v>
      </c>
      <c r="C14" s="52">
        <v>1</v>
      </c>
      <c r="D14" s="10" t="s">
        <v>41</v>
      </c>
      <c r="E14" s="35">
        <v>1</v>
      </c>
      <c r="F14" s="12" t="s">
        <v>42</v>
      </c>
      <c r="G14" s="26" t="s">
        <v>36</v>
      </c>
      <c r="H14" s="23" t="s">
        <v>43</v>
      </c>
      <c r="I14" s="23" t="s">
        <v>38</v>
      </c>
      <c r="J14" s="53" t="s">
        <v>39</v>
      </c>
      <c r="K14" s="23">
        <v>23</v>
      </c>
      <c r="L14" s="54">
        <v>0</v>
      </c>
      <c r="M14" s="23">
        <v>10</v>
      </c>
      <c r="N14" s="23">
        <v>23</v>
      </c>
      <c r="O14" s="23">
        <v>0</v>
      </c>
      <c r="P14" s="55">
        <v>23</v>
      </c>
      <c r="Q14" s="71">
        <f>+P14/K14</f>
        <v>1</v>
      </c>
      <c r="R14" s="41">
        <f t="shared" ref="R14:R77" si="1">+U14*E14</f>
        <v>1</v>
      </c>
      <c r="S14" s="101">
        <f>+R14</f>
        <v>1</v>
      </c>
      <c r="T14" s="202" t="s">
        <v>504</v>
      </c>
      <c r="U14" s="250">
        <f t="shared" si="0"/>
        <v>1</v>
      </c>
      <c r="V14" s="102"/>
    </row>
    <row r="15" spans="1:22" s="30" customFormat="1" ht="129.75" customHeight="1" x14ac:dyDescent="0.25">
      <c r="A15" s="11" t="s">
        <v>32</v>
      </c>
      <c r="B15" s="11" t="s">
        <v>44</v>
      </c>
      <c r="C15" s="52">
        <v>1</v>
      </c>
      <c r="D15" s="10" t="s">
        <v>45</v>
      </c>
      <c r="E15" s="35">
        <v>1</v>
      </c>
      <c r="F15" s="12" t="s">
        <v>46</v>
      </c>
      <c r="G15" s="26" t="s">
        <v>36</v>
      </c>
      <c r="H15" s="23" t="s">
        <v>47</v>
      </c>
      <c r="I15" s="23" t="s">
        <v>38</v>
      </c>
      <c r="J15" s="53" t="s">
        <v>39</v>
      </c>
      <c r="K15" s="23">
        <v>1</v>
      </c>
      <c r="L15" s="54">
        <v>0</v>
      </c>
      <c r="M15" s="23">
        <v>0</v>
      </c>
      <c r="N15" s="23">
        <v>0</v>
      </c>
      <c r="O15" s="23">
        <v>1</v>
      </c>
      <c r="P15" s="55">
        <v>1</v>
      </c>
      <c r="Q15" s="71">
        <f>+P15/K15</f>
        <v>1</v>
      </c>
      <c r="R15" s="41">
        <f t="shared" si="1"/>
        <v>1</v>
      </c>
      <c r="S15" s="101">
        <f>+R15</f>
        <v>1</v>
      </c>
      <c r="T15" s="202" t="s">
        <v>415</v>
      </c>
      <c r="U15" s="250">
        <f t="shared" si="0"/>
        <v>1</v>
      </c>
      <c r="V15" s="143"/>
    </row>
    <row r="16" spans="1:22" ht="129.75" customHeight="1" x14ac:dyDescent="0.2">
      <c r="A16" s="19" t="s">
        <v>48</v>
      </c>
      <c r="B16" s="19" t="s">
        <v>49</v>
      </c>
      <c r="C16" s="160">
        <v>1</v>
      </c>
      <c r="D16" s="25" t="s">
        <v>50</v>
      </c>
      <c r="E16" s="27">
        <v>0.5</v>
      </c>
      <c r="F16" s="26" t="s">
        <v>51</v>
      </c>
      <c r="G16" s="26" t="s">
        <v>36</v>
      </c>
      <c r="H16" s="26" t="s">
        <v>52</v>
      </c>
      <c r="I16" s="23" t="s">
        <v>38</v>
      </c>
      <c r="J16" s="26" t="s">
        <v>53</v>
      </c>
      <c r="K16" s="26">
        <v>27</v>
      </c>
      <c r="L16" s="26">
        <v>6</v>
      </c>
      <c r="M16" s="26">
        <v>13</v>
      </c>
      <c r="N16" s="26">
        <v>20</v>
      </c>
      <c r="O16" s="26">
        <v>27</v>
      </c>
      <c r="P16" s="44">
        <v>27</v>
      </c>
      <c r="Q16" s="71">
        <f>+P16/K16</f>
        <v>1</v>
      </c>
      <c r="R16" s="41">
        <f t="shared" si="1"/>
        <v>0.5</v>
      </c>
      <c r="S16" s="146">
        <f>+SUM(R16:R18)</f>
        <v>1</v>
      </c>
      <c r="T16" s="203" t="s">
        <v>416</v>
      </c>
      <c r="U16" s="250">
        <f t="shared" si="0"/>
        <v>1</v>
      </c>
    </row>
    <row r="17" spans="1:21" ht="129.75" customHeight="1" x14ac:dyDescent="0.2">
      <c r="A17" s="19" t="s">
        <v>48</v>
      </c>
      <c r="B17" s="19" t="s">
        <v>49</v>
      </c>
      <c r="C17" s="161"/>
      <c r="D17" s="25" t="s">
        <v>385</v>
      </c>
      <c r="E17" s="24">
        <v>0.2</v>
      </c>
      <c r="F17" s="26" t="s">
        <v>54</v>
      </c>
      <c r="G17" s="26" t="s">
        <v>36</v>
      </c>
      <c r="H17" s="26" t="s">
        <v>55</v>
      </c>
      <c r="I17" s="23" t="s">
        <v>38</v>
      </c>
      <c r="J17" s="26" t="s">
        <v>53</v>
      </c>
      <c r="K17" s="26">
        <v>12</v>
      </c>
      <c r="L17" s="26">
        <v>3</v>
      </c>
      <c r="M17" s="26">
        <v>6</v>
      </c>
      <c r="N17" s="26">
        <v>9</v>
      </c>
      <c r="O17" s="26">
        <v>12</v>
      </c>
      <c r="P17" s="29">
        <v>12</v>
      </c>
      <c r="Q17" s="71">
        <f>+P17/K17</f>
        <v>1</v>
      </c>
      <c r="R17" s="41">
        <f t="shared" si="1"/>
        <v>0.2</v>
      </c>
      <c r="S17" s="146"/>
      <c r="T17" s="204" t="s">
        <v>417</v>
      </c>
      <c r="U17" s="250">
        <f t="shared" si="0"/>
        <v>1</v>
      </c>
    </row>
    <row r="18" spans="1:21" ht="129.75" customHeight="1" x14ac:dyDescent="0.2">
      <c r="A18" s="19" t="s">
        <v>48</v>
      </c>
      <c r="B18" s="19" t="s">
        <v>49</v>
      </c>
      <c r="C18" s="162"/>
      <c r="D18" s="25" t="s">
        <v>56</v>
      </c>
      <c r="E18" s="24">
        <v>0.3</v>
      </c>
      <c r="F18" s="26" t="s">
        <v>57</v>
      </c>
      <c r="G18" s="26" t="s">
        <v>36</v>
      </c>
      <c r="H18" s="26" t="s">
        <v>58</v>
      </c>
      <c r="I18" s="23" t="s">
        <v>38</v>
      </c>
      <c r="J18" s="26" t="s">
        <v>53</v>
      </c>
      <c r="K18" s="26">
        <v>10</v>
      </c>
      <c r="L18" s="26">
        <v>3</v>
      </c>
      <c r="M18" s="26">
        <v>7</v>
      </c>
      <c r="N18" s="26">
        <v>10</v>
      </c>
      <c r="O18" s="26">
        <v>0</v>
      </c>
      <c r="P18" s="26">
        <v>10</v>
      </c>
      <c r="Q18" s="71">
        <f>+P18/K18</f>
        <v>1</v>
      </c>
      <c r="R18" s="41">
        <f t="shared" si="1"/>
        <v>0.3</v>
      </c>
      <c r="S18" s="146"/>
      <c r="T18" s="204" t="s">
        <v>418</v>
      </c>
      <c r="U18" s="250">
        <f t="shared" si="0"/>
        <v>1</v>
      </c>
    </row>
    <row r="19" spans="1:21" ht="129.75" customHeight="1" x14ac:dyDescent="0.2">
      <c r="A19" s="20" t="s">
        <v>48</v>
      </c>
      <c r="B19" s="20" t="s">
        <v>59</v>
      </c>
      <c r="C19" s="24">
        <v>1</v>
      </c>
      <c r="D19" s="10" t="s">
        <v>60</v>
      </c>
      <c r="E19" s="35">
        <v>1</v>
      </c>
      <c r="F19" s="12" t="s">
        <v>61</v>
      </c>
      <c r="G19" s="26" t="s">
        <v>36</v>
      </c>
      <c r="H19" s="23" t="s">
        <v>62</v>
      </c>
      <c r="I19" s="23" t="s">
        <v>38</v>
      </c>
      <c r="J19" s="12" t="s">
        <v>63</v>
      </c>
      <c r="K19" s="23">
        <v>20</v>
      </c>
      <c r="L19" s="56">
        <v>0</v>
      </c>
      <c r="M19" s="26">
        <v>0</v>
      </c>
      <c r="N19" s="26">
        <v>0</v>
      </c>
      <c r="O19" s="26">
        <v>20</v>
      </c>
      <c r="P19" s="26">
        <v>20</v>
      </c>
      <c r="Q19" s="71">
        <f>+P19/K19</f>
        <v>1</v>
      </c>
      <c r="R19" s="41">
        <f t="shared" si="1"/>
        <v>1</v>
      </c>
      <c r="S19" s="240">
        <f>+R19</f>
        <v>1</v>
      </c>
      <c r="T19" s="203" t="s">
        <v>419</v>
      </c>
      <c r="U19" s="250">
        <f t="shared" si="0"/>
        <v>1</v>
      </c>
    </row>
    <row r="20" spans="1:21" ht="129.75" customHeight="1" x14ac:dyDescent="0.2">
      <c r="A20" s="20" t="s">
        <v>48</v>
      </c>
      <c r="B20" s="20" t="s">
        <v>64</v>
      </c>
      <c r="C20" s="160">
        <v>1</v>
      </c>
      <c r="D20" s="10" t="s">
        <v>65</v>
      </c>
      <c r="E20" s="35">
        <v>0.5</v>
      </c>
      <c r="F20" s="12" t="s">
        <v>66</v>
      </c>
      <c r="G20" s="26" t="s">
        <v>36</v>
      </c>
      <c r="H20" s="23" t="s">
        <v>386</v>
      </c>
      <c r="I20" s="23" t="s">
        <v>38</v>
      </c>
      <c r="J20" s="12" t="s">
        <v>63</v>
      </c>
      <c r="K20" s="26">
        <v>1</v>
      </c>
      <c r="L20" s="56">
        <v>0</v>
      </c>
      <c r="M20" s="26">
        <v>1</v>
      </c>
      <c r="N20" s="26">
        <v>0</v>
      </c>
      <c r="O20" s="26">
        <v>0</v>
      </c>
      <c r="P20" s="12">
        <v>1</v>
      </c>
      <c r="Q20" s="71">
        <f>+P20/K20</f>
        <v>1</v>
      </c>
      <c r="R20" s="41">
        <f t="shared" si="1"/>
        <v>0.5</v>
      </c>
      <c r="S20" s="157">
        <f>+SUM(R20:R21)</f>
        <v>1</v>
      </c>
      <c r="T20" s="205" t="s">
        <v>67</v>
      </c>
      <c r="U20" s="250">
        <f t="shared" si="0"/>
        <v>1</v>
      </c>
    </row>
    <row r="21" spans="1:21" ht="129.75" customHeight="1" x14ac:dyDescent="0.2">
      <c r="A21" s="20" t="s">
        <v>48</v>
      </c>
      <c r="B21" s="20" t="s">
        <v>64</v>
      </c>
      <c r="C21" s="162"/>
      <c r="D21" s="10" t="s">
        <v>68</v>
      </c>
      <c r="E21" s="35">
        <v>0.5</v>
      </c>
      <c r="F21" s="12" t="s">
        <v>69</v>
      </c>
      <c r="G21" s="26" t="s">
        <v>36</v>
      </c>
      <c r="H21" s="23" t="s">
        <v>62</v>
      </c>
      <c r="I21" s="23" t="s">
        <v>38</v>
      </c>
      <c r="J21" s="12" t="s">
        <v>63</v>
      </c>
      <c r="K21" s="26">
        <v>19</v>
      </c>
      <c r="L21" s="56">
        <v>0</v>
      </c>
      <c r="M21" s="26">
        <v>4</v>
      </c>
      <c r="N21" s="26">
        <v>12</v>
      </c>
      <c r="O21" s="26">
        <v>19</v>
      </c>
      <c r="P21" s="12">
        <v>19</v>
      </c>
      <c r="Q21" s="71">
        <f>+P21/K21</f>
        <v>1</v>
      </c>
      <c r="R21" s="41">
        <f t="shared" si="1"/>
        <v>0.5</v>
      </c>
      <c r="S21" s="146"/>
      <c r="T21" s="202" t="s">
        <v>420</v>
      </c>
      <c r="U21" s="250">
        <f t="shared" si="0"/>
        <v>1</v>
      </c>
    </row>
    <row r="22" spans="1:21" ht="129.75" customHeight="1" x14ac:dyDescent="0.2">
      <c r="A22" s="20" t="s">
        <v>48</v>
      </c>
      <c r="B22" s="20" t="s">
        <v>70</v>
      </c>
      <c r="C22" s="160">
        <v>1</v>
      </c>
      <c r="D22" s="10" t="s">
        <v>71</v>
      </c>
      <c r="E22" s="57">
        <v>0.25</v>
      </c>
      <c r="F22" s="12" t="s">
        <v>72</v>
      </c>
      <c r="G22" s="26" t="s">
        <v>36</v>
      </c>
      <c r="H22" s="23" t="s">
        <v>73</v>
      </c>
      <c r="I22" s="23" t="s">
        <v>38</v>
      </c>
      <c r="J22" s="12" t="s">
        <v>63</v>
      </c>
      <c r="K22" s="113">
        <v>1</v>
      </c>
      <c r="L22" s="58">
        <v>0</v>
      </c>
      <c r="M22" s="58">
        <v>0.3</v>
      </c>
      <c r="N22" s="58">
        <v>0.7</v>
      </c>
      <c r="O22" s="113">
        <v>1</v>
      </c>
      <c r="P22" s="58">
        <v>1</v>
      </c>
      <c r="Q22" s="71">
        <f>+P22/K22</f>
        <v>1</v>
      </c>
      <c r="R22" s="41">
        <f t="shared" si="1"/>
        <v>0.25</v>
      </c>
      <c r="S22" s="258">
        <f>+SUM(R22:R25)</f>
        <v>0.99595469255663427</v>
      </c>
      <c r="T22" s="203" t="s">
        <v>421</v>
      </c>
      <c r="U22" s="250">
        <f t="shared" si="0"/>
        <v>1</v>
      </c>
    </row>
    <row r="23" spans="1:21" ht="129.75" customHeight="1" x14ac:dyDescent="0.2">
      <c r="A23" s="20" t="s">
        <v>48</v>
      </c>
      <c r="B23" s="20" t="s">
        <v>70</v>
      </c>
      <c r="C23" s="161"/>
      <c r="D23" s="10" t="s">
        <v>74</v>
      </c>
      <c r="E23" s="57">
        <v>0.25</v>
      </c>
      <c r="F23" s="12" t="s">
        <v>75</v>
      </c>
      <c r="G23" s="26" t="s">
        <v>76</v>
      </c>
      <c r="H23" s="23" t="s">
        <v>77</v>
      </c>
      <c r="I23" s="23" t="s">
        <v>38</v>
      </c>
      <c r="J23" s="12" t="s">
        <v>63</v>
      </c>
      <c r="K23" s="114">
        <v>309</v>
      </c>
      <c r="L23" s="58">
        <v>0</v>
      </c>
      <c r="M23" s="44">
        <v>100</v>
      </c>
      <c r="N23" s="44">
        <v>200</v>
      </c>
      <c r="O23" s="114">
        <v>309</v>
      </c>
      <c r="P23" s="44">
        <v>304</v>
      </c>
      <c r="Q23" s="107">
        <f>+P23/K23</f>
        <v>0.98381877022653719</v>
      </c>
      <c r="R23" s="41">
        <f t="shared" si="1"/>
        <v>0.2459546925566343</v>
      </c>
      <c r="S23" s="259"/>
      <c r="T23" s="203" t="s">
        <v>422</v>
      </c>
      <c r="U23" s="250">
        <f t="shared" si="0"/>
        <v>0.98381877022653719</v>
      </c>
    </row>
    <row r="24" spans="1:21" ht="129.75" customHeight="1" x14ac:dyDescent="0.2">
      <c r="A24" s="20" t="s">
        <v>48</v>
      </c>
      <c r="B24" s="20" t="s">
        <v>70</v>
      </c>
      <c r="C24" s="161"/>
      <c r="D24" s="10" t="s">
        <v>78</v>
      </c>
      <c r="E24" s="57">
        <v>0.25</v>
      </c>
      <c r="F24" s="12" t="s">
        <v>79</v>
      </c>
      <c r="G24" s="26" t="s">
        <v>36</v>
      </c>
      <c r="H24" s="23" t="s">
        <v>80</v>
      </c>
      <c r="I24" s="23" t="s">
        <v>38</v>
      </c>
      <c r="J24" s="12" t="s">
        <v>63</v>
      </c>
      <c r="K24" s="58">
        <v>1</v>
      </c>
      <c r="L24" s="58">
        <v>0</v>
      </c>
      <c r="M24" s="58">
        <v>0.3</v>
      </c>
      <c r="N24" s="58">
        <v>0.6</v>
      </c>
      <c r="O24" s="113">
        <v>1</v>
      </c>
      <c r="P24" s="58">
        <v>1</v>
      </c>
      <c r="Q24" s="71">
        <f>+P24/K24</f>
        <v>1</v>
      </c>
      <c r="R24" s="41">
        <f t="shared" si="1"/>
        <v>0.25</v>
      </c>
      <c r="S24" s="259"/>
      <c r="T24" s="203" t="s">
        <v>423</v>
      </c>
      <c r="U24" s="250">
        <f t="shared" si="0"/>
        <v>1</v>
      </c>
    </row>
    <row r="25" spans="1:21" ht="129.75" customHeight="1" x14ac:dyDescent="0.2">
      <c r="A25" s="20" t="s">
        <v>48</v>
      </c>
      <c r="B25" s="20" t="s">
        <v>70</v>
      </c>
      <c r="C25" s="162"/>
      <c r="D25" s="10" t="s">
        <v>387</v>
      </c>
      <c r="E25" s="57">
        <v>0.25</v>
      </c>
      <c r="F25" s="12" t="s">
        <v>81</v>
      </c>
      <c r="G25" s="26" t="s">
        <v>36</v>
      </c>
      <c r="H25" s="23" t="s">
        <v>82</v>
      </c>
      <c r="I25" s="23" t="s">
        <v>38</v>
      </c>
      <c r="J25" s="12" t="s">
        <v>63</v>
      </c>
      <c r="K25" s="58">
        <v>1</v>
      </c>
      <c r="L25" s="58">
        <v>0</v>
      </c>
      <c r="M25" s="58">
        <v>0.4</v>
      </c>
      <c r="N25" s="58">
        <v>0.8</v>
      </c>
      <c r="O25" s="113">
        <v>1</v>
      </c>
      <c r="P25" s="58">
        <v>1</v>
      </c>
      <c r="Q25" s="71">
        <f>+P25/K25</f>
        <v>1</v>
      </c>
      <c r="R25" s="41">
        <f t="shared" si="1"/>
        <v>0.25</v>
      </c>
      <c r="S25" s="260"/>
      <c r="T25" s="203" t="s">
        <v>424</v>
      </c>
      <c r="U25" s="250">
        <f t="shared" si="0"/>
        <v>1</v>
      </c>
    </row>
    <row r="26" spans="1:21" ht="129.75" customHeight="1" x14ac:dyDescent="0.2">
      <c r="A26" s="20" t="s">
        <v>48</v>
      </c>
      <c r="B26" s="20" t="s">
        <v>83</v>
      </c>
      <c r="C26" s="160">
        <v>1</v>
      </c>
      <c r="D26" s="10" t="s">
        <v>84</v>
      </c>
      <c r="E26" s="57">
        <v>0.5</v>
      </c>
      <c r="F26" s="12" t="s">
        <v>388</v>
      </c>
      <c r="G26" s="26" t="s">
        <v>36</v>
      </c>
      <c r="H26" s="23" t="s">
        <v>85</v>
      </c>
      <c r="I26" s="23" t="s">
        <v>38</v>
      </c>
      <c r="J26" s="12" t="s">
        <v>63</v>
      </c>
      <c r="K26" s="23">
        <v>1</v>
      </c>
      <c r="L26" s="115">
        <v>0</v>
      </c>
      <c r="M26" s="115">
        <v>0</v>
      </c>
      <c r="N26" s="139">
        <v>0</v>
      </c>
      <c r="O26" s="23">
        <v>1</v>
      </c>
      <c r="P26" s="44">
        <v>1</v>
      </c>
      <c r="Q26" s="71">
        <f>+P26/K26</f>
        <v>1</v>
      </c>
      <c r="R26" s="41">
        <f t="shared" si="1"/>
        <v>0.5</v>
      </c>
      <c r="S26" s="146">
        <f>+SUM(R26:R27)</f>
        <v>1</v>
      </c>
      <c r="T26" s="203" t="s">
        <v>425</v>
      </c>
      <c r="U26" s="250">
        <f t="shared" si="0"/>
        <v>1</v>
      </c>
    </row>
    <row r="27" spans="1:21" ht="129.75" customHeight="1" x14ac:dyDescent="0.2">
      <c r="A27" s="166" t="s">
        <v>48</v>
      </c>
      <c r="B27" s="166" t="s">
        <v>83</v>
      </c>
      <c r="C27" s="163"/>
      <c r="D27" s="167" t="s">
        <v>389</v>
      </c>
      <c r="E27" s="57">
        <v>0.5</v>
      </c>
      <c r="F27" s="61" t="s">
        <v>86</v>
      </c>
      <c r="G27" s="60" t="s">
        <v>76</v>
      </c>
      <c r="H27" s="61" t="s">
        <v>87</v>
      </c>
      <c r="I27" s="168" t="s">
        <v>38</v>
      </c>
      <c r="J27" s="61" t="s">
        <v>88</v>
      </c>
      <c r="K27" s="169">
        <v>1</v>
      </c>
      <c r="L27" s="170">
        <v>1</v>
      </c>
      <c r="M27" s="170">
        <v>1</v>
      </c>
      <c r="N27" s="170">
        <v>1</v>
      </c>
      <c r="O27" s="171">
        <v>1</v>
      </c>
      <c r="P27" s="170">
        <v>1</v>
      </c>
      <c r="Q27" s="193">
        <f>+P27/K27</f>
        <v>1</v>
      </c>
      <c r="R27" s="41">
        <f t="shared" si="1"/>
        <v>0.5</v>
      </c>
      <c r="S27" s="158"/>
      <c r="T27" s="224" t="s">
        <v>426</v>
      </c>
      <c r="U27" s="250">
        <f t="shared" si="0"/>
        <v>1</v>
      </c>
    </row>
    <row r="28" spans="1:21" ht="129.75" customHeight="1" x14ac:dyDescent="0.2">
      <c r="A28" s="11" t="s">
        <v>89</v>
      </c>
      <c r="B28" s="11" t="s">
        <v>90</v>
      </c>
      <c r="C28" s="179">
        <v>1</v>
      </c>
      <c r="D28" s="9" t="s">
        <v>91</v>
      </c>
      <c r="E28" s="35">
        <v>0.1</v>
      </c>
      <c r="F28" s="11" t="s">
        <v>92</v>
      </c>
      <c r="G28" s="26" t="s">
        <v>76</v>
      </c>
      <c r="H28" s="12" t="s">
        <v>93</v>
      </c>
      <c r="I28" s="23" t="s">
        <v>38</v>
      </c>
      <c r="J28" s="12" t="s">
        <v>94</v>
      </c>
      <c r="K28" s="116">
        <v>1</v>
      </c>
      <c r="L28" s="116">
        <v>1</v>
      </c>
      <c r="M28" s="116">
        <v>1</v>
      </c>
      <c r="N28" s="116">
        <v>1</v>
      </c>
      <c r="O28" s="119">
        <v>1</v>
      </c>
      <c r="P28" s="180">
        <v>0.96</v>
      </c>
      <c r="Q28" s="200">
        <f>+P28/K28</f>
        <v>0.96</v>
      </c>
      <c r="R28" s="41">
        <f t="shared" si="1"/>
        <v>9.6000000000000002E-2</v>
      </c>
      <c r="S28" s="247">
        <f>+SUM(R28:R37)</f>
        <v>0.99599999999999989</v>
      </c>
      <c r="T28" s="225" t="s">
        <v>436</v>
      </c>
      <c r="U28" s="250">
        <f t="shared" si="0"/>
        <v>0.96</v>
      </c>
    </row>
    <row r="29" spans="1:21" ht="129.75" customHeight="1" x14ac:dyDescent="0.2">
      <c r="A29" s="11" t="s">
        <v>89</v>
      </c>
      <c r="B29" s="11" t="s">
        <v>90</v>
      </c>
      <c r="C29" s="179"/>
      <c r="D29" s="9" t="s">
        <v>95</v>
      </c>
      <c r="E29" s="35">
        <v>0.1</v>
      </c>
      <c r="F29" s="11" t="s">
        <v>96</v>
      </c>
      <c r="G29" s="26" t="s">
        <v>76</v>
      </c>
      <c r="H29" s="12" t="s">
        <v>390</v>
      </c>
      <c r="I29" s="23" t="s">
        <v>38</v>
      </c>
      <c r="J29" s="12" t="s">
        <v>94</v>
      </c>
      <c r="K29" s="117">
        <v>20</v>
      </c>
      <c r="L29" s="116"/>
      <c r="M29" s="117">
        <v>5</v>
      </c>
      <c r="N29" s="117">
        <v>13</v>
      </c>
      <c r="O29" s="117">
        <v>20</v>
      </c>
      <c r="P29" s="181">
        <v>20</v>
      </c>
      <c r="Q29" s="193">
        <f>+P29/K29</f>
        <v>1</v>
      </c>
      <c r="R29" s="41">
        <f t="shared" si="1"/>
        <v>0.1</v>
      </c>
      <c r="S29" s="248"/>
      <c r="T29" s="226" t="s">
        <v>427</v>
      </c>
      <c r="U29" s="250">
        <f t="shared" si="0"/>
        <v>1</v>
      </c>
    </row>
    <row r="30" spans="1:21" ht="129.75" customHeight="1" x14ac:dyDescent="0.2">
      <c r="A30" s="11" t="s">
        <v>89</v>
      </c>
      <c r="B30" s="11" t="s">
        <v>90</v>
      </c>
      <c r="C30" s="179"/>
      <c r="D30" s="103" t="s">
        <v>97</v>
      </c>
      <c r="E30" s="35">
        <v>0.1</v>
      </c>
      <c r="F30" s="104" t="s">
        <v>98</v>
      </c>
      <c r="G30" s="26" t="s">
        <v>76</v>
      </c>
      <c r="H30" s="12" t="s">
        <v>99</v>
      </c>
      <c r="I30" s="23" t="s">
        <v>38</v>
      </c>
      <c r="J30" s="12" t="s">
        <v>94</v>
      </c>
      <c r="K30" s="118">
        <v>950</v>
      </c>
      <c r="L30" s="117">
        <v>100</v>
      </c>
      <c r="M30" s="117">
        <v>300</v>
      </c>
      <c r="N30" s="117">
        <v>550</v>
      </c>
      <c r="O30" s="117">
        <v>950</v>
      </c>
      <c r="P30" s="120">
        <v>950</v>
      </c>
      <c r="Q30" s="193">
        <f>+P30/K30</f>
        <v>1</v>
      </c>
      <c r="R30" s="41">
        <f t="shared" si="1"/>
        <v>0.1</v>
      </c>
      <c r="S30" s="248"/>
      <c r="T30" s="227" t="s">
        <v>428</v>
      </c>
      <c r="U30" s="250">
        <f t="shared" si="0"/>
        <v>1</v>
      </c>
    </row>
    <row r="31" spans="1:21" ht="129.75" customHeight="1" x14ac:dyDescent="0.2">
      <c r="A31" s="11" t="s">
        <v>89</v>
      </c>
      <c r="B31" s="11" t="s">
        <v>90</v>
      </c>
      <c r="C31" s="179"/>
      <c r="D31" s="10" t="s">
        <v>100</v>
      </c>
      <c r="E31" s="35">
        <v>0.1</v>
      </c>
      <c r="F31" s="12" t="s">
        <v>101</v>
      </c>
      <c r="G31" s="26" t="s">
        <v>36</v>
      </c>
      <c r="H31" s="12" t="s">
        <v>391</v>
      </c>
      <c r="I31" s="23" t="s">
        <v>38</v>
      </c>
      <c r="J31" s="12" t="s">
        <v>94</v>
      </c>
      <c r="K31" s="118">
        <v>4</v>
      </c>
      <c r="L31" s="117">
        <v>1</v>
      </c>
      <c r="M31" s="117">
        <v>2</v>
      </c>
      <c r="N31" s="117">
        <v>3</v>
      </c>
      <c r="O31" s="118">
        <v>4</v>
      </c>
      <c r="P31" s="29">
        <v>4</v>
      </c>
      <c r="Q31" s="193">
        <f>+P31/K31</f>
        <v>1</v>
      </c>
      <c r="R31" s="41">
        <f t="shared" si="1"/>
        <v>0.1</v>
      </c>
      <c r="S31" s="248"/>
      <c r="T31" s="228" t="s">
        <v>429</v>
      </c>
      <c r="U31" s="250">
        <f t="shared" si="0"/>
        <v>1</v>
      </c>
    </row>
    <row r="32" spans="1:21" ht="129.75" customHeight="1" x14ac:dyDescent="0.2">
      <c r="A32" s="11" t="s">
        <v>89</v>
      </c>
      <c r="B32" s="11" t="s">
        <v>90</v>
      </c>
      <c r="C32" s="179"/>
      <c r="D32" s="10" t="s">
        <v>102</v>
      </c>
      <c r="E32" s="35">
        <v>0.1</v>
      </c>
      <c r="F32" s="12" t="s">
        <v>103</v>
      </c>
      <c r="G32" s="26" t="s">
        <v>36</v>
      </c>
      <c r="H32" s="12" t="s">
        <v>104</v>
      </c>
      <c r="I32" s="23" t="s">
        <v>38</v>
      </c>
      <c r="J32" s="12" t="s">
        <v>94</v>
      </c>
      <c r="K32" s="116">
        <v>1</v>
      </c>
      <c r="L32" s="116">
        <v>0.15</v>
      </c>
      <c r="M32" s="116">
        <v>0.5</v>
      </c>
      <c r="N32" s="116">
        <v>0.8</v>
      </c>
      <c r="O32" s="119">
        <v>1</v>
      </c>
      <c r="P32" s="59">
        <v>1</v>
      </c>
      <c r="Q32" s="193">
        <f>+P32/K32</f>
        <v>1</v>
      </c>
      <c r="R32" s="41">
        <f t="shared" si="1"/>
        <v>0.1</v>
      </c>
      <c r="S32" s="248"/>
      <c r="T32" s="206" t="s">
        <v>430</v>
      </c>
      <c r="U32" s="250">
        <f t="shared" si="0"/>
        <v>1</v>
      </c>
    </row>
    <row r="33" spans="1:22" ht="129.75" customHeight="1" x14ac:dyDescent="0.2">
      <c r="A33" s="11" t="s">
        <v>89</v>
      </c>
      <c r="B33" s="11" t="s">
        <v>90</v>
      </c>
      <c r="C33" s="179"/>
      <c r="D33" s="10" t="s">
        <v>105</v>
      </c>
      <c r="E33" s="35">
        <v>0.1</v>
      </c>
      <c r="F33" s="12" t="s">
        <v>106</v>
      </c>
      <c r="G33" s="26" t="s">
        <v>36</v>
      </c>
      <c r="H33" s="12" t="s">
        <v>107</v>
      </c>
      <c r="I33" s="23" t="s">
        <v>38</v>
      </c>
      <c r="J33" s="12" t="s">
        <v>94</v>
      </c>
      <c r="K33" s="118">
        <v>4</v>
      </c>
      <c r="L33" s="117">
        <v>1</v>
      </c>
      <c r="M33" s="117">
        <v>2</v>
      </c>
      <c r="N33" s="117">
        <v>3</v>
      </c>
      <c r="O33" s="118">
        <v>4</v>
      </c>
      <c r="P33" s="29">
        <v>4</v>
      </c>
      <c r="Q33" s="193">
        <f>+P33/K33</f>
        <v>1</v>
      </c>
      <c r="R33" s="41">
        <f t="shared" si="1"/>
        <v>0.1</v>
      </c>
      <c r="S33" s="248"/>
      <c r="T33" s="228" t="s">
        <v>431</v>
      </c>
      <c r="U33" s="250">
        <f t="shared" si="0"/>
        <v>1</v>
      </c>
    </row>
    <row r="34" spans="1:22" ht="129.75" customHeight="1" x14ac:dyDescent="0.2">
      <c r="A34" s="11" t="s">
        <v>89</v>
      </c>
      <c r="B34" s="11" t="s">
        <v>90</v>
      </c>
      <c r="C34" s="179"/>
      <c r="D34" s="9" t="s">
        <v>108</v>
      </c>
      <c r="E34" s="35">
        <v>0.1</v>
      </c>
      <c r="F34" s="11" t="s">
        <v>109</v>
      </c>
      <c r="G34" s="26" t="s">
        <v>36</v>
      </c>
      <c r="H34" s="11" t="s">
        <v>110</v>
      </c>
      <c r="I34" s="23" t="s">
        <v>38</v>
      </c>
      <c r="J34" s="12" t="s">
        <v>94</v>
      </c>
      <c r="K34" s="119">
        <v>1</v>
      </c>
      <c r="L34" s="116">
        <v>1</v>
      </c>
      <c r="M34" s="116">
        <v>1</v>
      </c>
      <c r="N34" s="116">
        <v>1</v>
      </c>
      <c r="O34" s="119">
        <v>1</v>
      </c>
      <c r="P34" s="59">
        <v>1</v>
      </c>
      <c r="Q34" s="193">
        <f>+P34/K34</f>
        <v>1</v>
      </c>
      <c r="R34" s="41">
        <f t="shared" si="1"/>
        <v>0.1</v>
      </c>
      <c r="S34" s="248"/>
      <c r="T34" s="204" t="s">
        <v>432</v>
      </c>
      <c r="U34" s="250">
        <f t="shared" si="0"/>
        <v>1</v>
      </c>
    </row>
    <row r="35" spans="1:22" ht="129.75" customHeight="1" x14ac:dyDescent="0.2">
      <c r="A35" s="11" t="s">
        <v>89</v>
      </c>
      <c r="B35" s="11" t="s">
        <v>90</v>
      </c>
      <c r="C35" s="179"/>
      <c r="D35" s="9" t="s">
        <v>111</v>
      </c>
      <c r="E35" s="35">
        <v>0.1</v>
      </c>
      <c r="F35" s="11" t="s">
        <v>112</v>
      </c>
      <c r="G35" s="26" t="s">
        <v>76</v>
      </c>
      <c r="H35" s="11" t="s">
        <v>113</v>
      </c>
      <c r="I35" s="23" t="s">
        <v>38</v>
      </c>
      <c r="J35" s="12" t="s">
        <v>94</v>
      </c>
      <c r="K35" s="119">
        <v>1</v>
      </c>
      <c r="L35" s="116">
        <v>1</v>
      </c>
      <c r="M35" s="116">
        <v>1</v>
      </c>
      <c r="N35" s="116">
        <v>1</v>
      </c>
      <c r="O35" s="119">
        <v>1</v>
      </c>
      <c r="P35" s="59">
        <v>1</v>
      </c>
      <c r="Q35" s="193">
        <f>+P35/K35</f>
        <v>1</v>
      </c>
      <c r="R35" s="41">
        <f t="shared" si="1"/>
        <v>0.1</v>
      </c>
      <c r="S35" s="248"/>
      <c r="T35" s="204" t="s">
        <v>433</v>
      </c>
      <c r="U35" s="250">
        <f t="shared" si="0"/>
        <v>1</v>
      </c>
    </row>
    <row r="36" spans="1:22" ht="129.75" customHeight="1" x14ac:dyDescent="0.2">
      <c r="A36" s="11" t="s">
        <v>89</v>
      </c>
      <c r="B36" s="11" t="s">
        <v>90</v>
      </c>
      <c r="C36" s="179"/>
      <c r="D36" s="103" t="s">
        <v>114</v>
      </c>
      <c r="E36" s="35">
        <v>0.1</v>
      </c>
      <c r="F36" s="104" t="s">
        <v>115</v>
      </c>
      <c r="G36" s="26" t="s">
        <v>76</v>
      </c>
      <c r="H36" s="11" t="s">
        <v>116</v>
      </c>
      <c r="I36" s="23" t="s">
        <v>38</v>
      </c>
      <c r="J36" s="12" t="s">
        <v>94</v>
      </c>
      <c r="K36" s="119">
        <v>1</v>
      </c>
      <c r="L36" s="59">
        <v>1</v>
      </c>
      <c r="M36" s="59">
        <v>1</v>
      </c>
      <c r="N36" s="59">
        <v>0</v>
      </c>
      <c r="O36" s="59">
        <v>0</v>
      </c>
      <c r="P36" s="58">
        <v>1</v>
      </c>
      <c r="Q36" s="193">
        <f>+P36/K36</f>
        <v>1</v>
      </c>
      <c r="R36" s="41">
        <f t="shared" si="1"/>
        <v>0.1</v>
      </c>
      <c r="S36" s="248"/>
      <c r="T36" s="204" t="s">
        <v>434</v>
      </c>
      <c r="U36" s="250">
        <f t="shared" si="0"/>
        <v>1</v>
      </c>
    </row>
    <row r="37" spans="1:22" ht="129.75" customHeight="1" x14ac:dyDescent="0.2">
      <c r="A37" s="11" t="s">
        <v>89</v>
      </c>
      <c r="B37" s="11" t="s">
        <v>90</v>
      </c>
      <c r="C37" s="179"/>
      <c r="D37" s="9" t="s">
        <v>392</v>
      </c>
      <c r="E37" s="35">
        <v>0.1</v>
      </c>
      <c r="F37" s="11" t="s">
        <v>117</v>
      </c>
      <c r="G37" s="26" t="s">
        <v>36</v>
      </c>
      <c r="H37" s="11" t="s">
        <v>118</v>
      </c>
      <c r="I37" s="23" t="s">
        <v>38</v>
      </c>
      <c r="J37" s="12" t="s">
        <v>94</v>
      </c>
      <c r="K37" s="117">
        <v>40</v>
      </c>
      <c r="L37" s="116">
        <v>0</v>
      </c>
      <c r="M37" s="117">
        <v>3</v>
      </c>
      <c r="N37" s="117">
        <v>13</v>
      </c>
      <c r="O37" s="117">
        <v>40</v>
      </c>
      <c r="P37" s="29">
        <v>40</v>
      </c>
      <c r="Q37" s="193">
        <f>+P37/K37</f>
        <v>1</v>
      </c>
      <c r="R37" s="41">
        <f t="shared" si="1"/>
        <v>0.1</v>
      </c>
      <c r="S37" s="249"/>
      <c r="T37" s="204" t="s">
        <v>435</v>
      </c>
      <c r="U37" s="250">
        <f t="shared" si="0"/>
        <v>1</v>
      </c>
    </row>
    <row r="38" spans="1:22" ht="129.75" customHeight="1" x14ac:dyDescent="0.2">
      <c r="A38" s="50" t="s">
        <v>89</v>
      </c>
      <c r="B38" s="50" t="s">
        <v>119</v>
      </c>
      <c r="C38" s="173">
        <v>1</v>
      </c>
      <c r="D38" s="174" t="s">
        <v>393</v>
      </c>
      <c r="E38" s="173">
        <v>1</v>
      </c>
      <c r="F38" s="175" t="s">
        <v>120</v>
      </c>
      <c r="G38" s="120" t="s">
        <v>76</v>
      </c>
      <c r="H38" s="141" t="s">
        <v>121</v>
      </c>
      <c r="I38" s="141" t="s">
        <v>38</v>
      </c>
      <c r="J38" s="175" t="s">
        <v>88</v>
      </c>
      <c r="K38" s="175">
        <v>11</v>
      </c>
      <c r="L38" s="175">
        <v>2</v>
      </c>
      <c r="M38" s="175">
        <v>5</v>
      </c>
      <c r="N38" s="175">
        <v>8</v>
      </c>
      <c r="O38" s="175">
        <v>11</v>
      </c>
      <c r="P38" s="175">
        <v>25</v>
      </c>
      <c r="Q38" s="193">
        <f>+P38/K38</f>
        <v>2.2727272727272729</v>
      </c>
      <c r="R38" s="41">
        <f t="shared" si="1"/>
        <v>1</v>
      </c>
      <c r="S38" s="178">
        <f>+R38</f>
        <v>1</v>
      </c>
      <c r="T38" s="229" t="s">
        <v>437</v>
      </c>
      <c r="U38" s="250">
        <v>1</v>
      </c>
    </row>
    <row r="39" spans="1:22" ht="129.75" customHeight="1" x14ac:dyDescent="0.2">
      <c r="A39" s="11" t="s">
        <v>89</v>
      </c>
      <c r="B39" s="11" t="s">
        <v>122</v>
      </c>
      <c r="C39" s="147">
        <v>1</v>
      </c>
      <c r="D39" s="9" t="s">
        <v>123</v>
      </c>
      <c r="E39" s="35">
        <v>0.33</v>
      </c>
      <c r="F39" s="12" t="s">
        <v>124</v>
      </c>
      <c r="G39" s="26" t="s">
        <v>36</v>
      </c>
      <c r="H39" s="12" t="s">
        <v>394</v>
      </c>
      <c r="I39" s="23" t="s">
        <v>38</v>
      </c>
      <c r="J39" s="12" t="s">
        <v>94</v>
      </c>
      <c r="K39" s="14">
        <v>1</v>
      </c>
      <c r="L39" s="116">
        <v>0.1</v>
      </c>
      <c r="M39" s="116">
        <v>0.4</v>
      </c>
      <c r="N39" s="116">
        <v>0.7</v>
      </c>
      <c r="O39" s="119">
        <v>1</v>
      </c>
      <c r="P39" s="59">
        <v>1</v>
      </c>
      <c r="Q39" s="71">
        <f>+P39/K39</f>
        <v>1</v>
      </c>
      <c r="R39" s="41">
        <f t="shared" si="1"/>
        <v>0.33</v>
      </c>
      <c r="S39" s="241">
        <f>+SUM(R39:R41)</f>
        <v>0.85773999999999995</v>
      </c>
      <c r="T39" s="207" t="s">
        <v>438</v>
      </c>
      <c r="U39" s="250">
        <f t="shared" si="0"/>
        <v>1</v>
      </c>
    </row>
    <row r="40" spans="1:22" ht="129.75" customHeight="1" x14ac:dyDescent="0.2">
      <c r="A40" s="11" t="s">
        <v>89</v>
      </c>
      <c r="B40" s="11" t="s">
        <v>122</v>
      </c>
      <c r="C40" s="148"/>
      <c r="D40" s="9" t="s">
        <v>125</v>
      </c>
      <c r="E40" s="35">
        <v>0.33</v>
      </c>
      <c r="F40" s="12" t="s">
        <v>126</v>
      </c>
      <c r="G40" s="26" t="s">
        <v>36</v>
      </c>
      <c r="H40" s="12" t="s">
        <v>127</v>
      </c>
      <c r="I40" s="23" t="s">
        <v>38</v>
      </c>
      <c r="J40" s="12" t="s">
        <v>94</v>
      </c>
      <c r="K40" s="14">
        <v>1</v>
      </c>
      <c r="L40" s="116">
        <v>0.1</v>
      </c>
      <c r="M40" s="116">
        <v>0.4</v>
      </c>
      <c r="N40" s="116">
        <v>0.7</v>
      </c>
      <c r="O40" s="119">
        <v>1</v>
      </c>
      <c r="P40" s="182">
        <v>0.878</v>
      </c>
      <c r="Q40" s="107">
        <f>+P40/K40</f>
        <v>0.878</v>
      </c>
      <c r="R40" s="41">
        <f t="shared" si="1"/>
        <v>0.28974</v>
      </c>
      <c r="S40" s="165"/>
      <c r="T40" s="204" t="s">
        <v>439</v>
      </c>
      <c r="U40" s="250">
        <f t="shared" si="0"/>
        <v>0.878</v>
      </c>
    </row>
    <row r="41" spans="1:22" ht="129.75" customHeight="1" x14ac:dyDescent="0.2">
      <c r="A41" s="11" t="s">
        <v>89</v>
      </c>
      <c r="B41" s="22" t="s">
        <v>122</v>
      </c>
      <c r="C41" s="149"/>
      <c r="D41" s="9" t="s">
        <v>128</v>
      </c>
      <c r="E41" s="35">
        <v>0.34</v>
      </c>
      <c r="F41" s="12" t="s">
        <v>129</v>
      </c>
      <c r="G41" s="26" t="s">
        <v>36</v>
      </c>
      <c r="H41" s="12" t="s">
        <v>130</v>
      </c>
      <c r="I41" s="23" t="s">
        <v>38</v>
      </c>
      <c r="J41" s="12" t="s">
        <v>94</v>
      </c>
      <c r="K41" s="14">
        <v>1</v>
      </c>
      <c r="L41" s="116">
        <v>0.1</v>
      </c>
      <c r="M41" s="116">
        <v>0.4</v>
      </c>
      <c r="N41" s="116">
        <v>0.7</v>
      </c>
      <c r="O41" s="119">
        <v>1</v>
      </c>
      <c r="P41" s="59">
        <v>0.7</v>
      </c>
      <c r="Q41" s="107">
        <f>+P41/K41</f>
        <v>0.7</v>
      </c>
      <c r="R41" s="41">
        <f t="shared" si="1"/>
        <v>0.23799999999999999</v>
      </c>
      <c r="S41" s="165"/>
      <c r="T41" s="207" t="s">
        <v>440</v>
      </c>
      <c r="U41" s="250">
        <f t="shared" si="0"/>
        <v>0.7</v>
      </c>
    </row>
    <row r="42" spans="1:22" s="45" customFormat="1" ht="129.75" customHeight="1" x14ac:dyDescent="0.2">
      <c r="A42" s="105" t="s">
        <v>131</v>
      </c>
      <c r="B42" s="106" t="s">
        <v>132</v>
      </c>
      <c r="C42" s="87">
        <v>1</v>
      </c>
      <c r="D42" s="10" t="s">
        <v>133</v>
      </c>
      <c r="E42" s="35">
        <v>1</v>
      </c>
      <c r="F42" s="12" t="s">
        <v>134</v>
      </c>
      <c r="G42" s="26" t="s">
        <v>36</v>
      </c>
      <c r="H42" s="23" t="s">
        <v>135</v>
      </c>
      <c r="I42" s="23" t="s">
        <v>38</v>
      </c>
      <c r="J42" s="12" t="s">
        <v>136</v>
      </c>
      <c r="K42" s="14">
        <v>1</v>
      </c>
      <c r="L42" s="24">
        <v>0.25</v>
      </c>
      <c r="M42" s="24">
        <v>0.5</v>
      </c>
      <c r="N42" s="24">
        <v>0.75</v>
      </c>
      <c r="O42" s="24">
        <v>1</v>
      </c>
      <c r="P42" s="14">
        <v>1</v>
      </c>
      <c r="Q42" s="71">
        <f>+P42/K42</f>
        <v>1</v>
      </c>
      <c r="R42" s="41">
        <f t="shared" si="1"/>
        <v>1</v>
      </c>
      <c r="S42" s="101">
        <f>+R42</f>
        <v>1</v>
      </c>
      <c r="T42" s="230" t="s">
        <v>441</v>
      </c>
      <c r="U42" s="250">
        <f t="shared" si="0"/>
        <v>1</v>
      </c>
      <c r="V42" s="144"/>
    </row>
    <row r="43" spans="1:22" ht="129.75" customHeight="1" x14ac:dyDescent="0.2">
      <c r="A43" s="18" t="s">
        <v>131</v>
      </c>
      <c r="B43" s="50" t="s">
        <v>137</v>
      </c>
      <c r="C43" s="147">
        <v>1</v>
      </c>
      <c r="D43" s="10" t="s">
        <v>138</v>
      </c>
      <c r="E43" s="35">
        <v>0.5</v>
      </c>
      <c r="F43" s="12" t="s">
        <v>139</v>
      </c>
      <c r="G43" s="26" t="s">
        <v>36</v>
      </c>
      <c r="H43" s="23" t="s">
        <v>140</v>
      </c>
      <c r="I43" s="23" t="s">
        <v>38</v>
      </c>
      <c r="J43" s="12" t="s">
        <v>136</v>
      </c>
      <c r="K43" s="14">
        <v>1</v>
      </c>
      <c r="L43" s="58">
        <v>0.2</v>
      </c>
      <c r="M43" s="58">
        <v>0.6</v>
      </c>
      <c r="N43" s="58">
        <v>1</v>
      </c>
      <c r="O43" s="58">
        <v>0</v>
      </c>
      <c r="P43" s="14">
        <v>1</v>
      </c>
      <c r="Q43" s="71">
        <f>+P43/K43</f>
        <v>1</v>
      </c>
      <c r="R43" s="41">
        <f t="shared" si="1"/>
        <v>0.5</v>
      </c>
      <c r="S43" s="146">
        <f>+SUM(R43:R44)</f>
        <v>1</v>
      </c>
      <c r="T43" s="208" t="s">
        <v>442</v>
      </c>
      <c r="U43" s="250">
        <f t="shared" si="0"/>
        <v>1</v>
      </c>
    </row>
    <row r="44" spans="1:22" ht="129.75" customHeight="1" x14ac:dyDescent="0.2">
      <c r="A44" s="11" t="s">
        <v>131</v>
      </c>
      <c r="B44" s="11" t="s">
        <v>137</v>
      </c>
      <c r="C44" s="149"/>
      <c r="D44" s="10" t="s">
        <v>141</v>
      </c>
      <c r="E44" s="35">
        <v>0.5</v>
      </c>
      <c r="F44" s="12" t="s">
        <v>142</v>
      </c>
      <c r="G44" s="26" t="s">
        <v>36</v>
      </c>
      <c r="H44" s="23" t="s">
        <v>395</v>
      </c>
      <c r="I44" s="23" t="s">
        <v>38</v>
      </c>
      <c r="J44" s="12" t="s">
        <v>136</v>
      </c>
      <c r="K44" s="14">
        <v>1</v>
      </c>
      <c r="L44" s="58">
        <v>0.5</v>
      </c>
      <c r="M44" s="58">
        <v>1</v>
      </c>
      <c r="N44" s="58">
        <v>0</v>
      </c>
      <c r="O44" s="58">
        <v>0</v>
      </c>
      <c r="P44" s="14">
        <v>0.9</v>
      </c>
      <c r="Q44" s="71">
        <v>1</v>
      </c>
      <c r="R44" s="41">
        <f t="shared" si="1"/>
        <v>0.5</v>
      </c>
      <c r="S44" s="146"/>
      <c r="T44" s="209" t="s">
        <v>443</v>
      </c>
      <c r="U44" s="250">
        <f t="shared" si="0"/>
        <v>1</v>
      </c>
    </row>
    <row r="45" spans="1:22" ht="129.75" customHeight="1" x14ac:dyDescent="0.2">
      <c r="A45" s="13" t="s">
        <v>131</v>
      </c>
      <c r="B45" s="13" t="s">
        <v>143</v>
      </c>
      <c r="C45" s="40">
        <v>1</v>
      </c>
      <c r="D45" s="25" t="s">
        <v>144</v>
      </c>
      <c r="E45" s="35">
        <v>1</v>
      </c>
      <c r="F45" s="26" t="s">
        <v>145</v>
      </c>
      <c r="G45" s="26" t="s">
        <v>36</v>
      </c>
      <c r="H45" s="26" t="s">
        <v>146</v>
      </c>
      <c r="I45" s="23" t="s">
        <v>38</v>
      </c>
      <c r="J45" s="12" t="s">
        <v>136</v>
      </c>
      <c r="K45" s="14">
        <v>1</v>
      </c>
      <c r="L45" s="27">
        <v>0.2</v>
      </c>
      <c r="M45" s="27">
        <v>0.6</v>
      </c>
      <c r="N45" s="27">
        <v>1</v>
      </c>
      <c r="O45" s="14"/>
      <c r="P45" s="14">
        <v>1</v>
      </c>
      <c r="Q45" s="71">
        <f>+P45/K45</f>
        <v>1</v>
      </c>
      <c r="R45" s="41">
        <f t="shared" si="1"/>
        <v>1</v>
      </c>
      <c r="S45" s="101">
        <f>+R45</f>
        <v>1</v>
      </c>
      <c r="T45" s="210" t="s">
        <v>507</v>
      </c>
      <c r="U45" s="250">
        <f t="shared" si="0"/>
        <v>1</v>
      </c>
    </row>
    <row r="46" spans="1:22" ht="129.75" customHeight="1" x14ac:dyDescent="0.2">
      <c r="A46" s="11" t="s">
        <v>131</v>
      </c>
      <c r="B46" s="11" t="s">
        <v>147</v>
      </c>
      <c r="C46" s="40">
        <v>1</v>
      </c>
      <c r="D46" s="10" t="s">
        <v>148</v>
      </c>
      <c r="E46" s="35">
        <v>1</v>
      </c>
      <c r="F46" s="12" t="s">
        <v>149</v>
      </c>
      <c r="G46" s="26" t="s">
        <v>36</v>
      </c>
      <c r="H46" s="23" t="s">
        <v>150</v>
      </c>
      <c r="I46" s="23" t="s">
        <v>38</v>
      </c>
      <c r="J46" s="12" t="s">
        <v>136</v>
      </c>
      <c r="K46" s="14">
        <v>1</v>
      </c>
      <c r="L46" s="24">
        <v>0.25</v>
      </c>
      <c r="M46" s="24">
        <v>0.5</v>
      </c>
      <c r="N46" s="24">
        <v>0.75</v>
      </c>
      <c r="O46" s="24">
        <v>1</v>
      </c>
      <c r="P46" s="14">
        <v>1</v>
      </c>
      <c r="Q46" s="71">
        <f>+P46/K46</f>
        <v>1</v>
      </c>
      <c r="R46" s="41">
        <f t="shared" si="1"/>
        <v>1</v>
      </c>
      <c r="S46" s="88">
        <f>+R46</f>
        <v>1</v>
      </c>
      <c r="T46" s="205" t="s">
        <v>444</v>
      </c>
      <c r="U46" s="250">
        <f t="shared" si="0"/>
        <v>1</v>
      </c>
    </row>
    <row r="47" spans="1:22" ht="156" customHeight="1" x14ac:dyDescent="0.2">
      <c r="A47" s="13" t="s">
        <v>131</v>
      </c>
      <c r="B47" s="13" t="s">
        <v>151</v>
      </c>
      <c r="C47" s="40">
        <v>1</v>
      </c>
      <c r="D47" s="25" t="s">
        <v>396</v>
      </c>
      <c r="E47" s="35">
        <v>1</v>
      </c>
      <c r="F47" s="29" t="s">
        <v>152</v>
      </c>
      <c r="G47" s="26" t="s">
        <v>36</v>
      </c>
      <c r="H47" s="29" t="s">
        <v>153</v>
      </c>
      <c r="I47" s="23" t="s">
        <v>38</v>
      </c>
      <c r="J47" s="12" t="s">
        <v>136</v>
      </c>
      <c r="K47" s="14">
        <v>1</v>
      </c>
      <c r="L47" s="14"/>
      <c r="M47" s="59">
        <v>0.2</v>
      </c>
      <c r="N47" s="59">
        <v>0.6</v>
      </c>
      <c r="O47" s="59">
        <v>1</v>
      </c>
      <c r="P47" s="14">
        <v>0.25209999999999999</v>
      </c>
      <c r="Q47" s="107">
        <f>+P47/K47</f>
        <v>0.25209999999999999</v>
      </c>
      <c r="R47" s="41">
        <f t="shared" si="1"/>
        <v>0.25209999999999999</v>
      </c>
      <c r="S47" s="112">
        <f>+R47</f>
        <v>0.25209999999999999</v>
      </c>
      <c r="T47" s="211" t="s">
        <v>445</v>
      </c>
      <c r="U47" s="250">
        <f t="shared" si="0"/>
        <v>0.25209999999999999</v>
      </c>
    </row>
    <row r="48" spans="1:22" s="30" customFormat="1" ht="129.75" customHeight="1" x14ac:dyDescent="0.25">
      <c r="A48" s="11" t="s">
        <v>154</v>
      </c>
      <c r="B48" s="11" t="s">
        <v>155</v>
      </c>
      <c r="C48" s="62">
        <v>1</v>
      </c>
      <c r="D48" s="9" t="s">
        <v>156</v>
      </c>
      <c r="E48" s="35">
        <v>1</v>
      </c>
      <c r="F48" s="12" t="s">
        <v>157</v>
      </c>
      <c r="G48" s="26" t="s">
        <v>76</v>
      </c>
      <c r="H48" s="23" t="s">
        <v>158</v>
      </c>
      <c r="I48" s="23" t="s">
        <v>38</v>
      </c>
      <c r="J48" s="12" t="s">
        <v>88</v>
      </c>
      <c r="K48" s="14">
        <v>1</v>
      </c>
      <c r="L48" s="63">
        <v>0.1</v>
      </c>
      <c r="M48" s="63">
        <v>0.5</v>
      </c>
      <c r="N48" s="63">
        <v>0.75</v>
      </c>
      <c r="O48" s="63">
        <v>1</v>
      </c>
      <c r="P48" s="14">
        <v>1</v>
      </c>
      <c r="Q48" s="71">
        <f>+P48/K48</f>
        <v>1</v>
      </c>
      <c r="R48" s="41">
        <f t="shared" si="1"/>
        <v>1</v>
      </c>
      <c r="S48" s="121">
        <f>+R48</f>
        <v>1</v>
      </c>
      <c r="T48" s="212" t="s">
        <v>446</v>
      </c>
      <c r="U48" s="250">
        <f t="shared" si="0"/>
        <v>1</v>
      </c>
      <c r="V48" s="143"/>
    </row>
    <row r="49" spans="1:21" ht="129.75" customHeight="1" x14ac:dyDescent="0.2">
      <c r="A49" s="11" t="s">
        <v>154</v>
      </c>
      <c r="B49" s="11" t="s">
        <v>159</v>
      </c>
      <c r="C49" s="147">
        <v>1</v>
      </c>
      <c r="D49" s="25" t="s">
        <v>397</v>
      </c>
      <c r="E49" s="35">
        <v>0.13</v>
      </c>
      <c r="F49" s="12" t="s">
        <v>160</v>
      </c>
      <c r="G49" s="26" t="s">
        <v>36</v>
      </c>
      <c r="H49" s="23" t="s">
        <v>161</v>
      </c>
      <c r="I49" s="23" t="s">
        <v>38</v>
      </c>
      <c r="J49" s="12" t="s">
        <v>88</v>
      </c>
      <c r="K49" s="113">
        <v>1</v>
      </c>
      <c r="L49" s="58">
        <v>1</v>
      </c>
      <c r="M49" s="58">
        <v>1</v>
      </c>
      <c r="N49" s="58">
        <v>1</v>
      </c>
      <c r="O49" s="113">
        <v>1</v>
      </c>
      <c r="P49" s="184">
        <v>1</v>
      </c>
      <c r="Q49" s="71">
        <f>+P49/K49</f>
        <v>1</v>
      </c>
      <c r="R49" s="41">
        <f t="shared" si="1"/>
        <v>0.13</v>
      </c>
      <c r="S49" s="146">
        <f>+SUM(R49:R56)</f>
        <v>1</v>
      </c>
      <c r="T49" s="213" t="s">
        <v>447</v>
      </c>
      <c r="U49" s="250">
        <f t="shared" si="0"/>
        <v>1</v>
      </c>
    </row>
    <row r="50" spans="1:21" ht="129.75" customHeight="1" x14ac:dyDescent="0.2">
      <c r="A50" s="11" t="s">
        <v>154</v>
      </c>
      <c r="B50" s="11" t="s">
        <v>159</v>
      </c>
      <c r="C50" s="148"/>
      <c r="D50" s="10" t="s">
        <v>162</v>
      </c>
      <c r="E50" s="35">
        <v>0.12</v>
      </c>
      <c r="F50" s="12" t="s">
        <v>163</v>
      </c>
      <c r="G50" s="26" t="s">
        <v>76</v>
      </c>
      <c r="H50" s="23" t="s">
        <v>164</v>
      </c>
      <c r="I50" s="23" t="s">
        <v>38</v>
      </c>
      <c r="J50" s="12" t="s">
        <v>88</v>
      </c>
      <c r="K50" s="114">
        <v>12</v>
      </c>
      <c r="L50" s="44">
        <v>3</v>
      </c>
      <c r="M50" s="44">
        <v>6</v>
      </c>
      <c r="N50" s="44">
        <v>9</v>
      </c>
      <c r="O50" s="114">
        <v>12</v>
      </c>
      <c r="P50" s="183">
        <v>12</v>
      </c>
      <c r="Q50" s="71">
        <f>+P50/K50</f>
        <v>1</v>
      </c>
      <c r="R50" s="41">
        <f t="shared" si="1"/>
        <v>0.12</v>
      </c>
      <c r="S50" s="146"/>
      <c r="T50" s="213" t="s">
        <v>448</v>
      </c>
      <c r="U50" s="250">
        <f t="shared" si="0"/>
        <v>1</v>
      </c>
    </row>
    <row r="51" spans="1:21" ht="129.75" customHeight="1" x14ac:dyDescent="0.2">
      <c r="A51" s="11" t="s">
        <v>154</v>
      </c>
      <c r="B51" s="11" t="s">
        <v>159</v>
      </c>
      <c r="C51" s="148"/>
      <c r="D51" s="9" t="s">
        <v>165</v>
      </c>
      <c r="E51" s="35">
        <v>0.12</v>
      </c>
      <c r="F51" s="12" t="s">
        <v>166</v>
      </c>
      <c r="G51" s="26" t="s">
        <v>76</v>
      </c>
      <c r="H51" s="23" t="s">
        <v>167</v>
      </c>
      <c r="I51" s="23" t="s">
        <v>38</v>
      </c>
      <c r="J51" s="12" t="s">
        <v>88</v>
      </c>
      <c r="K51" s="114">
        <v>2</v>
      </c>
      <c r="L51" s="124">
        <v>0</v>
      </c>
      <c r="M51" s="124">
        <v>1</v>
      </c>
      <c r="N51" s="124">
        <v>0</v>
      </c>
      <c r="O51" s="125">
        <v>2</v>
      </c>
      <c r="P51" s="183">
        <v>2</v>
      </c>
      <c r="Q51" s="71">
        <f>+P51/K51</f>
        <v>1</v>
      </c>
      <c r="R51" s="41">
        <f t="shared" si="1"/>
        <v>0.12</v>
      </c>
      <c r="S51" s="157"/>
      <c r="T51" s="213" t="s">
        <v>449</v>
      </c>
      <c r="U51" s="250">
        <f t="shared" si="0"/>
        <v>1</v>
      </c>
    </row>
    <row r="52" spans="1:21" ht="129.75" customHeight="1" x14ac:dyDescent="0.2">
      <c r="A52" s="11" t="s">
        <v>154</v>
      </c>
      <c r="B52" s="11" t="s">
        <v>159</v>
      </c>
      <c r="C52" s="148"/>
      <c r="D52" s="10" t="s">
        <v>168</v>
      </c>
      <c r="E52" s="35">
        <v>0.12</v>
      </c>
      <c r="F52" s="12" t="s">
        <v>169</v>
      </c>
      <c r="G52" s="26" t="s">
        <v>76</v>
      </c>
      <c r="H52" s="23" t="s">
        <v>164</v>
      </c>
      <c r="I52" s="23" t="s">
        <v>38</v>
      </c>
      <c r="J52" s="12" t="s">
        <v>88</v>
      </c>
      <c r="K52" s="114">
        <v>12</v>
      </c>
      <c r="L52" s="124">
        <v>3</v>
      </c>
      <c r="M52" s="124">
        <v>6</v>
      </c>
      <c r="N52" s="124">
        <v>9</v>
      </c>
      <c r="O52" s="125">
        <v>12</v>
      </c>
      <c r="P52" s="44">
        <v>12</v>
      </c>
      <c r="Q52" s="71">
        <f>+P52/K52</f>
        <v>1</v>
      </c>
      <c r="R52" s="41">
        <f t="shared" si="1"/>
        <v>0.12</v>
      </c>
      <c r="S52" s="146"/>
      <c r="T52" s="213" t="s">
        <v>450</v>
      </c>
      <c r="U52" s="250">
        <f t="shared" si="0"/>
        <v>1</v>
      </c>
    </row>
    <row r="53" spans="1:21" ht="129.75" customHeight="1" x14ac:dyDescent="0.2">
      <c r="A53" s="11" t="s">
        <v>154</v>
      </c>
      <c r="B53" s="11" t="s">
        <v>159</v>
      </c>
      <c r="C53" s="148"/>
      <c r="D53" s="10" t="s">
        <v>170</v>
      </c>
      <c r="E53" s="35">
        <v>0.12</v>
      </c>
      <c r="F53" s="12" t="s">
        <v>171</v>
      </c>
      <c r="G53" s="26" t="s">
        <v>76</v>
      </c>
      <c r="H53" s="23" t="s">
        <v>172</v>
      </c>
      <c r="I53" s="23" t="s">
        <v>38</v>
      </c>
      <c r="J53" s="12" t="s">
        <v>88</v>
      </c>
      <c r="K53" s="114">
        <v>12</v>
      </c>
      <c r="L53" s="124">
        <v>3</v>
      </c>
      <c r="M53" s="124">
        <v>6</v>
      </c>
      <c r="N53" s="124">
        <v>9</v>
      </c>
      <c r="O53" s="125">
        <v>12</v>
      </c>
      <c r="P53" s="44">
        <v>12</v>
      </c>
      <c r="Q53" s="71">
        <f>+P53/K53</f>
        <v>1</v>
      </c>
      <c r="R53" s="41">
        <f t="shared" si="1"/>
        <v>0.12</v>
      </c>
      <c r="S53" s="146"/>
      <c r="T53" s="213" t="s">
        <v>451</v>
      </c>
      <c r="U53" s="250">
        <f t="shared" si="0"/>
        <v>1</v>
      </c>
    </row>
    <row r="54" spans="1:21" ht="129.75" customHeight="1" x14ac:dyDescent="0.2">
      <c r="A54" s="11" t="s">
        <v>154</v>
      </c>
      <c r="B54" s="11" t="s">
        <v>159</v>
      </c>
      <c r="C54" s="148"/>
      <c r="D54" s="10" t="s">
        <v>173</v>
      </c>
      <c r="E54" s="35">
        <v>0.13</v>
      </c>
      <c r="F54" s="12" t="s">
        <v>174</v>
      </c>
      <c r="G54" s="26" t="s">
        <v>76</v>
      </c>
      <c r="H54" s="23" t="s">
        <v>172</v>
      </c>
      <c r="I54" s="23" t="s">
        <v>38</v>
      </c>
      <c r="J54" s="12" t="s">
        <v>88</v>
      </c>
      <c r="K54" s="114">
        <v>12</v>
      </c>
      <c r="L54" s="44">
        <v>3</v>
      </c>
      <c r="M54" s="44">
        <v>6</v>
      </c>
      <c r="N54" s="44">
        <v>9</v>
      </c>
      <c r="O54" s="114">
        <v>12</v>
      </c>
      <c r="P54" s="44">
        <v>12</v>
      </c>
      <c r="Q54" s="71">
        <f>+P54/K54</f>
        <v>1</v>
      </c>
      <c r="R54" s="41">
        <f t="shared" si="1"/>
        <v>0.13</v>
      </c>
      <c r="S54" s="146"/>
      <c r="T54" s="213" t="s">
        <v>452</v>
      </c>
      <c r="U54" s="250">
        <f t="shared" si="0"/>
        <v>1</v>
      </c>
    </row>
    <row r="55" spans="1:21" ht="129.75" customHeight="1" x14ac:dyDescent="0.2">
      <c r="A55" s="11" t="s">
        <v>154</v>
      </c>
      <c r="B55" s="11" t="s">
        <v>159</v>
      </c>
      <c r="C55" s="148"/>
      <c r="D55" s="10" t="s">
        <v>175</v>
      </c>
      <c r="E55" s="35">
        <v>0.13</v>
      </c>
      <c r="F55" s="12" t="s">
        <v>176</v>
      </c>
      <c r="G55" s="26" t="s">
        <v>76</v>
      </c>
      <c r="H55" s="23" t="s">
        <v>177</v>
      </c>
      <c r="I55" s="23" t="s">
        <v>38</v>
      </c>
      <c r="J55" s="12" t="s">
        <v>88</v>
      </c>
      <c r="K55" s="114">
        <v>2</v>
      </c>
      <c r="L55" s="44">
        <v>0</v>
      </c>
      <c r="M55" s="44">
        <v>1</v>
      </c>
      <c r="N55" s="44">
        <v>0</v>
      </c>
      <c r="O55" s="114">
        <v>2</v>
      </c>
      <c r="P55" s="183">
        <v>2</v>
      </c>
      <c r="Q55" s="71">
        <f>+P55/K55</f>
        <v>1</v>
      </c>
      <c r="R55" s="41">
        <f t="shared" si="1"/>
        <v>0.13</v>
      </c>
      <c r="S55" s="146"/>
      <c r="T55" s="213" t="s">
        <v>453</v>
      </c>
      <c r="U55" s="250">
        <f t="shared" si="0"/>
        <v>1</v>
      </c>
    </row>
    <row r="56" spans="1:21" ht="129.75" customHeight="1" x14ac:dyDescent="0.2">
      <c r="A56" s="11" t="s">
        <v>154</v>
      </c>
      <c r="B56" s="11" t="s">
        <v>159</v>
      </c>
      <c r="C56" s="149"/>
      <c r="D56" s="25" t="s">
        <v>178</v>
      </c>
      <c r="E56" s="35">
        <v>0.13</v>
      </c>
      <c r="F56" s="12" t="s">
        <v>179</v>
      </c>
      <c r="G56" s="26" t="s">
        <v>76</v>
      </c>
      <c r="H56" s="23" t="s">
        <v>180</v>
      </c>
      <c r="I56" s="23" t="s">
        <v>38</v>
      </c>
      <c r="J56" s="12" t="s">
        <v>88</v>
      </c>
      <c r="K56" s="123">
        <v>0.5</v>
      </c>
      <c r="L56" s="126">
        <v>0.5</v>
      </c>
      <c r="M56" s="126">
        <v>0.5</v>
      </c>
      <c r="N56" s="126">
        <v>0.5</v>
      </c>
      <c r="O56" s="127">
        <v>0.5</v>
      </c>
      <c r="P56" s="184">
        <v>0.5</v>
      </c>
      <c r="Q56" s="71">
        <f>+P56/K56</f>
        <v>1</v>
      </c>
      <c r="R56" s="41">
        <f t="shared" si="1"/>
        <v>0.13</v>
      </c>
      <c r="S56" s="146"/>
      <c r="T56" s="213" t="s">
        <v>454</v>
      </c>
      <c r="U56" s="250">
        <f t="shared" si="0"/>
        <v>1</v>
      </c>
    </row>
    <row r="57" spans="1:21" ht="129.75" customHeight="1" x14ac:dyDescent="0.2">
      <c r="A57" s="11" t="s">
        <v>154</v>
      </c>
      <c r="B57" s="11" t="s">
        <v>181</v>
      </c>
      <c r="C57" s="147">
        <v>1</v>
      </c>
      <c r="D57" s="10" t="s">
        <v>182</v>
      </c>
      <c r="E57" s="35">
        <v>0.5</v>
      </c>
      <c r="F57" s="12" t="s">
        <v>183</v>
      </c>
      <c r="G57" s="26" t="s">
        <v>76</v>
      </c>
      <c r="H57" s="23" t="s">
        <v>107</v>
      </c>
      <c r="I57" s="23" t="s">
        <v>38</v>
      </c>
      <c r="J57" s="12" t="s">
        <v>88</v>
      </c>
      <c r="K57" s="23">
        <v>2</v>
      </c>
      <c r="L57" s="23">
        <v>1</v>
      </c>
      <c r="M57" s="23">
        <v>2</v>
      </c>
      <c r="N57" s="23"/>
      <c r="O57" s="23"/>
      <c r="P57" s="12">
        <v>2</v>
      </c>
      <c r="Q57" s="71">
        <f>+P57/K57</f>
        <v>1</v>
      </c>
      <c r="R57" s="41">
        <f t="shared" si="1"/>
        <v>0.5</v>
      </c>
      <c r="S57" s="146">
        <f>+SUM(R57:R58)</f>
        <v>1</v>
      </c>
      <c r="T57" s="213" t="s">
        <v>455</v>
      </c>
      <c r="U57" s="250">
        <f t="shared" si="0"/>
        <v>1</v>
      </c>
    </row>
    <row r="58" spans="1:21" ht="129.75" customHeight="1" x14ac:dyDescent="0.2">
      <c r="A58" s="11" t="s">
        <v>154</v>
      </c>
      <c r="B58" s="11" t="s">
        <v>181</v>
      </c>
      <c r="C58" s="149"/>
      <c r="D58" s="10" t="s">
        <v>398</v>
      </c>
      <c r="E58" s="35">
        <v>0.5</v>
      </c>
      <c r="F58" s="26" t="s">
        <v>184</v>
      </c>
      <c r="G58" s="26" t="s">
        <v>76</v>
      </c>
      <c r="H58" s="23" t="s">
        <v>185</v>
      </c>
      <c r="I58" s="23" t="s">
        <v>38</v>
      </c>
      <c r="J58" s="12" t="s">
        <v>88</v>
      </c>
      <c r="K58" s="23">
        <v>2</v>
      </c>
      <c r="L58" s="23"/>
      <c r="M58" s="23">
        <v>1</v>
      </c>
      <c r="N58" s="23"/>
      <c r="O58" s="23">
        <v>2</v>
      </c>
      <c r="P58" s="12">
        <v>2</v>
      </c>
      <c r="Q58" s="71">
        <f>+P58/K58</f>
        <v>1</v>
      </c>
      <c r="R58" s="41">
        <f t="shared" si="1"/>
        <v>0.5</v>
      </c>
      <c r="S58" s="146"/>
      <c r="T58" s="213" t="s">
        <v>456</v>
      </c>
      <c r="U58" s="250">
        <f t="shared" si="0"/>
        <v>1</v>
      </c>
    </row>
    <row r="59" spans="1:21" ht="129.75" customHeight="1" x14ac:dyDescent="0.2">
      <c r="A59" s="11" t="s">
        <v>154</v>
      </c>
      <c r="B59" s="11" t="s">
        <v>186</v>
      </c>
      <c r="C59" s="40">
        <v>1</v>
      </c>
      <c r="D59" s="34" t="s">
        <v>399</v>
      </c>
      <c r="E59" s="35">
        <v>1</v>
      </c>
      <c r="F59" s="12" t="s">
        <v>187</v>
      </c>
      <c r="G59" s="26" t="s">
        <v>36</v>
      </c>
      <c r="H59" s="12" t="s">
        <v>400</v>
      </c>
      <c r="I59" s="23" t="s">
        <v>38</v>
      </c>
      <c r="J59" s="12" t="s">
        <v>188</v>
      </c>
      <c r="K59" s="23">
        <v>1</v>
      </c>
      <c r="L59" s="23"/>
      <c r="M59" s="23">
        <v>1</v>
      </c>
      <c r="N59" s="23"/>
      <c r="O59" s="23"/>
      <c r="P59" s="12">
        <v>1</v>
      </c>
      <c r="Q59" s="71">
        <f>+P59/K59</f>
        <v>1</v>
      </c>
      <c r="R59" s="41">
        <f t="shared" si="1"/>
        <v>1</v>
      </c>
      <c r="S59" s="101">
        <f>+R59</f>
        <v>1</v>
      </c>
      <c r="T59" s="231" t="s">
        <v>457</v>
      </c>
      <c r="U59" s="250">
        <f t="shared" si="0"/>
        <v>1</v>
      </c>
    </row>
    <row r="60" spans="1:21" ht="129.75" customHeight="1" x14ac:dyDescent="0.2">
      <c r="A60" s="48" t="s">
        <v>189</v>
      </c>
      <c r="B60" s="49" t="s">
        <v>458</v>
      </c>
      <c r="C60" s="40" t="s">
        <v>190</v>
      </c>
      <c r="D60" s="34" t="s">
        <v>191</v>
      </c>
      <c r="E60" s="35" t="s">
        <v>192</v>
      </c>
      <c r="F60" s="35" t="s">
        <v>192</v>
      </c>
      <c r="G60" s="35" t="s">
        <v>192</v>
      </c>
      <c r="H60" s="35" t="s">
        <v>192</v>
      </c>
      <c r="I60" s="35" t="s">
        <v>192</v>
      </c>
      <c r="J60" s="35" t="s">
        <v>192</v>
      </c>
      <c r="K60" s="35" t="s">
        <v>192</v>
      </c>
      <c r="L60" s="35" t="s">
        <v>192</v>
      </c>
      <c r="M60" s="35" t="s">
        <v>192</v>
      </c>
      <c r="N60" s="35" t="s">
        <v>192</v>
      </c>
      <c r="O60" s="35" t="s">
        <v>192</v>
      </c>
      <c r="P60" s="35" t="s">
        <v>192</v>
      </c>
      <c r="Q60" s="35" t="s">
        <v>192</v>
      </c>
      <c r="R60" s="41" t="e">
        <f t="shared" si="1"/>
        <v>#VALUE!</v>
      </c>
      <c r="S60" s="244" t="s">
        <v>193</v>
      </c>
      <c r="T60" s="232" t="s">
        <v>194</v>
      </c>
      <c r="U60" s="254" t="s">
        <v>193</v>
      </c>
    </row>
    <row r="61" spans="1:21" ht="129.75" customHeight="1" x14ac:dyDescent="0.2">
      <c r="A61" s="18" t="s">
        <v>189</v>
      </c>
      <c r="B61" s="18" t="s">
        <v>195</v>
      </c>
      <c r="C61" s="147">
        <v>1</v>
      </c>
      <c r="D61" s="10" t="s">
        <v>196</v>
      </c>
      <c r="E61" s="35">
        <v>0.06</v>
      </c>
      <c r="F61" s="12" t="s">
        <v>197</v>
      </c>
      <c r="G61" s="26" t="s">
        <v>36</v>
      </c>
      <c r="H61" s="23" t="s">
        <v>198</v>
      </c>
      <c r="I61" s="23" t="s">
        <v>38</v>
      </c>
      <c r="J61" s="26" t="s">
        <v>199</v>
      </c>
      <c r="K61" s="23">
        <v>2</v>
      </c>
      <c r="L61" s="29">
        <v>1</v>
      </c>
      <c r="M61" s="29">
        <v>0</v>
      </c>
      <c r="N61" s="29">
        <v>2</v>
      </c>
      <c r="O61" s="128"/>
      <c r="P61" s="140">
        <v>2</v>
      </c>
      <c r="Q61" s="71">
        <f>+P61/K61</f>
        <v>1</v>
      </c>
      <c r="R61" s="41">
        <f t="shared" si="1"/>
        <v>0.06</v>
      </c>
      <c r="S61" s="246">
        <f>+SUM(R61:R77)</f>
        <v>0.99460000000000037</v>
      </c>
      <c r="T61" s="202" t="s">
        <v>506</v>
      </c>
      <c r="U61" s="250">
        <f t="shared" si="0"/>
        <v>1</v>
      </c>
    </row>
    <row r="62" spans="1:21" ht="129.75" customHeight="1" x14ac:dyDescent="0.2">
      <c r="A62" s="18" t="s">
        <v>189</v>
      </c>
      <c r="B62" s="18" t="s">
        <v>195</v>
      </c>
      <c r="C62" s="153"/>
      <c r="D62" s="34" t="s">
        <v>200</v>
      </c>
      <c r="E62" s="35">
        <v>0.06</v>
      </c>
      <c r="F62" s="26" t="s">
        <v>201</v>
      </c>
      <c r="G62" s="31" t="s">
        <v>76</v>
      </c>
      <c r="H62" s="26" t="s">
        <v>202</v>
      </c>
      <c r="I62" s="23" t="s">
        <v>38</v>
      </c>
      <c r="J62" s="26" t="s">
        <v>199</v>
      </c>
      <c r="K62" s="26">
        <v>12</v>
      </c>
      <c r="L62" s="29">
        <v>3</v>
      </c>
      <c r="M62" s="29">
        <v>6</v>
      </c>
      <c r="N62" s="29">
        <v>9</v>
      </c>
      <c r="O62" s="29">
        <v>12</v>
      </c>
      <c r="P62" s="183">
        <v>12</v>
      </c>
      <c r="Q62" s="71">
        <f>+P62/K62</f>
        <v>1</v>
      </c>
      <c r="R62" s="41">
        <f t="shared" si="1"/>
        <v>0.06</v>
      </c>
      <c r="S62" s="246"/>
      <c r="T62" s="213" t="s">
        <v>459</v>
      </c>
      <c r="U62" s="250">
        <f t="shared" si="0"/>
        <v>1</v>
      </c>
    </row>
    <row r="63" spans="1:21" ht="129.75" customHeight="1" x14ac:dyDescent="0.2">
      <c r="A63" s="26" t="s">
        <v>189</v>
      </c>
      <c r="B63" s="18" t="s">
        <v>195</v>
      </c>
      <c r="C63" s="153"/>
      <c r="D63" s="34" t="s">
        <v>203</v>
      </c>
      <c r="E63" s="35">
        <v>0.06</v>
      </c>
      <c r="F63" s="26" t="s">
        <v>204</v>
      </c>
      <c r="G63" s="31" t="s">
        <v>76</v>
      </c>
      <c r="H63" s="26" t="s">
        <v>205</v>
      </c>
      <c r="I63" s="23" t="s">
        <v>38</v>
      </c>
      <c r="J63" s="26" t="s">
        <v>199</v>
      </c>
      <c r="K63" s="26">
        <v>4</v>
      </c>
      <c r="L63" s="29">
        <v>1</v>
      </c>
      <c r="M63" s="29">
        <v>2</v>
      </c>
      <c r="N63" s="29">
        <v>3</v>
      </c>
      <c r="O63" s="29">
        <v>4</v>
      </c>
      <c r="P63" s="183">
        <v>4</v>
      </c>
      <c r="Q63" s="71">
        <f>+P63/K63</f>
        <v>1</v>
      </c>
      <c r="R63" s="41">
        <f t="shared" si="1"/>
        <v>0.06</v>
      </c>
      <c r="S63" s="246"/>
      <c r="T63" s="213" t="s">
        <v>460</v>
      </c>
      <c r="U63" s="250">
        <f t="shared" si="0"/>
        <v>1</v>
      </c>
    </row>
    <row r="64" spans="1:21" ht="129.75" customHeight="1" x14ac:dyDescent="0.2">
      <c r="A64" s="33" t="s">
        <v>189</v>
      </c>
      <c r="B64" s="18" t="s">
        <v>195</v>
      </c>
      <c r="C64" s="153"/>
      <c r="D64" s="34" t="s">
        <v>206</v>
      </c>
      <c r="E64" s="35">
        <v>0.06</v>
      </c>
      <c r="F64" s="26" t="s">
        <v>207</v>
      </c>
      <c r="G64" s="31" t="s">
        <v>36</v>
      </c>
      <c r="H64" s="26" t="s">
        <v>208</v>
      </c>
      <c r="I64" s="23" t="s">
        <v>38</v>
      </c>
      <c r="J64" s="26" t="s">
        <v>199</v>
      </c>
      <c r="K64" s="26">
        <v>4</v>
      </c>
      <c r="L64" s="29">
        <v>0</v>
      </c>
      <c r="M64" s="29">
        <v>0</v>
      </c>
      <c r="N64" s="29">
        <v>2</v>
      </c>
      <c r="O64" s="29">
        <v>4</v>
      </c>
      <c r="P64" s="185">
        <v>4</v>
      </c>
      <c r="Q64" s="71">
        <f>+P64/K64</f>
        <v>1</v>
      </c>
      <c r="R64" s="41">
        <f t="shared" si="1"/>
        <v>0.06</v>
      </c>
      <c r="S64" s="246"/>
      <c r="T64" s="213" t="s">
        <v>461</v>
      </c>
      <c r="U64" s="250">
        <f t="shared" si="0"/>
        <v>1</v>
      </c>
    </row>
    <row r="65" spans="1:25" ht="129.75" customHeight="1" x14ac:dyDescent="0.2">
      <c r="A65" s="28" t="s">
        <v>189</v>
      </c>
      <c r="B65" s="18" t="s">
        <v>195</v>
      </c>
      <c r="C65" s="153"/>
      <c r="D65" s="25" t="s">
        <v>209</v>
      </c>
      <c r="E65" s="35">
        <v>0.06</v>
      </c>
      <c r="F65" s="26" t="s">
        <v>401</v>
      </c>
      <c r="G65" s="31" t="s">
        <v>76</v>
      </c>
      <c r="H65" s="26" t="s">
        <v>210</v>
      </c>
      <c r="I65" s="23" t="s">
        <v>38</v>
      </c>
      <c r="J65" s="26" t="s">
        <v>199</v>
      </c>
      <c r="K65" s="27">
        <v>0.96</v>
      </c>
      <c r="L65" s="59">
        <v>0.96</v>
      </c>
      <c r="M65" s="59">
        <v>0.96</v>
      </c>
      <c r="N65" s="59">
        <v>0.96</v>
      </c>
      <c r="O65" s="123">
        <v>0.96</v>
      </c>
      <c r="P65" s="184">
        <v>1</v>
      </c>
      <c r="Q65" s="172">
        <f>+P65/K65</f>
        <v>1.0416666666666667</v>
      </c>
      <c r="R65" s="41">
        <f t="shared" si="1"/>
        <v>0.06</v>
      </c>
      <c r="S65" s="246"/>
      <c r="T65" s="213" t="s">
        <v>462</v>
      </c>
      <c r="U65" s="250">
        <v>1</v>
      </c>
    </row>
    <row r="66" spans="1:25" ht="129.75" customHeight="1" x14ac:dyDescent="0.2">
      <c r="A66" s="28" t="s">
        <v>189</v>
      </c>
      <c r="B66" s="18" t="s">
        <v>195</v>
      </c>
      <c r="C66" s="153"/>
      <c r="D66" s="25" t="s">
        <v>402</v>
      </c>
      <c r="E66" s="35">
        <v>0.06</v>
      </c>
      <c r="F66" s="26" t="s">
        <v>403</v>
      </c>
      <c r="G66" s="31" t="s">
        <v>76</v>
      </c>
      <c r="H66" s="26" t="s">
        <v>211</v>
      </c>
      <c r="I66" s="23" t="s">
        <v>38</v>
      </c>
      <c r="J66" s="26" t="s">
        <v>199</v>
      </c>
      <c r="K66" s="27">
        <v>0.95</v>
      </c>
      <c r="L66" s="59">
        <v>0.95</v>
      </c>
      <c r="M66" s="59">
        <v>0.95</v>
      </c>
      <c r="N66" s="59">
        <v>0.95</v>
      </c>
      <c r="O66" s="123">
        <v>0.95</v>
      </c>
      <c r="P66" s="194">
        <v>0.99229999999999996</v>
      </c>
      <c r="Q66" s="47">
        <f>+P66/K66</f>
        <v>1.0445263157894737</v>
      </c>
      <c r="R66" s="41">
        <f t="shared" si="1"/>
        <v>0.06</v>
      </c>
      <c r="S66" s="246"/>
      <c r="T66" s="213" t="s">
        <v>463</v>
      </c>
      <c r="U66" s="250">
        <v>1</v>
      </c>
    </row>
    <row r="67" spans="1:25" ht="129.75" customHeight="1" x14ac:dyDescent="0.2">
      <c r="A67" s="28" t="s">
        <v>189</v>
      </c>
      <c r="B67" s="18" t="s">
        <v>195</v>
      </c>
      <c r="C67" s="153"/>
      <c r="D67" s="10" t="s">
        <v>212</v>
      </c>
      <c r="E67" s="35">
        <v>0.06</v>
      </c>
      <c r="F67" s="12" t="s">
        <v>213</v>
      </c>
      <c r="G67" s="72" t="s">
        <v>76</v>
      </c>
      <c r="H67" s="12" t="s">
        <v>214</v>
      </c>
      <c r="I67" s="23" t="s">
        <v>38</v>
      </c>
      <c r="J67" s="26" t="s">
        <v>199</v>
      </c>
      <c r="K67" s="14">
        <v>1</v>
      </c>
      <c r="L67" s="116">
        <v>0</v>
      </c>
      <c r="M67" s="116">
        <v>1</v>
      </c>
      <c r="N67" s="116">
        <v>1</v>
      </c>
      <c r="O67" s="119">
        <v>1</v>
      </c>
      <c r="P67" s="184">
        <v>0.91</v>
      </c>
      <c r="Q67" s="201">
        <f>+P67/K67</f>
        <v>0.91</v>
      </c>
      <c r="R67" s="41">
        <f t="shared" si="1"/>
        <v>5.4600000000000003E-2</v>
      </c>
      <c r="S67" s="246"/>
      <c r="T67" s="213" t="s">
        <v>464</v>
      </c>
      <c r="U67" s="250">
        <f t="shared" si="0"/>
        <v>0.91</v>
      </c>
    </row>
    <row r="68" spans="1:25" ht="129.75" customHeight="1" x14ac:dyDescent="0.2">
      <c r="A68" s="18" t="s">
        <v>189</v>
      </c>
      <c r="B68" s="18" t="s">
        <v>195</v>
      </c>
      <c r="C68" s="153"/>
      <c r="D68" s="10" t="s">
        <v>215</v>
      </c>
      <c r="E68" s="35">
        <v>0.06</v>
      </c>
      <c r="F68" s="21" t="s">
        <v>216</v>
      </c>
      <c r="G68" s="72" t="s">
        <v>76</v>
      </c>
      <c r="H68" s="12" t="s">
        <v>217</v>
      </c>
      <c r="I68" s="23" t="s">
        <v>38</v>
      </c>
      <c r="J68" s="26" t="s">
        <v>199</v>
      </c>
      <c r="K68" s="14">
        <v>1</v>
      </c>
      <c r="L68" s="29">
        <v>0</v>
      </c>
      <c r="M68" s="116">
        <v>0.24</v>
      </c>
      <c r="N68" s="116">
        <v>0.47</v>
      </c>
      <c r="O68" s="119">
        <v>1</v>
      </c>
      <c r="P68" s="184">
        <v>1</v>
      </c>
      <c r="Q68" s="47">
        <f>+P68/K68</f>
        <v>1</v>
      </c>
      <c r="R68" s="41">
        <f t="shared" si="1"/>
        <v>0.06</v>
      </c>
      <c r="S68" s="246"/>
      <c r="T68" s="213" t="s">
        <v>465</v>
      </c>
      <c r="U68" s="250">
        <f t="shared" si="0"/>
        <v>1</v>
      </c>
    </row>
    <row r="69" spans="1:25" ht="129.75" customHeight="1" x14ac:dyDescent="0.2">
      <c r="A69" s="18" t="s">
        <v>189</v>
      </c>
      <c r="B69" s="18" t="s">
        <v>195</v>
      </c>
      <c r="C69" s="153"/>
      <c r="D69" s="10" t="s">
        <v>218</v>
      </c>
      <c r="E69" s="35">
        <v>0.06</v>
      </c>
      <c r="F69" s="21" t="s">
        <v>216</v>
      </c>
      <c r="G69" s="72" t="s">
        <v>76</v>
      </c>
      <c r="H69" s="12" t="s">
        <v>219</v>
      </c>
      <c r="I69" s="23" t="s">
        <v>38</v>
      </c>
      <c r="J69" s="26" t="s">
        <v>199</v>
      </c>
      <c r="K69" s="14">
        <v>1</v>
      </c>
      <c r="L69" s="29">
        <v>0</v>
      </c>
      <c r="M69" s="129">
        <v>0.14000000000000001</v>
      </c>
      <c r="N69" s="129">
        <v>0.28999999999999998</v>
      </c>
      <c r="O69" s="130">
        <v>1</v>
      </c>
      <c r="P69" s="184">
        <v>1</v>
      </c>
      <c r="Q69" s="47">
        <f>+P69/K69</f>
        <v>1</v>
      </c>
      <c r="R69" s="41">
        <f t="shared" si="1"/>
        <v>0.06</v>
      </c>
      <c r="S69" s="246"/>
      <c r="T69" s="213" t="s">
        <v>466</v>
      </c>
      <c r="U69" s="250">
        <f t="shared" si="0"/>
        <v>1</v>
      </c>
    </row>
    <row r="70" spans="1:25" s="45" customFormat="1" ht="129.75" customHeight="1" x14ac:dyDescent="0.2">
      <c r="A70" s="46" t="s">
        <v>189</v>
      </c>
      <c r="B70" s="46" t="s">
        <v>195</v>
      </c>
      <c r="C70" s="153"/>
      <c r="D70" s="34" t="s">
        <v>220</v>
      </c>
      <c r="E70" s="35">
        <v>0.06</v>
      </c>
      <c r="F70" s="26" t="s">
        <v>221</v>
      </c>
      <c r="G70" s="31" t="s">
        <v>36</v>
      </c>
      <c r="H70" s="26" t="s">
        <v>222</v>
      </c>
      <c r="I70" s="23" t="s">
        <v>38</v>
      </c>
      <c r="J70" s="26" t="s">
        <v>199</v>
      </c>
      <c r="K70" s="26">
        <v>4</v>
      </c>
      <c r="L70" s="29">
        <v>1</v>
      </c>
      <c r="M70" s="29">
        <v>2</v>
      </c>
      <c r="N70" s="29">
        <v>3</v>
      </c>
      <c r="O70" s="29">
        <v>4</v>
      </c>
      <c r="P70" s="186">
        <v>4</v>
      </c>
      <c r="Q70" s="71">
        <f>+P70/K70</f>
        <v>1</v>
      </c>
      <c r="R70" s="41">
        <f t="shared" si="1"/>
        <v>0.06</v>
      </c>
      <c r="S70" s="246"/>
      <c r="T70" s="213" t="s">
        <v>467</v>
      </c>
      <c r="U70" s="250">
        <f t="shared" si="0"/>
        <v>1</v>
      </c>
      <c r="V70" s="144"/>
    </row>
    <row r="71" spans="1:25" ht="129.75" customHeight="1" x14ac:dyDescent="0.2">
      <c r="A71" s="28" t="s">
        <v>189</v>
      </c>
      <c r="B71" s="18" t="s">
        <v>195</v>
      </c>
      <c r="C71" s="153"/>
      <c r="D71" s="34" t="s">
        <v>223</v>
      </c>
      <c r="E71" s="35">
        <v>0.05</v>
      </c>
      <c r="F71" s="26" t="s">
        <v>224</v>
      </c>
      <c r="G71" s="31" t="s">
        <v>36</v>
      </c>
      <c r="H71" s="26" t="s">
        <v>225</v>
      </c>
      <c r="I71" s="23" t="s">
        <v>38</v>
      </c>
      <c r="J71" s="26" t="s">
        <v>199</v>
      </c>
      <c r="K71" s="26">
        <v>4</v>
      </c>
      <c r="L71" s="29">
        <v>1</v>
      </c>
      <c r="M71" s="29">
        <v>2</v>
      </c>
      <c r="N71" s="29">
        <v>3</v>
      </c>
      <c r="O71" s="29">
        <v>4</v>
      </c>
      <c r="P71" s="186">
        <v>4</v>
      </c>
      <c r="Q71" s="71">
        <f>+P71/K71</f>
        <v>1</v>
      </c>
      <c r="R71" s="41">
        <f t="shared" si="1"/>
        <v>0.05</v>
      </c>
      <c r="S71" s="246"/>
      <c r="T71" s="213" t="s">
        <v>468</v>
      </c>
      <c r="U71" s="250">
        <f t="shared" si="0"/>
        <v>1</v>
      </c>
    </row>
    <row r="72" spans="1:25" ht="129.75" customHeight="1" x14ac:dyDescent="0.2">
      <c r="A72" s="28" t="s">
        <v>189</v>
      </c>
      <c r="B72" s="18" t="s">
        <v>195</v>
      </c>
      <c r="C72" s="153"/>
      <c r="D72" s="34" t="s">
        <v>226</v>
      </c>
      <c r="E72" s="35">
        <v>0.06</v>
      </c>
      <c r="F72" s="26" t="s">
        <v>227</v>
      </c>
      <c r="G72" s="31" t="s">
        <v>76</v>
      </c>
      <c r="H72" s="26" t="s">
        <v>222</v>
      </c>
      <c r="I72" s="23" t="s">
        <v>38</v>
      </c>
      <c r="J72" s="26" t="s">
        <v>199</v>
      </c>
      <c r="K72" s="26">
        <v>2</v>
      </c>
      <c r="L72" s="29">
        <v>0</v>
      </c>
      <c r="M72" s="29">
        <v>1</v>
      </c>
      <c r="N72" s="29">
        <v>0</v>
      </c>
      <c r="O72" s="29">
        <v>2</v>
      </c>
      <c r="P72" s="186">
        <v>2</v>
      </c>
      <c r="Q72" s="71">
        <f>+P72/K72</f>
        <v>1</v>
      </c>
      <c r="R72" s="41">
        <f t="shared" si="1"/>
        <v>0.06</v>
      </c>
      <c r="S72" s="246"/>
      <c r="T72" s="213" t="s">
        <v>469</v>
      </c>
      <c r="U72" s="250">
        <f t="shared" si="0"/>
        <v>1</v>
      </c>
    </row>
    <row r="73" spans="1:25" ht="129.75" customHeight="1" x14ac:dyDescent="0.2">
      <c r="A73" s="28" t="s">
        <v>189</v>
      </c>
      <c r="B73" s="18" t="s">
        <v>195</v>
      </c>
      <c r="C73" s="153"/>
      <c r="D73" s="34" t="s">
        <v>228</v>
      </c>
      <c r="E73" s="35">
        <v>0.05</v>
      </c>
      <c r="F73" s="26" t="s">
        <v>229</v>
      </c>
      <c r="G73" s="31" t="s">
        <v>76</v>
      </c>
      <c r="H73" s="26" t="s">
        <v>230</v>
      </c>
      <c r="I73" s="23" t="s">
        <v>38</v>
      </c>
      <c r="J73" s="26" t="s">
        <v>199</v>
      </c>
      <c r="K73" s="27">
        <v>1</v>
      </c>
      <c r="L73" s="59">
        <v>1</v>
      </c>
      <c r="M73" s="59">
        <v>1</v>
      </c>
      <c r="N73" s="59">
        <v>1</v>
      </c>
      <c r="O73" s="59">
        <v>1</v>
      </c>
      <c r="P73" s="184">
        <v>1</v>
      </c>
      <c r="Q73" s="71">
        <f>+P73/K73</f>
        <v>1</v>
      </c>
      <c r="R73" s="41">
        <f t="shared" si="1"/>
        <v>0.05</v>
      </c>
      <c r="S73" s="246"/>
      <c r="T73" s="213" t="s">
        <v>470</v>
      </c>
      <c r="U73" s="250">
        <f t="shared" si="0"/>
        <v>1</v>
      </c>
    </row>
    <row r="74" spans="1:25" ht="129.75" customHeight="1" x14ac:dyDescent="0.2">
      <c r="A74" s="28" t="s">
        <v>189</v>
      </c>
      <c r="B74" s="18" t="s">
        <v>195</v>
      </c>
      <c r="C74" s="153"/>
      <c r="D74" s="34" t="s">
        <v>231</v>
      </c>
      <c r="E74" s="35">
        <v>0.06</v>
      </c>
      <c r="F74" s="26" t="s">
        <v>232</v>
      </c>
      <c r="G74" s="31" t="s">
        <v>76</v>
      </c>
      <c r="H74" s="26" t="s">
        <v>233</v>
      </c>
      <c r="I74" s="23" t="s">
        <v>38</v>
      </c>
      <c r="J74" s="26" t="s">
        <v>199</v>
      </c>
      <c r="K74" s="27">
        <v>1</v>
      </c>
      <c r="L74" s="59">
        <v>1</v>
      </c>
      <c r="M74" s="59">
        <v>1</v>
      </c>
      <c r="N74" s="59">
        <v>1</v>
      </c>
      <c r="O74" s="59">
        <v>1</v>
      </c>
      <c r="P74" s="184">
        <v>1</v>
      </c>
      <c r="Q74" s="71">
        <f>+P74/K74</f>
        <v>1</v>
      </c>
      <c r="R74" s="41">
        <f t="shared" si="1"/>
        <v>0.06</v>
      </c>
      <c r="S74" s="246"/>
      <c r="T74" s="213" t="s">
        <v>471</v>
      </c>
      <c r="U74" s="250">
        <f t="shared" si="0"/>
        <v>1</v>
      </c>
    </row>
    <row r="75" spans="1:25" s="45" customFormat="1" ht="129.75" customHeight="1" x14ac:dyDescent="0.2">
      <c r="A75" s="33" t="s">
        <v>189</v>
      </c>
      <c r="B75" s="46" t="s">
        <v>195</v>
      </c>
      <c r="C75" s="153"/>
      <c r="D75" s="34" t="s">
        <v>234</v>
      </c>
      <c r="E75" s="35">
        <v>0.06</v>
      </c>
      <c r="F75" s="26" t="s">
        <v>235</v>
      </c>
      <c r="G75" s="31" t="s">
        <v>76</v>
      </c>
      <c r="H75" s="26" t="s">
        <v>236</v>
      </c>
      <c r="I75" s="23" t="s">
        <v>38</v>
      </c>
      <c r="J75" s="26" t="s">
        <v>199</v>
      </c>
      <c r="K75" s="27">
        <v>1</v>
      </c>
      <c r="L75" s="59">
        <v>1</v>
      </c>
      <c r="M75" s="59">
        <v>1</v>
      </c>
      <c r="N75" s="59">
        <v>1</v>
      </c>
      <c r="O75" s="59">
        <v>1</v>
      </c>
      <c r="P75" s="184">
        <v>1</v>
      </c>
      <c r="Q75" s="172">
        <f>+P75/K75</f>
        <v>1</v>
      </c>
      <c r="R75" s="41">
        <f t="shared" si="1"/>
        <v>0.06</v>
      </c>
      <c r="S75" s="246"/>
      <c r="T75" s="213" t="s">
        <v>472</v>
      </c>
      <c r="U75" s="250">
        <f t="shared" si="0"/>
        <v>1</v>
      </c>
      <c r="V75" s="144"/>
    </row>
    <row r="76" spans="1:25" ht="129.75" customHeight="1" x14ac:dyDescent="0.2">
      <c r="A76" s="13" t="s">
        <v>189</v>
      </c>
      <c r="B76" s="11" t="s">
        <v>195</v>
      </c>
      <c r="C76" s="153"/>
      <c r="D76" s="34" t="s">
        <v>237</v>
      </c>
      <c r="E76" s="35">
        <v>0.06</v>
      </c>
      <c r="F76" s="26" t="s">
        <v>221</v>
      </c>
      <c r="G76" s="31" t="s">
        <v>76</v>
      </c>
      <c r="H76" s="26" t="s">
        <v>238</v>
      </c>
      <c r="I76" s="23" t="s">
        <v>38</v>
      </c>
      <c r="J76" s="26" t="s">
        <v>199</v>
      </c>
      <c r="K76" s="26">
        <v>2</v>
      </c>
      <c r="L76" s="29">
        <v>0</v>
      </c>
      <c r="M76" s="29">
        <v>1</v>
      </c>
      <c r="N76" s="29">
        <v>0</v>
      </c>
      <c r="O76" s="29">
        <v>2</v>
      </c>
      <c r="P76" s="196">
        <v>3</v>
      </c>
      <c r="Q76" s="47">
        <f>+P76/K76</f>
        <v>1.5</v>
      </c>
      <c r="R76" s="41">
        <f t="shared" si="1"/>
        <v>0.06</v>
      </c>
      <c r="S76" s="246"/>
      <c r="T76" s="213" t="s">
        <v>473</v>
      </c>
      <c r="U76" s="250">
        <v>1</v>
      </c>
    </row>
    <row r="77" spans="1:25" ht="129.75" customHeight="1" x14ac:dyDescent="0.2">
      <c r="A77" s="13" t="s">
        <v>189</v>
      </c>
      <c r="B77" s="11" t="s">
        <v>195</v>
      </c>
      <c r="C77" s="154"/>
      <c r="D77" s="34" t="s">
        <v>239</v>
      </c>
      <c r="E77" s="35">
        <v>0.06</v>
      </c>
      <c r="F77" s="26" t="s">
        <v>240</v>
      </c>
      <c r="G77" s="31" t="s">
        <v>76</v>
      </c>
      <c r="H77" s="26" t="s">
        <v>225</v>
      </c>
      <c r="I77" s="23" t="s">
        <v>38</v>
      </c>
      <c r="J77" s="26" t="s">
        <v>199</v>
      </c>
      <c r="K77" s="26">
        <v>52</v>
      </c>
      <c r="L77" s="29">
        <v>12</v>
      </c>
      <c r="M77" s="29">
        <v>25</v>
      </c>
      <c r="N77" s="29">
        <v>38</v>
      </c>
      <c r="O77" s="29">
        <v>52</v>
      </c>
      <c r="P77" s="183">
        <v>52</v>
      </c>
      <c r="Q77" s="176">
        <f>+P77/K77</f>
        <v>1</v>
      </c>
      <c r="R77" s="41">
        <f t="shared" si="1"/>
        <v>0.06</v>
      </c>
      <c r="S77" s="246"/>
      <c r="T77" s="213" t="s">
        <v>474</v>
      </c>
      <c r="U77" s="250">
        <f t="shared" si="0"/>
        <v>1</v>
      </c>
    </row>
    <row r="78" spans="1:25" ht="129.75" customHeight="1" x14ac:dyDescent="0.2">
      <c r="A78" s="18" t="s">
        <v>189</v>
      </c>
      <c r="B78" s="18" t="s">
        <v>241</v>
      </c>
      <c r="C78" s="197">
        <v>1</v>
      </c>
      <c r="D78" s="32" t="s">
        <v>242</v>
      </c>
      <c r="E78" s="35">
        <v>0.08</v>
      </c>
      <c r="F78" s="26" t="s">
        <v>243</v>
      </c>
      <c r="G78" s="26" t="s">
        <v>36</v>
      </c>
      <c r="H78" s="12" t="s">
        <v>404</v>
      </c>
      <c r="I78" s="23" t="s">
        <v>38</v>
      </c>
      <c r="J78" s="12" t="s">
        <v>188</v>
      </c>
      <c r="K78" s="119">
        <v>1</v>
      </c>
      <c r="L78" s="29">
        <v>1</v>
      </c>
      <c r="M78" s="126">
        <v>0.35</v>
      </c>
      <c r="N78" s="126">
        <v>0.76</v>
      </c>
      <c r="O78" s="127">
        <v>1</v>
      </c>
      <c r="P78" s="187">
        <v>0.93379999999999996</v>
      </c>
      <c r="Q78" s="107">
        <f>+P78/K78</f>
        <v>0.93379999999999996</v>
      </c>
      <c r="R78" s="41">
        <f t="shared" ref="R78:R106" si="2">+U78*E78</f>
        <v>7.4703999999999993E-2</v>
      </c>
      <c r="S78" s="245">
        <f>+SUM(R78:R91)</f>
        <v>0.99470400000000025</v>
      </c>
      <c r="T78" s="233" t="s">
        <v>475</v>
      </c>
      <c r="U78" s="250">
        <f t="shared" ref="U78:U106" si="3">+Q78</f>
        <v>0.93379999999999996</v>
      </c>
      <c r="V78" s="145"/>
      <c r="W78" s="108"/>
    </row>
    <row r="79" spans="1:25" ht="129.75" customHeight="1" x14ac:dyDescent="0.2">
      <c r="A79" s="18" t="s">
        <v>189</v>
      </c>
      <c r="B79" s="18" t="s">
        <v>241</v>
      </c>
      <c r="C79" s="148"/>
      <c r="D79" s="34" t="s">
        <v>244</v>
      </c>
      <c r="E79" s="35">
        <v>7.0000000000000007E-2</v>
      </c>
      <c r="F79" s="12" t="s">
        <v>245</v>
      </c>
      <c r="G79" s="26" t="s">
        <v>36</v>
      </c>
      <c r="H79" s="12" t="s">
        <v>405</v>
      </c>
      <c r="I79" s="23" t="s">
        <v>38</v>
      </c>
      <c r="J79" s="12" t="s">
        <v>188</v>
      </c>
      <c r="K79" s="118">
        <v>1</v>
      </c>
      <c r="L79" s="117">
        <v>0</v>
      </c>
      <c r="M79" s="117">
        <v>0</v>
      </c>
      <c r="N79" s="117">
        <v>0</v>
      </c>
      <c r="O79" s="118">
        <v>1</v>
      </c>
      <c r="P79" s="44">
        <v>1</v>
      </c>
      <c r="Q79" s="71">
        <f>+P79/K79</f>
        <v>1</v>
      </c>
      <c r="R79" s="41">
        <f t="shared" si="2"/>
        <v>7.0000000000000007E-2</v>
      </c>
      <c r="S79" s="164"/>
      <c r="T79" s="214" t="s">
        <v>476</v>
      </c>
      <c r="U79" s="250">
        <f t="shared" si="3"/>
        <v>1</v>
      </c>
      <c r="X79" s="108"/>
      <c r="Y79" s="108"/>
    </row>
    <row r="80" spans="1:25" ht="129.75" customHeight="1" x14ac:dyDescent="0.2">
      <c r="A80" s="18" t="s">
        <v>189</v>
      </c>
      <c r="B80" s="18" t="s">
        <v>241</v>
      </c>
      <c r="C80" s="148"/>
      <c r="D80" s="73" t="s">
        <v>246</v>
      </c>
      <c r="E80" s="35">
        <v>7.0000000000000007E-2</v>
      </c>
      <c r="F80" s="12" t="s">
        <v>247</v>
      </c>
      <c r="G80" s="26" t="s">
        <v>76</v>
      </c>
      <c r="H80" s="12" t="s">
        <v>248</v>
      </c>
      <c r="I80" s="23" t="s">
        <v>38</v>
      </c>
      <c r="J80" s="12" t="s">
        <v>188</v>
      </c>
      <c r="K80" s="119">
        <v>1</v>
      </c>
      <c r="L80" s="116">
        <v>1</v>
      </c>
      <c r="M80" s="116">
        <v>1</v>
      </c>
      <c r="N80" s="116">
        <v>1</v>
      </c>
      <c r="O80" s="119">
        <v>1</v>
      </c>
      <c r="P80" s="58">
        <v>1</v>
      </c>
      <c r="Q80" s="71">
        <f>+P80/K80</f>
        <v>1</v>
      </c>
      <c r="R80" s="41">
        <f t="shared" si="2"/>
        <v>7.0000000000000007E-2</v>
      </c>
      <c r="S80" s="164"/>
      <c r="T80" s="214" t="s">
        <v>477</v>
      </c>
      <c r="U80" s="250">
        <f t="shared" si="3"/>
        <v>1</v>
      </c>
    </row>
    <row r="81" spans="1:22" ht="129.75" customHeight="1" x14ac:dyDescent="0.2">
      <c r="A81" s="18" t="s">
        <v>189</v>
      </c>
      <c r="B81" s="18" t="s">
        <v>241</v>
      </c>
      <c r="C81" s="148"/>
      <c r="D81" s="133" t="s">
        <v>406</v>
      </c>
      <c r="E81" s="35">
        <v>7.0000000000000007E-2</v>
      </c>
      <c r="F81" s="12" t="s">
        <v>249</v>
      </c>
      <c r="G81" s="26" t="s">
        <v>76</v>
      </c>
      <c r="H81" s="12" t="s">
        <v>250</v>
      </c>
      <c r="I81" s="23" t="s">
        <v>38</v>
      </c>
      <c r="J81" s="12" t="s">
        <v>188</v>
      </c>
      <c r="K81" s="118">
        <v>2</v>
      </c>
      <c r="L81" s="117">
        <v>1</v>
      </c>
      <c r="M81" s="117">
        <v>0</v>
      </c>
      <c r="N81" s="117">
        <v>2</v>
      </c>
      <c r="O81" s="118">
        <v>0</v>
      </c>
      <c r="P81" s="44">
        <v>2</v>
      </c>
      <c r="Q81" s="71">
        <f>+P81/K81</f>
        <v>1</v>
      </c>
      <c r="R81" s="41">
        <f t="shared" si="2"/>
        <v>7.0000000000000007E-2</v>
      </c>
      <c r="S81" s="164"/>
      <c r="T81" s="214" t="s">
        <v>488</v>
      </c>
      <c r="U81" s="250">
        <f t="shared" si="3"/>
        <v>1</v>
      </c>
    </row>
    <row r="82" spans="1:22" ht="129.75" customHeight="1" x14ac:dyDescent="0.2">
      <c r="A82" s="18" t="s">
        <v>189</v>
      </c>
      <c r="B82" s="18" t="s">
        <v>241</v>
      </c>
      <c r="C82" s="148"/>
      <c r="D82" s="73" t="s">
        <v>251</v>
      </c>
      <c r="E82" s="35">
        <v>7.0000000000000007E-2</v>
      </c>
      <c r="F82" s="12" t="s">
        <v>252</v>
      </c>
      <c r="G82" s="26" t="s">
        <v>36</v>
      </c>
      <c r="H82" s="12" t="s">
        <v>250</v>
      </c>
      <c r="I82" s="23" t="s">
        <v>38</v>
      </c>
      <c r="J82" s="12" t="s">
        <v>188</v>
      </c>
      <c r="K82" s="118">
        <v>4</v>
      </c>
      <c r="L82" s="117">
        <v>1</v>
      </c>
      <c r="M82" s="117">
        <v>2</v>
      </c>
      <c r="N82" s="117">
        <v>3</v>
      </c>
      <c r="O82" s="118">
        <v>4</v>
      </c>
      <c r="P82" s="44">
        <v>4</v>
      </c>
      <c r="Q82" s="71">
        <f>+P82/K82</f>
        <v>1</v>
      </c>
      <c r="R82" s="41">
        <f t="shared" si="2"/>
        <v>7.0000000000000007E-2</v>
      </c>
      <c r="S82" s="164"/>
      <c r="T82" s="214" t="s">
        <v>478</v>
      </c>
      <c r="U82" s="250">
        <f t="shared" si="3"/>
        <v>1</v>
      </c>
    </row>
    <row r="83" spans="1:22" ht="129.75" customHeight="1" x14ac:dyDescent="0.2">
      <c r="A83" s="18" t="s">
        <v>189</v>
      </c>
      <c r="B83" s="18" t="s">
        <v>241</v>
      </c>
      <c r="C83" s="148"/>
      <c r="D83" s="34" t="s">
        <v>253</v>
      </c>
      <c r="E83" s="35">
        <v>7.0000000000000007E-2</v>
      </c>
      <c r="F83" s="12" t="s">
        <v>407</v>
      </c>
      <c r="G83" s="26" t="s">
        <v>76</v>
      </c>
      <c r="H83" s="12" t="s">
        <v>254</v>
      </c>
      <c r="I83" s="23" t="s">
        <v>38</v>
      </c>
      <c r="J83" s="12" t="s">
        <v>188</v>
      </c>
      <c r="K83" s="118">
        <v>67</v>
      </c>
      <c r="L83" s="117">
        <v>10</v>
      </c>
      <c r="M83" s="117">
        <v>20</v>
      </c>
      <c r="N83" s="117">
        <v>67</v>
      </c>
      <c r="O83" s="118">
        <v>0</v>
      </c>
      <c r="P83" s="44">
        <v>67</v>
      </c>
      <c r="Q83" s="71">
        <f>+P83/K83</f>
        <v>1</v>
      </c>
      <c r="R83" s="41">
        <f t="shared" si="2"/>
        <v>7.0000000000000007E-2</v>
      </c>
      <c r="S83" s="164"/>
      <c r="T83" s="214" t="s">
        <v>479</v>
      </c>
      <c r="U83" s="250">
        <f t="shared" si="3"/>
        <v>1</v>
      </c>
    </row>
    <row r="84" spans="1:22" ht="129.75" customHeight="1" x14ac:dyDescent="0.2">
      <c r="A84" s="18" t="s">
        <v>189</v>
      </c>
      <c r="B84" s="18" t="s">
        <v>241</v>
      </c>
      <c r="C84" s="148"/>
      <c r="D84" s="34" t="s">
        <v>255</v>
      </c>
      <c r="E84" s="35">
        <v>7.0000000000000007E-2</v>
      </c>
      <c r="F84" s="26" t="s">
        <v>256</v>
      </c>
      <c r="G84" s="26" t="s">
        <v>76</v>
      </c>
      <c r="H84" s="26" t="s">
        <v>257</v>
      </c>
      <c r="I84" s="23" t="s">
        <v>38</v>
      </c>
      <c r="J84" s="12" t="s">
        <v>188</v>
      </c>
      <c r="K84" s="123">
        <v>1</v>
      </c>
      <c r="L84" s="59">
        <v>0.1</v>
      </c>
      <c r="M84" s="59">
        <v>0.4</v>
      </c>
      <c r="N84" s="59">
        <v>0.7</v>
      </c>
      <c r="O84" s="123">
        <v>1</v>
      </c>
      <c r="P84" s="58">
        <v>1</v>
      </c>
      <c r="Q84" s="195">
        <f>+P84/K84</f>
        <v>1</v>
      </c>
      <c r="R84" s="41">
        <f t="shared" si="2"/>
        <v>7.0000000000000007E-2</v>
      </c>
      <c r="S84" s="164"/>
      <c r="T84" s="214" t="s">
        <v>480</v>
      </c>
      <c r="U84" s="250">
        <f t="shared" si="3"/>
        <v>1</v>
      </c>
    </row>
    <row r="85" spans="1:22" ht="129.75" customHeight="1" x14ac:dyDescent="0.2">
      <c r="A85" s="18" t="s">
        <v>189</v>
      </c>
      <c r="B85" s="18" t="s">
        <v>241</v>
      </c>
      <c r="C85" s="148"/>
      <c r="D85" s="34" t="s">
        <v>258</v>
      </c>
      <c r="E85" s="35">
        <v>0.08</v>
      </c>
      <c r="F85" s="12" t="s">
        <v>259</v>
      </c>
      <c r="G85" s="26" t="s">
        <v>36</v>
      </c>
      <c r="H85" s="12" t="s">
        <v>260</v>
      </c>
      <c r="I85" s="23" t="s">
        <v>38</v>
      </c>
      <c r="J85" s="12" t="s">
        <v>188</v>
      </c>
      <c r="K85" s="116">
        <v>0.74</v>
      </c>
      <c r="L85" s="116">
        <v>0.1</v>
      </c>
      <c r="M85" s="116">
        <v>0.2</v>
      </c>
      <c r="N85" s="116">
        <v>0.4</v>
      </c>
      <c r="O85" s="119">
        <v>0.74</v>
      </c>
      <c r="P85" s="188">
        <v>0.74</v>
      </c>
      <c r="Q85" s="71">
        <f>+P85/K85</f>
        <v>1</v>
      </c>
      <c r="R85" s="41">
        <f t="shared" si="2"/>
        <v>0.08</v>
      </c>
      <c r="S85" s="164"/>
      <c r="T85" s="214" t="s">
        <v>481</v>
      </c>
      <c r="U85" s="250">
        <f t="shared" si="3"/>
        <v>1</v>
      </c>
    </row>
    <row r="86" spans="1:22" ht="129.75" customHeight="1" x14ac:dyDescent="0.2">
      <c r="A86" s="18" t="s">
        <v>189</v>
      </c>
      <c r="B86" s="18" t="s">
        <v>241</v>
      </c>
      <c r="C86" s="148"/>
      <c r="D86" s="34" t="s">
        <v>261</v>
      </c>
      <c r="E86" s="35">
        <v>7.0000000000000007E-2</v>
      </c>
      <c r="F86" s="12" t="s">
        <v>262</v>
      </c>
      <c r="G86" s="26" t="s">
        <v>76</v>
      </c>
      <c r="H86" s="12" t="s">
        <v>202</v>
      </c>
      <c r="I86" s="23" t="s">
        <v>38</v>
      </c>
      <c r="J86" s="12" t="s">
        <v>188</v>
      </c>
      <c r="K86" s="118">
        <v>4</v>
      </c>
      <c r="L86" s="117">
        <v>1</v>
      </c>
      <c r="M86" s="117">
        <v>2</v>
      </c>
      <c r="N86" s="117">
        <v>3</v>
      </c>
      <c r="O86" s="118">
        <v>4</v>
      </c>
      <c r="P86" s="44">
        <v>4</v>
      </c>
      <c r="Q86" s="71">
        <f>+P86/K86</f>
        <v>1</v>
      </c>
      <c r="R86" s="41">
        <f t="shared" si="2"/>
        <v>7.0000000000000007E-2</v>
      </c>
      <c r="S86" s="164"/>
      <c r="T86" s="214" t="s">
        <v>482</v>
      </c>
      <c r="U86" s="250">
        <f t="shared" si="3"/>
        <v>1</v>
      </c>
    </row>
    <row r="87" spans="1:22" ht="129.75" customHeight="1" x14ac:dyDescent="0.2">
      <c r="A87" s="18" t="s">
        <v>189</v>
      </c>
      <c r="B87" s="18" t="s">
        <v>241</v>
      </c>
      <c r="C87" s="148"/>
      <c r="D87" s="25" t="s">
        <v>263</v>
      </c>
      <c r="E87" s="35">
        <v>7.0000000000000007E-2</v>
      </c>
      <c r="F87" s="12" t="s">
        <v>264</v>
      </c>
      <c r="G87" s="31" t="s">
        <v>36</v>
      </c>
      <c r="H87" s="12" t="s">
        <v>265</v>
      </c>
      <c r="I87" s="23" t="s">
        <v>38</v>
      </c>
      <c r="J87" s="12" t="s">
        <v>188</v>
      </c>
      <c r="K87" s="116">
        <v>1</v>
      </c>
      <c r="L87" s="116">
        <v>0.25</v>
      </c>
      <c r="M87" s="116">
        <v>0.5</v>
      </c>
      <c r="N87" s="116">
        <v>0.75</v>
      </c>
      <c r="O87" s="119">
        <v>1</v>
      </c>
      <c r="P87" s="58">
        <v>1</v>
      </c>
      <c r="Q87" s="71">
        <f>+P87/K87</f>
        <v>1</v>
      </c>
      <c r="R87" s="41">
        <f t="shared" si="2"/>
        <v>7.0000000000000007E-2</v>
      </c>
      <c r="S87" s="164"/>
      <c r="T87" s="214" t="s">
        <v>483</v>
      </c>
      <c r="U87" s="250">
        <f t="shared" si="3"/>
        <v>1</v>
      </c>
    </row>
    <row r="88" spans="1:22" ht="129.75" customHeight="1" x14ac:dyDescent="0.2">
      <c r="A88" s="28" t="s">
        <v>189</v>
      </c>
      <c r="B88" s="18" t="s">
        <v>241</v>
      </c>
      <c r="C88" s="148"/>
      <c r="D88" s="25" t="s">
        <v>266</v>
      </c>
      <c r="E88" s="35">
        <v>7.0000000000000007E-2</v>
      </c>
      <c r="F88" s="26" t="s">
        <v>267</v>
      </c>
      <c r="G88" s="26" t="s">
        <v>36</v>
      </c>
      <c r="H88" s="26" t="s">
        <v>408</v>
      </c>
      <c r="I88" s="23" t="s">
        <v>38</v>
      </c>
      <c r="J88" s="26" t="s">
        <v>268</v>
      </c>
      <c r="K88" s="123">
        <v>1</v>
      </c>
      <c r="L88" s="59">
        <v>1</v>
      </c>
      <c r="M88" s="59">
        <v>1</v>
      </c>
      <c r="N88" s="59">
        <v>1</v>
      </c>
      <c r="O88" s="123">
        <v>1</v>
      </c>
      <c r="P88" s="189">
        <v>1</v>
      </c>
      <c r="Q88" s="71">
        <f>+P88/K88</f>
        <v>1</v>
      </c>
      <c r="R88" s="41">
        <f t="shared" si="2"/>
        <v>7.0000000000000007E-2</v>
      </c>
      <c r="S88" s="164"/>
      <c r="T88" s="215" t="s">
        <v>484</v>
      </c>
      <c r="U88" s="250">
        <f t="shared" si="3"/>
        <v>1</v>
      </c>
    </row>
    <row r="89" spans="1:22" ht="129.75" customHeight="1" x14ac:dyDescent="0.2">
      <c r="A89" s="11" t="s">
        <v>189</v>
      </c>
      <c r="B89" s="11" t="s">
        <v>241</v>
      </c>
      <c r="C89" s="148"/>
      <c r="D89" s="10" t="s">
        <v>269</v>
      </c>
      <c r="E89" s="35">
        <v>7.0000000000000007E-2</v>
      </c>
      <c r="F89" s="26" t="s">
        <v>270</v>
      </c>
      <c r="G89" s="31" t="s">
        <v>76</v>
      </c>
      <c r="H89" s="26" t="s">
        <v>222</v>
      </c>
      <c r="I89" s="23" t="s">
        <v>38</v>
      </c>
      <c r="J89" s="12" t="s">
        <v>271</v>
      </c>
      <c r="K89" s="114">
        <v>3</v>
      </c>
      <c r="L89" s="131">
        <v>0</v>
      </c>
      <c r="M89" s="131">
        <v>1</v>
      </c>
      <c r="N89" s="131">
        <v>2</v>
      </c>
      <c r="O89" s="132">
        <v>3</v>
      </c>
      <c r="P89" s="185">
        <v>3</v>
      </c>
      <c r="Q89" s="71">
        <f>+P89/K89</f>
        <v>1</v>
      </c>
      <c r="R89" s="41">
        <f t="shared" si="2"/>
        <v>7.0000000000000007E-2</v>
      </c>
      <c r="S89" s="164"/>
      <c r="T89" s="216" t="s">
        <v>485</v>
      </c>
      <c r="U89" s="250">
        <f t="shared" si="3"/>
        <v>1</v>
      </c>
    </row>
    <row r="90" spans="1:22" ht="129.75" customHeight="1" x14ac:dyDescent="0.2">
      <c r="A90" s="11" t="s">
        <v>189</v>
      </c>
      <c r="B90" s="11" t="s">
        <v>241</v>
      </c>
      <c r="C90" s="148"/>
      <c r="D90" s="39" t="s">
        <v>272</v>
      </c>
      <c r="E90" s="35">
        <v>7.0000000000000007E-2</v>
      </c>
      <c r="F90" s="26" t="s">
        <v>273</v>
      </c>
      <c r="G90" s="31" t="s">
        <v>76</v>
      </c>
      <c r="H90" s="26" t="s">
        <v>274</v>
      </c>
      <c r="I90" s="23" t="s">
        <v>38</v>
      </c>
      <c r="J90" s="12" t="s">
        <v>271</v>
      </c>
      <c r="K90" s="58">
        <v>1</v>
      </c>
      <c r="L90" s="58">
        <v>1</v>
      </c>
      <c r="M90" s="58">
        <v>1</v>
      </c>
      <c r="N90" s="58">
        <v>1</v>
      </c>
      <c r="O90" s="113">
        <v>1</v>
      </c>
      <c r="P90" s="189">
        <v>1</v>
      </c>
      <c r="Q90" s="71">
        <f>+P90/K90</f>
        <v>1</v>
      </c>
      <c r="R90" s="41">
        <f t="shared" si="2"/>
        <v>7.0000000000000007E-2</v>
      </c>
      <c r="S90" s="164"/>
      <c r="T90" s="217" t="s">
        <v>486</v>
      </c>
      <c r="U90" s="250">
        <f t="shared" si="3"/>
        <v>1</v>
      </c>
    </row>
    <row r="91" spans="1:22" ht="129.75" customHeight="1" x14ac:dyDescent="0.2">
      <c r="A91" s="11" t="s">
        <v>189</v>
      </c>
      <c r="B91" s="11" t="s">
        <v>241</v>
      </c>
      <c r="C91" s="149"/>
      <c r="D91" s="10" t="s">
        <v>275</v>
      </c>
      <c r="E91" s="35">
        <v>7.0000000000000007E-2</v>
      </c>
      <c r="F91" s="26" t="s">
        <v>276</v>
      </c>
      <c r="G91" s="31" t="s">
        <v>36</v>
      </c>
      <c r="H91" s="26" t="s">
        <v>277</v>
      </c>
      <c r="I91" s="23" t="s">
        <v>38</v>
      </c>
      <c r="J91" s="12" t="s">
        <v>271</v>
      </c>
      <c r="K91" s="114">
        <v>3</v>
      </c>
      <c r="L91" s="131">
        <v>0</v>
      </c>
      <c r="M91" s="131">
        <v>1</v>
      </c>
      <c r="N91" s="131">
        <v>2</v>
      </c>
      <c r="O91" s="132">
        <v>3</v>
      </c>
      <c r="P91" s="185">
        <v>3</v>
      </c>
      <c r="Q91" s="71">
        <f>+P91/K91</f>
        <v>1</v>
      </c>
      <c r="R91" s="41">
        <f t="shared" si="2"/>
        <v>7.0000000000000007E-2</v>
      </c>
      <c r="S91" s="164"/>
      <c r="T91" s="216" t="s">
        <v>487</v>
      </c>
      <c r="U91" s="250">
        <f t="shared" si="3"/>
        <v>1</v>
      </c>
    </row>
    <row r="92" spans="1:22" s="30" customFormat="1" ht="129.75" customHeight="1" x14ac:dyDescent="0.25">
      <c r="A92" s="13" t="s">
        <v>189</v>
      </c>
      <c r="B92" s="13" t="s">
        <v>278</v>
      </c>
      <c r="C92" s="150">
        <v>1</v>
      </c>
      <c r="D92" s="34" t="s">
        <v>409</v>
      </c>
      <c r="E92" s="35">
        <v>0.12</v>
      </c>
      <c r="F92" s="26" t="s">
        <v>279</v>
      </c>
      <c r="G92" s="26" t="s">
        <v>36</v>
      </c>
      <c r="H92" s="26" t="s">
        <v>280</v>
      </c>
      <c r="I92" s="23" t="s">
        <v>38</v>
      </c>
      <c r="J92" s="26" t="s">
        <v>199</v>
      </c>
      <c r="K92" s="27">
        <v>1</v>
      </c>
      <c r="L92" s="59">
        <v>0.15</v>
      </c>
      <c r="M92" s="59">
        <v>0.5</v>
      </c>
      <c r="N92" s="59">
        <v>0.75</v>
      </c>
      <c r="O92" s="123">
        <v>1</v>
      </c>
      <c r="P92" s="190">
        <v>0.995</v>
      </c>
      <c r="Q92" s="107">
        <f>+P92/K92</f>
        <v>0.995</v>
      </c>
      <c r="R92" s="41">
        <f t="shared" si="2"/>
        <v>0.11939999999999999</v>
      </c>
      <c r="S92" s="258">
        <f>+SUM(R92:R100)</f>
        <v>0.99719999999999998</v>
      </c>
      <c r="T92" s="218" t="s">
        <v>489</v>
      </c>
      <c r="U92" s="250">
        <f t="shared" si="3"/>
        <v>0.995</v>
      </c>
      <c r="V92" s="143"/>
    </row>
    <row r="93" spans="1:22" s="30" customFormat="1" ht="129.75" customHeight="1" x14ac:dyDescent="0.25">
      <c r="A93" s="13" t="s">
        <v>189</v>
      </c>
      <c r="B93" s="13" t="s">
        <v>278</v>
      </c>
      <c r="C93" s="155"/>
      <c r="D93" s="34" t="s">
        <v>281</v>
      </c>
      <c r="E93" s="35">
        <v>0.11</v>
      </c>
      <c r="F93" s="26" t="s">
        <v>282</v>
      </c>
      <c r="G93" s="31" t="s">
        <v>76</v>
      </c>
      <c r="H93" s="26" t="s">
        <v>283</v>
      </c>
      <c r="I93" s="23" t="s">
        <v>38</v>
      </c>
      <c r="J93" s="26" t="s">
        <v>199</v>
      </c>
      <c r="K93" s="26">
        <v>4</v>
      </c>
      <c r="L93" s="29">
        <v>1</v>
      </c>
      <c r="M93" s="29">
        <v>2</v>
      </c>
      <c r="N93" s="29">
        <v>3</v>
      </c>
      <c r="O93" s="128">
        <v>4</v>
      </c>
      <c r="P93" s="185">
        <v>4</v>
      </c>
      <c r="Q93" s="71">
        <f>+P93/K93</f>
        <v>1</v>
      </c>
      <c r="R93" s="41">
        <f t="shared" si="2"/>
        <v>0.11</v>
      </c>
      <c r="S93" s="259"/>
      <c r="T93" s="213" t="s">
        <v>490</v>
      </c>
      <c r="U93" s="250">
        <f t="shared" si="3"/>
        <v>1</v>
      </c>
      <c r="V93" s="145"/>
    </row>
    <row r="94" spans="1:22" s="30" customFormat="1" ht="129.75" customHeight="1" x14ac:dyDescent="0.25">
      <c r="A94" s="13" t="s">
        <v>189</v>
      </c>
      <c r="B94" s="13" t="s">
        <v>278</v>
      </c>
      <c r="C94" s="155"/>
      <c r="D94" s="34" t="s">
        <v>284</v>
      </c>
      <c r="E94" s="35">
        <v>0.11</v>
      </c>
      <c r="F94" s="26" t="s">
        <v>285</v>
      </c>
      <c r="G94" s="31" t="s">
        <v>36</v>
      </c>
      <c r="H94" s="26" t="s">
        <v>280</v>
      </c>
      <c r="I94" s="23" t="s">
        <v>38</v>
      </c>
      <c r="J94" s="26" t="s">
        <v>199</v>
      </c>
      <c r="K94" s="27">
        <v>1</v>
      </c>
      <c r="L94" s="59">
        <v>0.1</v>
      </c>
      <c r="M94" s="59">
        <v>0.54</v>
      </c>
      <c r="N94" s="59">
        <v>0.88</v>
      </c>
      <c r="O94" s="123">
        <v>1</v>
      </c>
      <c r="P94" s="189">
        <v>0.98</v>
      </c>
      <c r="Q94" s="107">
        <f>+P94/K94</f>
        <v>0.98</v>
      </c>
      <c r="R94" s="41">
        <f t="shared" si="2"/>
        <v>0.10779999999999999</v>
      </c>
      <c r="S94" s="259"/>
      <c r="T94" s="213" t="s">
        <v>491</v>
      </c>
      <c r="U94" s="250">
        <f t="shared" si="3"/>
        <v>0.98</v>
      </c>
      <c r="V94" s="143"/>
    </row>
    <row r="95" spans="1:22" s="30" customFormat="1" ht="129.75" customHeight="1" x14ac:dyDescent="0.25">
      <c r="A95" s="26" t="s">
        <v>189</v>
      </c>
      <c r="B95" s="13" t="s">
        <v>278</v>
      </c>
      <c r="C95" s="155"/>
      <c r="D95" s="34" t="s">
        <v>286</v>
      </c>
      <c r="E95" s="35">
        <v>0.11</v>
      </c>
      <c r="F95" s="26" t="s">
        <v>287</v>
      </c>
      <c r="G95" s="31" t="s">
        <v>36</v>
      </c>
      <c r="H95" s="26" t="s">
        <v>280</v>
      </c>
      <c r="I95" s="23" t="s">
        <v>38</v>
      </c>
      <c r="J95" s="26" t="s">
        <v>199</v>
      </c>
      <c r="K95" s="27">
        <v>1</v>
      </c>
      <c r="L95" s="134">
        <v>0.15</v>
      </c>
      <c r="M95" s="134">
        <v>0.5</v>
      </c>
      <c r="N95" s="134">
        <v>0.73</v>
      </c>
      <c r="O95" s="135">
        <v>1</v>
      </c>
      <c r="P95" s="189">
        <v>1</v>
      </c>
      <c r="Q95" s="71">
        <f>+P95/K95</f>
        <v>1</v>
      </c>
      <c r="R95" s="41">
        <f t="shared" si="2"/>
        <v>0.11</v>
      </c>
      <c r="S95" s="259"/>
      <c r="T95" s="213" t="s">
        <v>492</v>
      </c>
      <c r="U95" s="250">
        <f t="shared" si="3"/>
        <v>1</v>
      </c>
      <c r="V95" s="143"/>
    </row>
    <row r="96" spans="1:22" s="30" customFormat="1" ht="129.75" customHeight="1" x14ac:dyDescent="0.25">
      <c r="A96" s="26" t="s">
        <v>189</v>
      </c>
      <c r="B96" s="13" t="s">
        <v>278</v>
      </c>
      <c r="C96" s="155"/>
      <c r="D96" s="34" t="s">
        <v>288</v>
      </c>
      <c r="E96" s="35">
        <v>0.11</v>
      </c>
      <c r="F96" s="26" t="s">
        <v>289</v>
      </c>
      <c r="G96" s="31" t="s">
        <v>36</v>
      </c>
      <c r="H96" s="26" t="s">
        <v>280</v>
      </c>
      <c r="I96" s="23" t="s">
        <v>38</v>
      </c>
      <c r="J96" s="26" t="s">
        <v>199</v>
      </c>
      <c r="K96" s="27">
        <v>1</v>
      </c>
      <c r="L96" s="134">
        <v>0.15</v>
      </c>
      <c r="M96" s="134">
        <v>0.5</v>
      </c>
      <c r="N96" s="134">
        <v>0.7</v>
      </c>
      <c r="O96" s="135">
        <v>1</v>
      </c>
      <c r="P96" s="189">
        <v>1</v>
      </c>
      <c r="Q96" s="71">
        <f>+P96/K96</f>
        <v>1</v>
      </c>
      <c r="R96" s="41">
        <f t="shared" si="2"/>
        <v>0.11</v>
      </c>
      <c r="S96" s="259"/>
      <c r="T96" s="213" t="s">
        <v>493</v>
      </c>
      <c r="U96" s="250">
        <f t="shared" si="3"/>
        <v>1</v>
      </c>
      <c r="V96" s="143"/>
    </row>
    <row r="97" spans="1:22" s="30" customFormat="1" ht="129.75" customHeight="1" x14ac:dyDescent="0.25">
      <c r="A97" s="26" t="s">
        <v>189</v>
      </c>
      <c r="B97" s="13" t="s">
        <v>278</v>
      </c>
      <c r="C97" s="155"/>
      <c r="D97" s="34" t="s">
        <v>290</v>
      </c>
      <c r="E97" s="35">
        <v>0.11</v>
      </c>
      <c r="F97" s="26" t="s">
        <v>291</v>
      </c>
      <c r="G97" s="31" t="s">
        <v>36</v>
      </c>
      <c r="H97" s="26" t="s">
        <v>280</v>
      </c>
      <c r="I97" s="23" t="s">
        <v>38</v>
      </c>
      <c r="J97" s="26" t="s">
        <v>199</v>
      </c>
      <c r="K97" s="27">
        <v>1</v>
      </c>
      <c r="L97" s="134">
        <v>0.15</v>
      </c>
      <c r="M97" s="134">
        <v>0.42</v>
      </c>
      <c r="N97" s="134">
        <v>0.67</v>
      </c>
      <c r="O97" s="135">
        <v>1</v>
      </c>
      <c r="P97" s="189">
        <v>1.01</v>
      </c>
      <c r="Q97" s="71">
        <f>+P97/K97</f>
        <v>1.01</v>
      </c>
      <c r="R97" s="41">
        <f t="shared" si="2"/>
        <v>0.11</v>
      </c>
      <c r="S97" s="259"/>
      <c r="T97" s="213" t="s">
        <v>494</v>
      </c>
      <c r="U97" s="250">
        <v>1</v>
      </c>
      <c r="V97" s="143"/>
    </row>
    <row r="98" spans="1:22" s="30" customFormat="1" ht="129.75" customHeight="1" x14ac:dyDescent="0.25">
      <c r="A98" s="26" t="s">
        <v>189</v>
      </c>
      <c r="B98" s="13" t="s">
        <v>278</v>
      </c>
      <c r="C98" s="155"/>
      <c r="D98" s="34" t="s">
        <v>292</v>
      </c>
      <c r="E98" s="35">
        <v>0.11</v>
      </c>
      <c r="F98" s="26" t="s">
        <v>293</v>
      </c>
      <c r="G98" s="31" t="s">
        <v>36</v>
      </c>
      <c r="H98" s="26" t="s">
        <v>280</v>
      </c>
      <c r="I98" s="23" t="s">
        <v>38</v>
      </c>
      <c r="J98" s="26" t="s">
        <v>199</v>
      </c>
      <c r="K98" s="27">
        <v>1</v>
      </c>
      <c r="L98" s="134">
        <v>0.15</v>
      </c>
      <c r="M98" s="134">
        <v>0.5</v>
      </c>
      <c r="N98" s="134">
        <v>0.75</v>
      </c>
      <c r="O98" s="135">
        <v>1</v>
      </c>
      <c r="P98" s="189">
        <v>1</v>
      </c>
      <c r="Q98" s="71">
        <f>+P98/K98</f>
        <v>1</v>
      </c>
      <c r="R98" s="41">
        <f t="shared" si="2"/>
        <v>0.11</v>
      </c>
      <c r="S98" s="259"/>
      <c r="T98" s="213" t="s">
        <v>495</v>
      </c>
      <c r="U98" s="250">
        <f t="shared" si="3"/>
        <v>1</v>
      </c>
      <c r="V98" s="143"/>
    </row>
    <row r="99" spans="1:22" s="30" customFormat="1" ht="129.75" customHeight="1" x14ac:dyDescent="0.25">
      <c r="A99" s="13" t="s">
        <v>189</v>
      </c>
      <c r="B99" s="13" t="s">
        <v>278</v>
      </c>
      <c r="C99" s="155"/>
      <c r="D99" s="34" t="s">
        <v>294</v>
      </c>
      <c r="E99" s="35">
        <v>0.11</v>
      </c>
      <c r="F99" s="26" t="s">
        <v>410</v>
      </c>
      <c r="G99" s="31" t="s">
        <v>36</v>
      </c>
      <c r="H99" s="26" t="s">
        <v>295</v>
      </c>
      <c r="I99" s="23" t="s">
        <v>38</v>
      </c>
      <c r="J99" s="26" t="s">
        <v>199</v>
      </c>
      <c r="K99" s="26">
        <v>1</v>
      </c>
      <c r="L99" s="29">
        <v>0</v>
      </c>
      <c r="M99" s="29">
        <v>0</v>
      </c>
      <c r="N99" s="29">
        <v>0</v>
      </c>
      <c r="O99" s="29">
        <v>1</v>
      </c>
      <c r="P99" s="183">
        <v>1</v>
      </c>
      <c r="Q99" s="71">
        <f>+P99/K99</f>
        <v>1</v>
      </c>
      <c r="R99" s="41">
        <f t="shared" si="2"/>
        <v>0.11</v>
      </c>
      <c r="S99" s="259"/>
      <c r="T99" s="234" t="s">
        <v>496</v>
      </c>
      <c r="U99" s="250">
        <f t="shared" si="3"/>
        <v>1</v>
      </c>
      <c r="V99" s="143"/>
    </row>
    <row r="100" spans="1:22" s="30" customFormat="1" ht="129.75" customHeight="1" x14ac:dyDescent="0.25">
      <c r="A100" s="13" t="s">
        <v>189</v>
      </c>
      <c r="B100" s="13" t="s">
        <v>278</v>
      </c>
      <c r="C100" s="156"/>
      <c r="D100" s="34" t="s">
        <v>296</v>
      </c>
      <c r="E100" s="35">
        <v>0.11</v>
      </c>
      <c r="F100" s="26" t="s">
        <v>411</v>
      </c>
      <c r="G100" s="31" t="s">
        <v>76</v>
      </c>
      <c r="H100" s="26" t="s">
        <v>297</v>
      </c>
      <c r="I100" s="23" t="s">
        <v>38</v>
      </c>
      <c r="J100" s="26" t="s">
        <v>199</v>
      </c>
      <c r="K100" s="26">
        <v>4</v>
      </c>
      <c r="L100" s="29">
        <v>1</v>
      </c>
      <c r="M100" s="29">
        <v>2</v>
      </c>
      <c r="N100" s="29">
        <v>3</v>
      </c>
      <c r="O100" s="29">
        <v>4</v>
      </c>
      <c r="P100" s="44">
        <v>4</v>
      </c>
      <c r="Q100" s="71">
        <f>+P100/K100</f>
        <v>1</v>
      </c>
      <c r="R100" s="41">
        <f t="shared" si="2"/>
        <v>0.11</v>
      </c>
      <c r="S100" s="260"/>
      <c r="T100" s="235" t="s">
        <v>497</v>
      </c>
      <c r="U100" s="250">
        <f t="shared" si="3"/>
        <v>1</v>
      </c>
      <c r="V100" s="143"/>
    </row>
    <row r="101" spans="1:22" s="30" customFormat="1" ht="129.75" customHeight="1" x14ac:dyDescent="0.25">
      <c r="A101" s="11" t="s">
        <v>189</v>
      </c>
      <c r="B101" s="11" t="s">
        <v>298</v>
      </c>
      <c r="C101" s="198">
        <v>0.11</v>
      </c>
      <c r="D101" s="34" t="s">
        <v>299</v>
      </c>
      <c r="E101" s="38">
        <v>0.5</v>
      </c>
      <c r="F101" s="12" t="s">
        <v>300</v>
      </c>
      <c r="G101" s="26" t="s">
        <v>36</v>
      </c>
      <c r="H101" s="12" t="s">
        <v>301</v>
      </c>
      <c r="I101" s="23" t="s">
        <v>38</v>
      </c>
      <c r="J101" s="12" t="s">
        <v>302</v>
      </c>
      <c r="K101" s="12">
        <v>1</v>
      </c>
      <c r="L101" s="12" t="s">
        <v>303</v>
      </c>
      <c r="M101" s="12">
        <v>1</v>
      </c>
      <c r="N101" s="12" t="s">
        <v>303</v>
      </c>
      <c r="O101" s="12" t="s">
        <v>303</v>
      </c>
      <c r="P101" s="12">
        <v>1</v>
      </c>
      <c r="Q101" s="71">
        <f>+P101/K101</f>
        <v>1</v>
      </c>
      <c r="R101" s="41">
        <f t="shared" si="2"/>
        <v>0.5</v>
      </c>
      <c r="S101" s="146">
        <f>+SUM(R101:R102)</f>
        <v>1</v>
      </c>
      <c r="T101" s="202" t="s">
        <v>499</v>
      </c>
      <c r="U101" s="250">
        <f t="shared" si="3"/>
        <v>1</v>
      </c>
      <c r="V101" s="143"/>
    </row>
    <row r="102" spans="1:22" s="30" customFormat="1" ht="129.75" customHeight="1" x14ac:dyDescent="0.25">
      <c r="A102" s="11" t="s">
        <v>189</v>
      </c>
      <c r="B102" s="11" t="s">
        <v>298</v>
      </c>
      <c r="C102" s="199">
        <v>1</v>
      </c>
      <c r="D102" s="34" t="s">
        <v>304</v>
      </c>
      <c r="E102" s="38">
        <v>0.5</v>
      </c>
      <c r="F102" s="12" t="s">
        <v>305</v>
      </c>
      <c r="G102" s="31" t="s">
        <v>76</v>
      </c>
      <c r="H102" s="12" t="s">
        <v>248</v>
      </c>
      <c r="I102" s="23" t="s">
        <v>38</v>
      </c>
      <c r="J102" s="12" t="s">
        <v>302</v>
      </c>
      <c r="K102" s="12">
        <v>14</v>
      </c>
      <c r="L102" s="117">
        <v>4</v>
      </c>
      <c r="M102" s="117">
        <v>7</v>
      </c>
      <c r="N102" s="117">
        <v>9</v>
      </c>
      <c r="O102" s="118">
        <v>14</v>
      </c>
      <c r="P102" s="23">
        <v>14</v>
      </c>
      <c r="Q102" s="71">
        <f>+P102/K102</f>
        <v>1</v>
      </c>
      <c r="R102" s="41">
        <f t="shared" si="2"/>
        <v>0.5</v>
      </c>
      <c r="S102" s="146"/>
      <c r="T102" s="213" t="s">
        <v>498</v>
      </c>
      <c r="U102" s="250">
        <f t="shared" si="3"/>
        <v>1</v>
      </c>
      <c r="V102" s="143"/>
    </row>
    <row r="103" spans="1:22" s="37" customFormat="1" ht="129.75" customHeight="1" x14ac:dyDescent="0.25">
      <c r="A103" s="36" t="s">
        <v>189</v>
      </c>
      <c r="B103" s="36" t="s">
        <v>306</v>
      </c>
      <c r="C103" s="150">
        <v>1</v>
      </c>
      <c r="D103" s="10" t="s">
        <v>307</v>
      </c>
      <c r="E103" s="38">
        <v>0.25</v>
      </c>
      <c r="F103" s="12" t="s">
        <v>308</v>
      </c>
      <c r="G103" s="31" t="s">
        <v>36</v>
      </c>
      <c r="H103" s="23" t="s">
        <v>309</v>
      </c>
      <c r="I103" s="23" t="s">
        <v>38</v>
      </c>
      <c r="J103" s="12" t="s">
        <v>310</v>
      </c>
      <c r="K103" s="132">
        <v>5</v>
      </c>
      <c r="L103" s="136">
        <v>1</v>
      </c>
      <c r="M103" s="136">
        <v>2</v>
      </c>
      <c r="N103" s="136">
        <v>3</v>
      </c>
      <c r="O103" s="136">
        <v>5</v>
      </c>
      <c r="P103" s="191">
        <v>5</v>
      </c>
      <c r="Q103" s="71">
        <f>+P103/K103</f>
        <v>1</v>
      </c>
      <c r="R103" s="41">
        <f t="shared" si="2"/>
        <v>0.25</v>
      </c>
      <c r="S103" s="146">
        <f>+SUM(R103:R106)</f>
        <v>1</v>
      </c>
      <c r="T103" s="236" t="s">
        <v>500</v>
      </c>
      <c r="U103" s="250">
        <f t="shared" si="3"/>
        <v>1</v>
      </c>
      <c r="V103" s="143"/>
    </row>
    <row r="104" spans="1:22" s="37" customFormat="1" ht="129.75" customHeight="1" x14ac:dyDescent="0.25">
      <c r="A104" s="36" t="s">
        <v>189</v>
      </c>
      <c r="B104" s="36" t="s">
        <v>306</v>
      </c>
      <c r="C104" s="151"/>
      <c r="D104" s="10" t="s">
        <v>412</v>
      </c>
      <c r="E104" s="38">
        <v>0.25</v>
      </c>
      <c r="F104" s="12" t="s">
        <v>311</v>
      </c>
      <c r="G104" s="31" t="s">
        <v>36</v>
      </c>
      <c r="H104" s="23" t="s">
        <v>312</v>
      </c>
      <c r="I104" s="23" t="s">
        <v>38</v>
      </c>
      <c r="J104" s="12" t="s">
        <v>310</v>
      </c>
      <c r="K104" s="132">
        <v>4</v>
      </c>
      <c r="L104" s="136">
        <v>1</v>
      </c>
      <c r="M104" s="136">
        <v>2</v>
      </c>
      <c r="N104" s="136">
        <v>3</v>
      </c>
      <c r="O104" s="136">
        <v>4</v>
      </c>
      <c r="P104" s="191">
        <v>4</v>
      </c>
      <c r="Q104" s="71">
        <f>+P104/K104</f>
        <v>1</v>
      </c>
      <c r="R104" s="41">
        <f t="shared" si="2"/>
        <v>0.25</v>
      </c>
      <c r="S104" s="146"/>
      <c r="T104" s="236" t="s">
        <v>501</v>
      </c>
      <c r="U104" s="250">
        <f t="shared" si="3"/>
        <v>1</v>
      </c>
      <c r="V104" s="143"/>
    </row>
    <row r="105" spans="1:22" s="37" customFormat="1" ht="129.75" customHeight="1" x14ac:dyDescent="0.25">
      <c r="A105" s="36" t="s">
        <v>189</v>
      </c>
      <c r="B105" s="36" t="s">
        <v>306</v>
      </c>
      <c r="C105" s="151"/>
      <c r="D105" s="122" t="s">
        <v>313</v>
      </c>
      <c r="E105" s="38">
        <v>0.25</v>
      </c>
      <c r="F105" s="12" t="s">
        <v>314</v>
      </c>
      <c r="G105" s="31" t="s">
        <v>315</v>
      </c>
      <c r="H105" s="23" t="s">
        <v>316</v>
      </c>
      <c r="I105" s="23" t="s">
        <v>38</v>
      </c>
      <c r="J105" s="12" t="s">
        <v>310</v>
      </c>
      <c r="K105" s="113">
        <v>0.5</v>
      </c>
      <c r="L105" s="59">
        <v>0.08</v>
      </c>
      <c r="M105" s="59">
        <v>0.16</v>
      </c>
      <c r="N105" s="59">
        <v>0.45</v>
      </c>
      <c r="O105" s="123">
        <v>0.5</v>
      </c>
      <c r="P105" s="192">
        <v>0.67</v>
      </c>
      <c r="Q105" s="71">
        <f>+P105/K105</f>
        <v>1.34</v>
      </c>
      <c r="R105" s="41">
        <f t="shared" si="2"/>
        <v>0.25</v>
      </c>
      <c r="S105" s="146"/>
      <c r="T105" s="237" t="s">
        <v>502</v>
      </c>
      <c r="U105" s="250">
        <v>1</v>
      </c>
      <c r="V105" s="143"/>
    </row>
    <row r="106" spans="1:22" s="37" customFormat="1" ht="156.75" customHeight="1" x14ac:dyDescent="0.25">
      <c r="A106" s="36" t="s">
        <v>189</v>
      </c>
      <c r="B106" s="36" t="s">
        <v>306</v>
      </c>
      <c r="C106" s="152"/>
      <c r="D106" s="10" t="s">
        <v>317</v>
      </c>
      <c r="E106" s="38">
        <v>0.25</v>
      </c>
      <c r="F106" s="12" t="s">
        <v>318</v>
      </c>
      <c r="G106" s="31" t="s">
        <v>36</v>
      </c>
      <c r="H106" s="23" t="s">
        <v>319</v>
      </c>
      <c r="I106" s="23" t="s">
        <v>38</v>
      </c>
      <c r="J106" s="12" t="s">
        <v>310</v>
      </c>
      <c r="K106" s="113">
        <v>0.95</v>
      </c>
      <c r="L106" s="59">
        <v>0.95</v>
      </c>
      <c r="M106" s="59">
        <v>0.95</v>
      </c>
      <c r="N106" s="59">
        <v>0.95</v>
      </c>
      <c r="O106" s="123">
        <v>0.95</v>
      </c>
      <c r="P106" s="192">
        <v>1</v>
      </c>
      <c r="Q106" s="71">
        <f>+P106/K106</f>
        <v>1.0526315789473684</v>
      </c>
      <c r="R106" s="41">
        <f t="shared" si="2"/>
        <v>0.25</v>
      </c>
      <c r="S106" s="146"/>
      <c r="T106" s="238" t="s">
        <v>503</v>
      </c>
      <c r="U106" s="250">
        <v>1</v>
      </c>
      <c r="V106" s="143"/>
    </row>
    <row r="107" spans="1:22" x14ac:dyDescent="0.2">
      <c r="R107" s="64"/>
      <c r="S107" s="64"/>
      <c r="U107" s="255"/>
    </row>
    <row r="108" spans="1:22" x14ac:dyDescent="0.2">
      <c r="R108" s="64"/>
      <c r="S108" s="64"/>
      <c r="U108" s="255"/>
    </row>
    <row r="109" spans="1:22" ht="15" hidden="1" customHeight="1" x14ac:dyDescent="0.2">
      <c r="A109" s="33" t="s">
        <v>189</v>
      </c>
      <c r="B109" s="28" t="s">
        <v>278</v>
      </c>
      <c r="U109" s="255"/>
    </row>
    <row r="110" spans="1:22" ht="15" hidden="1" customHeight="1" x14ac:dyDescent="0.2">
      <c r="U110" s="255"/>
    </row>
    <row r="111" spans="1:22" x14ac:dyDescent="0.2">
      <c r="U111" s="255"/>
    </row>
    <row r="112" spans="1:22" x14ac:dyDescent="0.2">
      <c r="U112" s="255"/>
    </row>
    <row r="113" spans="21:21" x14ac:dyDescent="0.2">
      <c r="U113" s="256"/>
    </row>
    <row r="114" spans="21:21" x14ac:dyDescent="0.2">
      <c r="U114" s="256"/>
    </row>
  </sheetData>
  <protectedRanges>
    <protectedRange sqref="P101:P102" name="Rango1_2"/>
    <protectedRange sqref="T101" name="Rango1_3"/>
    <protectedRange sqref="T49" name="Rango1_6"/>
    <protectedRange sqref="T50" name="Rango1_7"/>
    <protectedRange sqref="P49" name="Rango1_8"/>
    <protectedRange sqref="P50" name="Rango1_10"/>
    <protectedRange sqref="T57" name="Rango1_14"/>
    <protectedRange sqref="T85" name="Rango1_2_1"/>
    <protectedRange sqref="T90:T91" name="Rango1_15"/>
  </protectedRanges>
  <mergeCells count="42">
    <mergeCell ref="A10:A11"/>
    <mergeCell ref="B10:B11"/>
    <mergeCell ref="U10:U11"/>
    <mergeCell ref="C39:C41"/>
    <mergeCell ref="C43:C44"/>
    <mergeCell ref="C20:C21"/>
    <mergeCell ref="C22:C25"/>
    <mergeCell ref="C26:C27"/>
    <mergeCell ref="C28:C37"/>
    <mergeCell ref="S26:S27"/>
    <mergeCell ref="S28:S37"/>
    <mergeCell ref="C5:P5"/>
    <mergeCell ref="I10:I12"/>
    <mergeCell ref="J10:J12"/>
    <mergeCell ref="C8:F8"/>
    <mergeCell ref="C16:C18"/>
    <mergeCell ref="C10:C12"/>
    <mergeCell ref="F10:F12"/>
    <mergeCell ref="G10:G12"/>
    <mergeCell ref="H10:H12"/>
    <mergeCell ref="D10:D12"/>
    <mergeCell ref="E10:E12"/>
    <mergeCell ref="T10:T12"/>
    <mergeCell ref="K10:P11"/>
    <mergeCell ref="S16:S18"/>
    <mergeCell ref="S20:S21"/>
    <mergeCell ref="S22:S25"/>
    <mergeCell ref="S103:S106"/>
    <mergeCell ref="S39:S41"/>
    <mergeCell ref="C49:C56"/>
    <mergeCell ref="C57:C58"/>
    <mergeCell ref="S78:S91"/>
    <mergeCell ref="S92:S100"/>
    <mergeCell ref="S101:S102"/>
    <mergeCell ref="C103:C106"/>
    <mergeCell ref="C61:C77"/>
    <mergeCell ref="C78:C91"/>
    <mergeCell ref="C92:C100"/>
    <mergeCell ref="S43:S44"/>
    <mergeCell ref="S49:S56"/>
    <mergeCell ref="S57:S58"/>
    <mergeCell ref="S61:S77"/>
  </mergeCells>
  <pageMargins left="0.82677165354330717" right="0.70866141732283472" top="0.74803149606299213" bottom="0.74803149606299213" header="0.31496062992125984" footer="0.31496062992125984"/>
  <pageSetup scale="10" orientation="portrait" r:id="rId1"/>
  <headerFooter>
    <oddFooter>&amp;R&amp;G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1F8-73B0-4CEC-9DDD-382809F438A7}">
  <dimension ref="A1:D29"/>
  <sheetViews>
    <sheetView topLeftCell="A12" zoomScaleNormal="100" workbookViewId="0">
      <selection activeCell="C23" sqref="C23"/>
    </sheetView>
  </sheetViews>
  <sheetFormatPr baseColWidth="10" defaultColWidth="9.140625" defaultRowHeight="15" x14ac:dyDescent="0.25"/>
  <cols>
    <col min="1" max="1" width="29.42578125" style="68" customWidth="1"/>
    <col min="2" max="2" width="91.28515625" style="70" customWidth="1"/>
    <col min="3" max="3" width="24.42578125" style="69" customWidth="1"/>
    <col min="4" max="4" width="48.28515625" style="68" customWidth="1"/>
  </cols>
  <sheetData>
    <row r="1" spans="1:4" s="67" customFormat="1" ht="12.75" x14ac:dyDescent="0.2">
      <c r="A1" s="89"/>
      <c r="B1" s="97"/>
      <c r="C1" s="91"/>
      <c r="D1" s="89"/>
    </row>
    <row r="2" spans="1:4" s="89" customFormat="1" ht="25.5" x14ac:dyDescent="0.25">
      <c r="A2" s="98" t="s">
        <v>22</v>
      </c>
      <c r="B2" s="99" t="s">
        <v>346</v>
      </c>
      <c r="C2" s="100" t="s">
        <v>30</v>
      </c>
      <c r="D2" s="100" t="s">
        <v>347</v>
      </c>
    </row>
    <row r="3" spans="1:4" s="67" customFormat="1" ht="30" customHeight="1" x14ac:dyDescent="0.2">
      <c r="A3" s="92" t="s">
        <v>337</v>
      </c>
      <c r="B3" s="93" t="s">
        <v>348</v>
      </c>
      <c r="C3" s="109">
        <v>1</v>
      </c>
      <c r="D3" s="95" t="s">
        <v>349</v>
      </c>
    </row>
    <row r="4" spans="1:4" s="67" customFormat="1" ht="25.5" x14ac:dyDescent="0.2">
      <c r="A4" s="92" t="s">
        <v>338</v>
      </c>
      <c r="B4" s="93" t="s">
        <v>350</v>
      </c>
      <c r="C4" s="109">
        <v>1</v>
      </c>
      <c r="D4" s="95" t="s">
        <v>349</v>
      </c>
    </row>
    <row r="5" spans="1:4" s="67" customFormat="1" ht="25.5" x14ac:dyDescent="0.2">
      <c r="A5" s="92" t="s">
        <v>339</v>
      </c>
      <c r="B5" s="93" t="s">
        <v>351</v>
      </c>
      <c r="C5" s="109">
        <v>1</v>
      </c>
      <c r="D5" s="95" t="s">
        <v>349</v>
      </c>
    </row>
    <row r="6" spans="1:4" s="67" customFormat="1" ht="25.5" x14ac:dyDescent="0.2">
      <c r="A6" s="92" t="s">
        <v>320</v>
      </c>
      <c r="B6" s="93" t="s">
        <v>352</v>
      </c>
      <c r="C6" s="109">
        <v>1</v>
      </c>
      <c r="D6" s="95" t="s">
        <v>353</v>
      </c>
    </row>
    <row r="7" spans="1:4" s="67" customFormat="1" ht="28.5" customHeight="1" x14ac:dyDescent="0.2">
      <c r="A7" s="92" t="s">
        <v>340</v>
      </c>
      <c r="B7" s="93" t="s">
        <v>354</v>
      </c>
      <c r="C7" s="109">
        <v>1</v>
      </c>
      <c r="D7" s="137" t="s">
        <v>349</v>
      </c>
    </row>
    <row r="8" spans="1:4" s="67" customFormat="1" ht="28.5" customHeight="1" x14ac:dyDescent="0.2">
      <c r="A8" s="92" t="s">
        <v>341</v>
      </c>
      <c r="B8" s="93" t="s">
        <v>355</v>
      </c>
      <c r="C8" s="109">
        <v>1</v>
      </c>
      <c r="D8" s="137" t="s">
        <v>349</v>
      </c>
    </row>
    <row r="9" spans="1:4" s="67" customFormat="1" ht="28.5" customHeight="1" x14ac:dyDescent="0.2">
      <c r="A9" s="92" t="s">
        <v>342</v>
      </c>
      <c r="B9" s="93" t="s">
        <v>356</v>
      </c>
      <c r="C9" s="243">
        <v>0.996</v>
      </c>
      <c r="D9" s="95" t="s">
        <v>349</v>
      </c>
    </row>
    <row r="10" spans="1:4" s="67" customFormat="1" ht="28.5" customHeight="1" x14ac:dyDescent="0.2">
      <c r="A10" s="92" t="s">
        <v>321</v>
      </c>
      <c r="B10" s="96" t="s">
        <v>357</v>
      </c>
      <c r="C10" s="109">
        <v>1</v>
      </c>
      <c r="D10" s="95" t="s">
        <v>358</v>
      </c>
    </row>
    <row r="11" spans="1:4" s="90" customFormat="1" ht="28.5" customHeight="1" x14ac:dyDescent="0.25">
      <c r="A11" s="92" t="s">
        <v>322</v>
      </c>
      <c r="B11" s="93" t="s">
        <v>359</v>
      </c>
      <c r="C11" s="243">
        <v>0.996</v>
      </c>
      <c r="D11" s="95" t="s">
        <v>360</v>
      </c>
    </row>
    <row r="12" spans="1:4" s="67" customFormat="1" ht="28.5" customHeight="1" x14ac:dyDescent="0.2">
      <c r="A12" s="92" t="s">
        <v>323</v>
      </c>
      <c r="B12" s="93" t="s">
        <v>361</v>
      </c>
      <c r="C12" s="109">
        <v>1</v>
      </c>
      <c r="D12" s="95" t="s">
        <v>362</v>
      </c>
    </row>
    <row r="13" spans="1:4" s="67" customFormat="1" ht="28.5" customHeight="1" x14ac:dyDescent="0.2">
      <c r="A13" s="92" t="s">
        <v>324</v>
      </c>
      <c r="B13" s="93" t="s">
        <v>363</v>
      </c>
      <c r="C13" s="242">
        <v>0.86</v>
      </c>
      <c r="D13" s="95" t="s">
        <v>360</v>
      </c>
    </row>
    <row r="14" spans="1:4" s="67" customFormat="1" ht="28.5" customHeight="1" x14ac:dyDescent="0.2">
      <c r="A14" s="92" t="s">
        <v>325</v>
      </c>
      <c r="B14" s="93" t="s">
        <v>364</v>
      </c>
      <c r="C14" s="109">
        <v>1</v>
      </c>
      <c r="D14" s="95" t="s">
        <v>365</v>
      </c>
    </row>
    <row r="15" spans="1:4" s="67" customFormat="1" ht="28.5" customHeight="1" x14ac:dyDescent="0.2">
      <c r="A15" s="92" t="s">
        <v>326</v>
      </c>
      <c r="B15" s="93" t="s">
        <v>366</v>
      </c>
      <c r="C15" s="109">
        <v>1</v>
      </c>
      <c r="D15" s="95" t="s">
        <v>365</v>
      </c>
    </row>
    <row r="16" spans="1:4" s="67" customFormat="1" ht="28.5" customHeight="1" x14ac:dyDescent="0.2">
      <c r="A16" s="92" t="s">
        <v>327</v>
      </c>
      <c r="B16" s="93" t="s">
        <v>367</v>
      </c>
      <c r="C16" s="109">
        <v>1</v>
      </c>
      <c r="D16" s="95" t="s">
        <v>365</v>
      </c>
    </row>
    <row r="17" spans="1:4" s="67" customFormat="1" ht="28.5" customHeight="1" x14ac:dyDescent="0.2">
      <c r="A17" s="92" t="s">
        <v>328</v>
      </c>
      <c r="B17" s="93" t="s">
        <v>368</v>
      </c>
      <c r="C17" s="109">
        <v>1</v>
      </c>
      <c r="D17" s="95" t="s">
        <v>365</v>
      </c>
    </row>
    <row r="18" spans="1:4" s="67" customFormat="1" ht="28.5" customHeight="1" x14ac:dyDescent="0.2">
      <c r="A18" s="93" t="s">
        <v>343</v>
      </c>
      <c r="B18" s="93" t="s">
        <v>369</v>
      </c>
      <c r="C18" s="261">
        <v>0.25209999999999999</v>
      </c>
      <c r="D18" s="95" t="s">
        <v>365</v>
      </c>
    </row>
    <row r="19" spans="1:4" s="67" customFormat="1" ht="28.5" customHeight="1" x14ac:dyDescent="0.2">
      <c r="A19" s="92" t="s">
        <v>329</v>
      </c>
      <c r="B19" s="93" t="s">
        <v>370</v>
      </c>
      <c r="C19" s="109">
        <v>1</v>
      </c>
      <c r="D19" s="95" t="s">
        <v>362</v>
      </c>
    </row>
    <row r="20" spans="1:4" s="67" customFormat="1" ht="28.5" customHeight="1" x14ac:dyDescent="0.2">
      <c r="A20" s="92" t="s">
        <v>330</v>
      </c>
      <c r="B20" s="93" t="s">
        <v>361</v>
      </c>
      <c r="C20" s="109">
        <v>1</v>
      </c>
      <c r="D20" s="95" t="s">
        <v>362</v>
      </c>
    </row>
    <row r="21" spans="1:4" s="67" customFormat="1" ht="28.5" customHeight="1" x14ac:dyDescent="0.2">
      <c r="A21" s="92" t="s">
        <v>331</v>
      </c>
      <c r="B21" s="93" t="s">
        <v>371</v>
      </c>
      <c r="C21" s="109">
        <v>1</v>
      </c>
      <c r="D21" s="95" t="s">
        <v>362</v>
      </c>
    </row>
    <row r="22" spans="1:4" s="67" customFormat="1" ht="28.5" customHeight="1" x14ac:dyDescent="0.2">
      <c r="A22" s="92" t="s">
        <v>344</v>
      </c>
      <c r="B22" s="93" t="s">
        <v>372</v>
      </c>
      <c r="C22" s="109">
        <v>1</v>
      </c>
      <c r="D22" s="95" t="s">
        <v>373</v>
      </c>
    </row>
    <row r="23" spans="1:4" s="67" customFormat="1" ht="28.5" customHeight="1" x14ac:dyDescent="0.2">
      <c r="A23" s="92" t="s">
        <v>345</v>
      </c>
      <c r="B23" s="93" t="s">
        <v>374</v>
      </c>
      <c r="C23" s="94" t="s">
        <v>375</v>
      </c>
      <c r="D23" s="95" t="s">
        <v>376</v>
      </c>
    </row>
    <row r="24" spans="1:4" s="67" customFormat="1" ht="28.5" customHeight="1" x14ac:dyDescent="0.2">
      <c r="A24" s="92" t="s">
        <v>332</v>
      </c>
      <c r="B24" s="93" t="s">
        <v>377</v>
      </c>
      <c r="C24" s="243">
        <v>0.99460000000000004</v>
      </c>
      <c r="D24" s="95" t="s">
        <v>378</v>
      </c>
    </row>
    <row r="25" spans="1:4" s="67" customFormat="1" ht="28.5" customHeight="1" x14ac:dyDescent="0.2">
      <c r="A25" s="92" t="s">
        <v>333</v>
      </c>
      <c r="B25" s="93" t="s">
        <v>379</v>
      </c>
      <c r="C25" s="243">
        <v>0.99470000000000003</v>
      </c>
      <c r="D25" s="95" t="s">
        <v>380</v>
      </c>
    </row>
    <row r="26" spans="1:4" s="67" customFormat="1" ht="28.5" customHeight="1" x14ac:dyDescent="0.2">
      <c r="A26" s="92" t="s">
        <v>334</v>
      </c>
      <c r="B26" s="93" t="s">
        <v>381</v>
      </c>
      <c r="C26" s="243">
        <v>0.99719999999999998</v>
      </c>
      <c r="D26" s="95" t="s">
        <v>378</v>
      </c>
    </row>
    <row r="27" spans="1:4" s="67" customFormat="1" ht="28.5" customHeight="1" x14ac:dyDescent="0.2">
      <c r="A27" s="92" t="s">
        <v>335</v>
      </c>
      <c r="B27" s="93" t="s">
        <v>382</v>
      </c>
      <c r="C27" s="109">
        <v>1</v>
      </c>
      <c r="D27" s="95" t="s">
        <v>373</v>
      </c>
    </row>
    <row r="28" spans="1:4" s="67" customFormat="1" ht="28.5" customHeight="1" x14ac:dyDescent="0.2">
      <c r="A28" s="92" t="s">
        <v>336</v>
      </c>
      <c r="B28" s="93" t="s">
        <v>383</v>
      </c>
      <c r="C28" s="109">
        <v>1</v>
      </c>
      <c r="D28" s="95" t="s">
        <v>384</v>
      </c>
    </row>
    <row r="29" spans="1:4" ht="15.75" x14ac:dyDescent="0.25">
      <c r="B29" s="285" t="s">
        <v>508</v>
      </c>
      <c r="C29" s="284">
        <f>+AVERAGE(C3:C28)</f>
        <v>0.96362400000000004</v>
      </c>
    </row>
  </sheetData>
  <autoFilter ref="A2:D28" xr:uid="{046EF1F8-73B0-4CEC-9DDD-382809F438A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108F44-BA3F-4BB3-9630-9A1A3F31C23C}">
  <ds:schemaRefs>
    <ds:schemaRef ds:uri="http://schemas.microsoft.com/office/infopath/2007/PartnerControls"/>
    <ds:schemaRef ds:uri="http://purl.org/dc/terms/"/>
    <ds:schemaRef ds:uri="c79ee7df-2f77-403d-8537-026757c209ed"/>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954d8b88-66fa-41a0-8629-83d1f9f1be58"/>
    <ds:schemaRef ds:uri="http://purl.org/dc/dcmitype/"/>
  </ds:schemaRefs>
</ds:datastoreItem>
</file>

<file path=customXml/itemProps2.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3.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RESUMEN DE CUMPLIMIENTO</vt:lpstr>
      <vt:lpstr>MATRIZ!Área_de_impresión</vt:lpstr>
      <vt:lpstr>MATRIZ!Títulos_a_imprimir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Gonzalez</dc:creator>
  <cp:keywords/>
  <dc:description/>
  <cp:lastModifiedBy>Diana Lopez Coronado</cp:lastModifiedBy>
  <cp:revision/>
  <dcterms:created xsi:type="dcterms:W3CDTF">2016-10-24T15:54:09Z</dcterms:created>
  <dcterms:modified xsi:type="dcterms:W3CDTF">2026-01-27T23:57:59Z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